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C:\Users\petschuch\Downloads\"/>
    </mc:Choice>
  </mc:AlternateContent>
  <xr:revisionPtr revIDLastSave="0" documentId="13_ncr:1_{96195331-E4EE-4952-8D7E-760432525123}" xr6:coauthVersionLast="47" xr6:coauthVersionMax="47" xr10:uidLastSave="{00000000-0000-0000-0000-000000000000}"/>
  <bookViews>
    <workbookView xWindow="-28920" yWindow="-120" windowWidth="29040" windowHeight="15720" tabRatio="862" activeTab="2" xr2:uid="{00000000-000D-0000-FFFF-FFFF00000000}"/>
  </bookViews>
  <sheets>
    <sheet name="Changelog" sheetId="13" r:id="rId1"/>
    <sheet name="Ausfüllhilfe" sheetId="2" r:id="rId2"/>
    <sheet name="A. Allgemeine Informationen" sheetId="4" r:id="rId3"/>
    <sheet name="B. Kostenträgerrechnung" sheetId="12" r:id="rId4"/>
    <sheet name="B1. EE-Kostenwälzung" sheetId="14" r:id="rId5"/>
    <sheet name="C1. Verprobung" sheetId="10" r:id="rId6"/>
    <sheet name="C1a. Netzentgeltkurven" sheetId="11" r:id="rId7"/>
    <sheet name="C1b. Zeitvariables Netzentgelt" sheetId="15" r:id="rId8"/>
    <sheet name="C2. §19 (2) StromNEV - Erlöse" sheetId="9" r:id="rId9"/>
    <sheet name="D. Erläuterungen" sheetId="5" r:id="rId10"/>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7</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Key1" localSheetId="7" hidden="1">#REF!</definedName>
    <definedName name="_Key1" hidden="1">#REF!</definedName>
    <definedName name="_Key2" localSheetId="7" hidden="1">#REF!</definedName>
    <definedName name="_Key2" hidden="1">#REF!</definedName>
    <definedName name="_Order1" hidden="1">255</definedName>
    <definedName name="_Order2" hidden="1">255</definedName>
    <definedName name="_Sort" localSheetId="7" hidden="1">#REF!</definedName>
    <definedName name="_Sort" localSheetId="0" hidden="1">#REF!</definedName>
    <definedName name="_Sort" hidden="1">#REF!</definedName>
    <definedName name="_xlnm.Print_Area" localSheetId="1">Ausfüllhilfe!$B$1:$B$71</definedName>
    <definedName name="_xlnm.Print_Area" localSheetId="5">'C1. Verprobung'!$B$1:$V$191,'B. Kostenträgerrechnung'!$B$4:$Z$14</definedName>
    <definedName name="_xlnm.Print_Area" localSheetId="8">'C2. §19 (2) StromNEV - Erlöse'!$A$1:$V$326</definedName>
    <definedName name="_xlnm.Print_Area" localSheetId="9">'D. Erläuterungen'!$A$1:$C$202</definedName>
    <definedName name="_xlnm.Print_Titles" localSheetId="8">'C2. §19 (2) StromNEV - Erlöse'!$13:$16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Z_7F6F393A_2E90_4C6C_8A16_D5729A43DE4E_.wvu.PrintArea" localSheetId="2" hidden="1">'A. Allgemeine Informationen'!$A$1:$D$14</definedName>
    <definedName name="Z_7F6F393A_2E90_4C6C_8A16_D5729A43DE4E_.wvu.PrintTitles" localSheetId="5" hidden="1">'C1. Verprobung'!$B:$B</definedName>
    <definedName name="Z_7F6F393A_2E90_4C6C_8A16_D5729A43DE4E_.wvu.PrintTitles" localSheetId="8" hidden="1">'C2. §19 (2) StromNEV - Erlöse'!$F:$F</definedName>
    <definedName name="Z_AB984B78_CF90_47D3_BD7F_5805A1C1409B_.wvu.PrintArea" localSheetId="0" hidden="1">Changelog!#REF!</definedName>
    <definedName name="Z_B886647A_3DEE_4A85_B930_90F3F586054D_.wvu.PrintArea" localSheetId="2" hidden="1" xml:space="preserve">         'A. Allgemeine Informationen'!$A$1:$D$14</definedName>
    <definedName name="Z_FF7014B8_726F_4A88_B434_EC34DD9149F9_.wvu.PrintArea" localSheetId="0" hidden="1">Changelog!#REF!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9" i="10" l="1"/>
  <c r="C138" i="10"/>
  <c r="P138" i="10" s="1"/>
  <c r="C137" i="10"/>
  <c r="C136" i="10"/>
  <c r="D139" i="10"/>
  <c r="D138" i="10"/>
  <c r="D137" i="10"/>
  <c r="D136" i="10"/>
  <c r="C135" i="10"/>
  <c r="P135" i="10" s="1"/>
  <c r="D135" i="10"/>
  <c r="F132" i="10"/>
  <c r="E132" i="10"/>
  <c r="D132" i="10"/>
  <c r="C132" i="10"/>
  <c r="P132" i="10" s="1"/>
  <c r="P139" i="10" l="1"/>
  <c r="P136" i="10"/>
  <c r="P137" i="10"/>
  <c r="G5" i="14"/>
  <c r="B4" i="15" l="1"/>
  <c r="E10" i="14" l="1"/>
  <c r="E9" i="14"/>
  <c r="E8" i="14"/>
  <c r="E7" i="14"/>
  <c r="E6" i="14"/>
  <c r="G11" i="12" l="1"/>
  <c r="D49" i="10" l="1"/>
  <c r="C48" i="10"/>
  <c r="P101" i="10" l="1"/>
  <c r="P102" i="10"/>
  <c r="P100" i="10" l="1"/>
  <c r="P99" i="10"/>
  <c r="P98" i="10"/>
  <c r="P95" i="10"/>
  <c r="P94" i="10"/>
  <c r="P93" i="10"/>
  <c r="P91" i="10"/>
  <c r="P90" i="10"/>
  <c r="P88" i="10"/>
  <c r="P87" i="10"/>
  <c r="P85" i="10"/>
  <c r="P84" i="10"/>
  <c r="F10" i="14"/>
  <c r="F9" i="14" s="1"/>
  <c r="F8" i="14" s="1"/>
  <c r="F7" i="14" s="1"/>
  <c r="F6" i="14" s="1"/>
  <c r="C5" i="14" l="1"/>
  <c r="F5" i="14"/>
  <c r="H5" i="14"/>
  <c r="P123" i="10" l="1"/>
  <c r="P124" i="10"/>
  <c r="P125" i="10"/>
  <c r="P126" i="10"/>
  <c r="P127" i="10"/>
  <c r="F14" i="14" l="1"/>
  <c r="H6" i="14" l="1"/>
  <c r="J6" i="14" s="1"/>
  <c r="K6" i="14" l="1"/>
  <c r="M6" i="14"/>
  <c r="N12" i="14"/>
  <c r="I5" i="14" l="1"/>
  <c r="E5" i="14"/>
  <c r="H10" i="14" l="1"/>
  <c r="J10" i="14" s="1"/>
  <c r="H9" i="14"/>
  <c r="J9" i="14" s="1"/>
  <c r="H8" i="14"/>
  <c r="J8" i="14" s="1"/>
  <c r="H7" i="14"/>
  <c r="J7" i="14" s="1"/>
  <c r="K8" i="14" l="1"/>
  <c r="M8" i="14"/>
  <c r="K9" i="14"/>
  <c r="M9" i="14"/>
  <c r="K10" i="14"/>
  <c r="M10" i="14"/>
  <c r="K7" i="14"/>
  <c r="M7" i="14"/>
  <c r="G12" i="12"/>
  <c r="G5" i="12"/>
  <c r="I5" i="12" s="1"/>
  <c r="G6" i="12"/>
  <c r="G7" i="12"/>
  <c r="G8" i="12"/>
  <c r="G9" i="12"/>
  <c r="G10" i="12"/>
  <c r="G4" i="12"/>
  <c r="I4" i="12" s="1"/>
  <c r="G14" i="12" l="1"/>
  <c r="L7" i="14"/>
  <c r="L8" i="14"/>
  <c r="L9" i="14"/>
  <c r="L10" i="14"/>
  <c r="L6" i="14"/>
  <c r="L12" i="14" l="1"/>
  <c r="O6" i="14" l="1"/>
  <c r="O8" i="14"/>
  <c r="J8" i="9" s="1"/>
  <c r="O10" i="14"/>
  <c r="J10" i="9" s="1"/>
  <c r="O9" i="14"/>
  <c r="J9" i="9" s="1"/>
  <c r="P194" i="10" l="1"/>
  <c r="J6" i="9"/>
  <c r="P198" i="10"/>
  <c r="H10" i="12"/>
  <c r="P197" i="10"/>
  <c r="H9" i="12"/>
  <c r="H8" i="12"/>
  <c r="P196" i="10"/>
  <c r="H6" i="12"/>
  <c r="G37" i="10"/>
  <c r="G48" i="10" l="1"/>
  <c r="O7" i="14"/>
  <c r="M12" i="14"/>
  <c r="D37" i="10"/>
  <c r="P140" i="10" s="1"/>
  <c r="C37" i="10"/>
  <c r="P48" i="10" l="1"/>
  <c r="P142" i="10"/>
  <c r="P195" i="10"/>
  <c r="J7" i="9"/>
  <c r="J11" i="9" s="1"/>
  <c r="H7" i="12"/>
  <c r="H14" i="12" s="1"/>
  <c r="O12" i="14"/>
  <c r="D45" i="10" l="1"/>
  <c r="D141" i="10" l="1"/>
  <c r="P141" i="10" s="1"/>
  <c r="P45" i="10"/>
  <c r="G41" i="10"/>
  <c r="G42" i="10" s="1"/>
  <c r="P133" i="10" s="1"/>
  <c r="F42" i="10"/>
  <c r="E42" i="10"/>
  <c r="D42" i="10"/>
  <c r="C42" i="10"/>
  <c r="F41" i="10"/>
  <c r="E41" i="10"/>
  <c r="D41" i="10"/>
  <c r="C41" i="10"/>
  <c r="P37" i="10" l="1"/>
  <c r="P42" i="10"/>
  <c r="P41" i="10"/>
  <c r="P28" i="10"/>
  <c r="P34" i="10"/>
  <c r="P33" i="10"/>
  <c r="P32" i="10"/>
  <c r="U37" i="10" l="1"/>
  <c r="P31" i="10"/>
  <c r="U31" i="10" l="1"/>
  <c r="X17" i="9"/>
  <c r="W17" i="9"/>
  <c r="X18" i="9" l="1"/>
  <c r="X19" i="9"/>
  <c r="X20" i="9"/>
  <c r="X21" i="9"/>
  <c r="X22" i="9"/>
  <c r="X23" i="9"/>
  <c r="X24" i="9"/>
  <c r="X25" i="9"/>
  <c r="X26" i="9"/>
  <c r="X27" i="9"/>
  <c r="X28" i="9"/>
  <c r="X29" i="9"/>
  <c r="X30" i="9"/>
  <c r="X31" i="9"/>
  <c r="X32" i="9"/>
  <c r="X33" i="9"/>
  <c r="X34" i="9"/>
  <c r="X35" i="9"/>
  <c r="X36" i="9"/>
  <c r="X37" i="9"/>
  <c r="X38" i="9"/>
  <c r="X39" i="9"/>
  <c r="X40" i="9"/>
  <c r="X41" i="9"/>
  <c r="X42" i="9"/>
  <c r="X43" i="9"/>
  <c r="X44" i="9"/>
  <c r="X45" i="9"/>
  <c r="X46" i="9"/>
  <c r="X47" i="9"/>
  <c r="X48" i="9"/>
  <c r="X49" i="9"/>
  <c r="X50" i="9"/>
  <c r="X51" i="9"/>
  <c r="X52" i="9"/>
  <c r="X53" i="9"/>
  <c r="X54" i="9"/>
  <c r="X55" i="9"/>
  <c r="X56" i="9"/>
  <c r="X57" i="9"/>
  <c r="X58" i="9"/>
  <c r="X59" i="9"/>
  <c r="X60" i="9"/>
  <c r="X61" i="9"/>
  <c r="X62" i="9"/>
  <c r="X63" i="9"/>
  <c r="X64" i="9"/>
  <c r="X65" i="9"/>
  <c r="X66" i="9"/>
  <c r="X67" i="9"/>
  <c r="X68" i="9"/>
  <c r="X69" i="9"/>
  <c r="X70" i="9"/>
  <c r="X71" i="9"/>
  <c r="X72" i="9"/>
  <c r="X73" i="9"/>
  <c r="X74" i="9"/>
  <c r="X75" i="9"/>
  <c r="X76" i="9"/>
  <c r="X77" i="9"/>
  <c r="X78" i="9"/>
  <c r="X79" i="9"/>
  <c r="X80" i="9"/>
  <c r="X81" i="9"/>
  <c r="X82" i="9"/>
  <c r="X83" i="9"/>
  <c r="X84" i="9"/>
  <c r="X85" i="9"/>
  <c r="X86" i="9"/>
  <c r="X87" i="9"/>
  <c r="X88" i="9"/>
  <c r="X89" i="9"/>
  <c r="X90" i="9"/>
  <c r="X91" i="9"/>
  <c r="X92" i="9"/>
  <c r="X93" i="9"/>
  <c r="X94" i="9"/>
  <c r="X95" i="9"/>
  <c r="X96" i="9"/>
  <c r="X97" i="9"/>
  <c r="X98" i="9"/>
  <c r="X99" i="9"/>
  <c r="X100" i="9"/>
  <c r="X101" i="9"/>
  <c r="X102" i="9"/>
  <c r="X103" i="9"/>
  <c r="X104" i="9"/>
  <c r="X105" i="9"/>
  <c r="X106" i="9"/>
  <c r="X107" i="9"/>
  <c r="X108" i="9"/>
  <c r="X109" i="9"/>
  <c r="X110" i="9"/>
  <c r="X111" i="9"/>
  <c r="X112" i="9"/>
  <c r="X113" i="9"/>
  <c r="X114" i="9"/>
  <c r="X115" i="9"/>
  <c r="X116" i="9"/>
  <c r="X117" i="9"/>
  <c r="X118" i="9"/>
  <c r="X119" i="9"/>
  <c r="X120" i="9"/>
  <c r="X121" i="9"/>
  <c r="X122" i="9"/>
  <c r="X123" i="9"/>
  <c r="X124" i="9"/>
  <c r="X125" i="9"/>
  <c r="X126" i="9"/>
  <c r="X127" i="9"/>
  <c r="X128" i="9"/>
  <c r="X129" i="9"/>
  <c r="X130" i="9"/>
  <c r="X131" i="9"/>
  <c r="X132" i="9"/>
  <c r="X133" i="9"/>
  <c r="X134" i="9"/>
  <c r="X135" i="9"/>
  <c r="X136" i="9"/>
  <c r="X137" i="9"/>
  <c r="X138" i="9"/>
  <c r="X139" i="9"/>
  <c r="X140" i="9"/>
  <c r="X141" i="9"/>
  <c r="X142" i="9"/>
  <c r="X143" i="9"/>
  <c r="X144" i="9"/>
  <c r="X145" i="9"/>
  <c r="X146" i="9"/>
  <c r="X147" i="9"/>
  <c r="X148" i="9"/>
  <c r="X149" i="9"/>
  <c r="X150" i="9"/>
  <c r="X151" i="9"/>
  <c r="X152" i="9"/>
  <c r="X153" i="9"/>
  <c r="X154" i="9"/>
  <c r="X155" i="9"/>
  <c r="X156" i="9"/>
  <c r="X157" i="9"/>
  <c r="X158" i="9"/>
  <c r="X159" i="9"/>
  <c r="X160" i="9"/>
  <c r="X161" i="9"/>
  <c r="X162" i="9"/>
  <c r="X163" i="9"/>
  <c r="X164" i="9"/>
  <c r="X165" i="9"/>
  <c r="X166" i="9"/>
  <c r="X167" i="9"/>
  <c r="X168" i="9"/>
  <c r="X169" i="9"/>
  <c r="X170" i="9"/>
  <c r="X171" i="9"/>
  <c r="X172" i="9"/>
  <c r="X173" i="9"/>
  <c r="X174" i="9"/>
  <c r="X175" i="9"/>
  <c r="X176" i="9"/>
  <c r="X177" i="9"/>
  <c r="X178" i="9"/>
  <c r="X179" i="9"/>
  <c r="X180" i="9"/>
  <c r="X181" i="9"/>
  <c r="X182" i="9"/>
  <c r="X183" i="9"/>
  <c r="X184" i="9"/>
  <c r="X185" i="9"/>
  <c r="X186" i="9"/>
  <c r="X187" i="9"/>
  <c r="X188" i="9"/>
  <c r="X189" i="9"/>
  <c r="X190" i="9"/>
  <c r="X191" i="9"/>
  <c r="X192" i="9"/>
  <c r="X193" i="9"/>
  <c r="X194" i="9"/>
  <c r="X195" i="9"/>
  <c r="X196" i="9"/>
  <c r="X197" i="9"/>
  <c r="X198" i="9"/>
  <c r="X199" i="9"/>
  <c r="X200" i="9"/>
  <c r="X201" i="9"/>
  <c r="X202" i="9"/>
  <c r="X203" i="9"/>
  <c r="X204" i="9"/>
  <c r="X205" i="9"/>
  <c r="X206" i="9"/>
  <c r="X207" i="9"/>
  <c r="X208" i="9"/>
  <c r="X209" i="9"/>
  <c r="X210" i="9"/>
  <c r="X211" i="9"/>
  <c r="X212" i="9"/>
  <c r="X213" i="9"/>
  <c r="X214" i="9"/>
  <c r="X215" i="9"/>
  <c r="X216" i="9"/>
  <c r="X217" i="9"/>
  <c r="X218" i="9"/>
  <c r="X219" i="9"/>
  <c r="X220" i="9"/>
  <c r="X221" i="9"/>
  <c r="X222" i="9"/>
  <c r="X223" i="9"/>
  <c r="X224" i="9"/>
  <c r="X225" i="9"/>
  <c r="X226" i="9"/>
  <c r="X227" i="9"/>
  <c r="X228" i="9"/>
  <c r="X229" i="9"/>
  <c r="X230" i="9"/>
  <c r="X231" i="9"/>
  <c r="X232" i="9"/>
  <c r="X233" i="9"/>
  <c r="X234" i="9"/>
  <c r="X235" i="9"/>
  <c r="X236" i="9"/>
  <c r="X237" i="9"/>
  <c r="X238" i="9"/>
  <c r="X239" i="9"/>
  <c r="X240" i="9"/>
  <c r="X241" i="9"/>
  <c r="X242" i="9"/>
  <c r="X243" i="9"/>
  <c r="X244" i="9"/>
  <c r="X245" i="9"/>
  <c r="X246" i="9"/>
  <c r="X247" i="9"/>
  <c r="X248" i="9"/>
  <c r="X249" i="9"/>
  <c r="X250" i="9"/>
  <c r="X251" i="9"/>
  <c r="X252" i="9"/>
  <c r="X253" i="9"/>
  <c r="X254" i="9"/>
  <c r="X255" i="9"/>
  <c r="X256" i="9"/>
  <c r="X257" i="9"/>
  <c r="X258" i="9"/>
  <c r="X259" i="9"/>
  <c r="X260" i="9"/>
  <c r="X261" i="9"/>
  <c r="X262" i="9"/>
  <c r="X263" i="9"/>
  <c r="X264" i="9"/>
  <c r="X265" i="9"/>
  <c r="X266" i="9"/>
  <c r="X267" i="9"/>
  <c r="X268" i="9"/>
  <c r="X269" i="9"/>
  <c r="X270" i="9"/>
  <c r="X271" i="9"/>
  <c r="X272" i="9"/>
  <c r="X273" i="9"/>
  <c r="X274" i="9"/>
  <c r="X275" i="9"/>
  <c r="X276" i="9"/>
  <c r="X277" i="9"/>
  <c r="X278" i="9"/>
  <c r="X279" i="9"/>
  <c r="X280" i="9"/>
  <c r="X281" i="9"/>
  <c r="X282" i="9"/>
  <c r="X283" i="9"/>
  <c r="X284" i="9"/>
  <c r="X285" i="9"/>
  <c r="X286" i="9"/>
  <c r="X287" i="9"/>
  <c r="X288" i="9"/>
  <c r="X289" i="9"/>
  <c r="X290" i="9"/>
  <c r="X291" i="9"/>
  <c r="X292" i="9"/>
  <c r="X293" i="9"/>
  <c r="X294" i="9"/>
  <c r="X295" i="9"/>
  <c r="X296" i="9"/>
  <c r="X297" i="9"/>
  <c r="X298" i="9"/>
  <c r="X299" i="9"/>
  <c r="X300" i="9"/>
  <c r="X301" i="9"/>
  <c r="X302" i="9"/>
  <c r="X303" i="9"/>
  <c r="X304" i="9"/>
  <c r="X305" i="9"/>
  <c r="X306" i="9"/>
  <c r="X307" i="9"/>
  <c r="X308" i="9"/>
  <c r="X309" i="9"/>
  <c r="X310" i="9"/>
  <c r="X311" i="9"/>
  <c r="X312" i="9"/>
  <c r="X313" i="9"/>
  <c r="X314" i="9"/>
  <c r="X315" i="9"/>
  <c r="X316" i="9"/>
  <c r="X317" i="9"/>
  <c r="X318" i="9"/>
  <c r="X319" i="9"/>
  <c r="X320" i="9"/>
  <c r="X321" i="9"/>
  <c r="X322" i="9"/>
  <c r="X323" i="9"/>
  <c r="X324" i="9"/>
  <c r="X325" i="9"/>
  <c r="X326" i="9"/>
  <c r="X327" i="9"/>
  <c r="X328" i="9"/>
  <c r="X329" i="9"/>
  <c r="X330" i="9"/>
  <c r="X331" i="9"/>
  <c r="X332" i="9"/>
  <c r="X333" i="9"/>
  <c r="X334" i="9"/>
  <c r="X335" i="9"/>
  <c r="X336" i="9"/>
  <c r="X337" i="9"/>
  <c r="X338" i="9"/>
  <c r="X339" i="9"/>
  <c r="X340" i="9"/>
  <c r="X341" i="9"/>
  <c r="X342" i="9"/>
  <c r="X343" i="9"/>
  <c r="X344" i="9"/>
  <c r="X345" i="9"/>
  <c r="X346" i="9"/>
  <c r="X347" i="9"/>
  <c r="X348" i="9"/>
  <c r="X349" i="9"/>
  <c r="X350" i="9"/>
  <c r="X351" i="9"/>
  <c r="X352" i="9"/>
  <c r="X353" i="9"/>
  <c r="X354" i="9"/>
  <c r="X355" i="9"/>
  <c r="X356" i="9"/>
  <c r="X357" i="9"/>
  <c r="X358" i="9"/>
  <c r="X359" i="9"/>
  <c r="X360" i="9"/>
  <c r="X361" i="9"/>
  <c r="X362" i="9"/>
  <c r="X363" i="9"/>
  <c r="X364" i="9"/>
  <c r="X365" i="9"/>
  <c r="X366" i="9"/>
  <c r="X367" i="9"/>
  <c r="X368" i="9"/>
  <c r="X369" i="9"/>
  <c r="X370" i="9"/>
  <c r="X371" i="9"/>
  <c r="X372" i="9"/>
  <c r="X373" i="9"/>
  <c r="X374" i="9"/>
  <c r="X375" i="9"/>
  <c r="X376" i="9"/>
  <c r="X377" i="9"/>
  <c r="X378" i="9"/>
  <c r="X379" i="9"/>
  <c r="X380" i="9"/>
  <c r="X381" i="9"/>
  <c r="X382" i="9"/>
  <c r="X383" i="9"/>
  <c r="X384" i="9"/>
  <c r="X385" i="9"/>
  <c r="X386" i="9"/>
  <c r="X387" i="9"/>
  <c r="X388" i="9"/>
  <c r="X389" i="9"/>
  <c r="X390" i="9"/>
  <c r="X391" i="9"/>
  <c r="X392" i="9"/>
  <c r="X393" i="9"/>
  <c r="X394" i="9"/>
  <c r="X395" i="9"/>
  <c r="X396" i="9"/>
  <c r="X397" i="9"/>
  <c r="X398" i="9"/>
  <c r="X399" i="9"/>
  <c r="X400" i="9"/>
  <c r="X401" i="9"/>
  <c r="X402" i="9"/>
  <c r="X403" i="9"/>
  <c r="X404" i="9"/>
  <c r="X405" i="9"/>
  <c r="X406" i="9"/>
  <c r="X407" i="9"/>
  <c r="X408" i="9"/>
  <c r="X409" i="9"/>
  <c r="X410" i="9"/>
  <c r="X411" i="9"/>
  <c r="X412" i="9"/>
  <c r="X413" i="9"/>
  <c r="X414" i="9"/>
  <c r="X415" i="9"/>
  <c r="X416" i="9"/>
  <c r="X417" i="9"/>
  <c r="X418" i="9"/>
  <c r="X419" i="9"/>
  <c r="X420" i="9"/>
  <c r="X421" i="9"/>
  <c r="X422" i="9"/>
  <c r="X423" i="9"/>
  <c r="X424" i="9"/>
  <c r="X425" i="9"/>
  <c r="X426" i="9"/>
  <c r="X427" i="9"/>
  <c r="X428" i="9"/>
  <c r="X429" i="9"/>
  <c r="X430" i="9"/>
  <c r="X431" i="9"/>
  <c r="X432" i="9"/>
  <c r="X433" i="9"/>
  <c r="X434" i="9"/>
  <c r="X435" i="9"/>
  <c r="X436" i="9"/>
  <c r="X437" i="9"/>
  <c r="X438" i="9"/>
  <c r="X439" i="9"/>
  <c r="X440" i="9"/>
  <c r="X441" i="9"/>
  <c r="X442" i="9"/>
  <c r="X443" i="9"/>
  <c r="X444" i="9"/>
  <c r="X445" i="9"/>
  <c r="X446" i="9"/>
  <c r="X447" i="9"/>
  <c r="X448" i="9"/>
  <c r="X449" i="9"/>
  <c r="X450" i="9"/>
  <c r="X451" i="9"/>
  <c r="X452" i="9"/>
  <c r="X453" i="9"/>
  <c r="X454" i="9"/>
  <c r="X455" i="9"/>
  <c r="X456" i="9"/>
  <c r="X457" i="9"/>
  <c r="X458" i="9"/>
  <c r="X459" i="9"/>
  <c r="X460" i="9"/>
  <c r="X461" i="9"/>
  <c r="X462" i="9"/>
  <c r="X463" i="9"/>
  <c r="X464" i="9"/>
  <c r="X465" i="9"/>
  <c r="X466" i="9"/>
  <c r="X467" i="9"/>
  <c r="X468" i="9"/>
  <c r="X469" i="9"/>
  <c r="X470" i="9"/>
  <c r="X471" i="9"/>
  <c r="X472" i="9"/>
  <c r="X473" i="9"/>
  <c r="X474" i="9"/>
  <c r="X475" i="9"/>
  <c r="X476" i="9"/>
  <c r="X477" i="9"/>
  <c r="X478" i="9"/>
  <c r="X479" i="9"/>
  <c r="X480" i="9"/>
  <c r="X481" i="9"/>
  <c r="X482" i="9"/>
  <c r="X483" i="9"/>
  <c r="X484" i="9"/>
  <c r="X485" i="9"/>
  <c r="X486" i="9"/>
  <c r="X487" i="9"/>
  <c r="X488" i="9"/>
  <c r="X489" i="9"/>
  <c r="X490" i="9"/>
  <c r="X491" i="9"/>
  <c r="X492" i="9"/>
  <c r="X493" i="9"/>
  <c r="X494" i="9"/>
  <c r="X495" i="9"/>
  <c r="X496" i="9"/>
  <c r="X497" i="9"/>
  <c r="X498" i="9"/>
  <c r="X499" i="9"/>
  <c r="X500" i="9"/>
  <c r="X501" i="9"/>
  <c r="X502" i="9"/>
  <c r="X503" i="9"/>
  <c r="X504" i="9"/>
  <c r="X505" i="9"/>
  <c r="X506" i="9"/>
  <c r="X507" i="9"/>
  <c r="X508" i="9"/>
  <c r="X509" i="9"/>
  <c r="X510" i="9"/>
  <c r="X511" i="9"/>
  <c r="X512" i="9"/>
  <c r="X513" i="9"/>
  <c r="X514" i="9"/>
  <c r="X515" i="9"/>
  <c r="X516" i="9"/>
  <c r="X517" i="9"/>
  <c r="X518" i="9"/>
  <c r="X519" i="9"/>
  <c r="X520" i="9"/>
  <c r="X521" i="9"/>
  <c r="X522" i="9"/>
  <c r="X523" i="9"/>
  <c r="X524" i="9"/>
  <c r="X525" i="9"/>
  <c r="X526" i="9"/>
  <c r="X527" i="9"/>
  <c r="X528" i="9"/>
  <c r="X529" i="9"/>
  <c r="X530" i="9"/>
  <c r="X531" i="9"/>
  <c r="X532" i="9"/>
  <c r="X533" i="9"/>
  <c r="X534" i="9"/>
  <c r="X535" i="9"/>
  <c r="X536" i="9"/>
  <c r="X537" i="9"/>
  <c r="X538" i="9"/>
  <c r="X539" i="9"/>
  <c r="X540" i="9"/>
  <c r="X541" i="9"/>
  <c r="X542" i="9"/>
  <c r="X543" i="9"/>
  <c r="X544" i="9"/>
  <c r="X545" i="9"/>
  <c r="X546" i="9"/>
  <c r="X547" i="9"/>
  <c r="X548" i="9"/>
  <c r="X549" i="9"/>
  <c r="X550" i="9"/>
  <c r="X551" i="9"/>
  <c r="X552" i="9"/>
  <c r="X553" i="9"/>
  <c r="X554" i="9"/>
  <c r="X555" i="9"/>
  <c r="X556" i="9"/>
  <c r="X557" i="9"/>
  <c r="X558" i="9"/>
  <c r="X559" i="9"/>
  <c r="X560" i="9"/>
  <c r="X561" i="9"/>
  <c r="X562" i="9"/>
  <c r="X563" i="9"/>
  <c r="X564" i="9"/>
  <c r="X565" i="9"/>
  <c r="X566" i="9"/>
  <c r="X567" i="9"/>
  <c r="X568" i="9"/>
  <c r="X569" i="9"/>
  <c r="X570" i="9"/>
  <c r="X571" i="9"/>
  <c r="X572" i="9"/>
  <c r="X573" i="9"/>
  <c r="X574" i="9"/>
  <c r="X575" i="9"/>
  <c r="X576" i="9"/>
  <c r="X577" i="9"/>
  <c r="X578" i="9"/>
  <c r="X579" i="9"/>
  <c r="X580" i="9"/>
  <c r="X581" i="9"/>
  <c r="X582" i="9"/>
  <c r="X583" i="9"/>
  <c r="X584" i="9"/>
  <c r="X585" i="9"/>
  <c r="X586" i="9"/>
  <c r="X587" i="9"/>
  <c r="X588" i="9"/>
  <c r="X589" i="9"/>
  <c r="X590" i="9"/>
  <c r="X591" i="9"/>
  <c r="X592" i="9"/>
  <c r="X593" i="9"/>
  <c r="X594" i="9"/>
  <c r="X595" i="9"/>
  <c r="X596" i="9"/>
  <c r="X597" i="9"/>
  <c r="X598" i="9"/>
  <c r="X599" i="9"/>
  <c r="X600" i="9"/>
  <c r="X601" i="9"/>
  <c r="X602" i="9"/>
  <c r="X603" i="9"/>
  <c r="X604" i="9"/>
  <c r="X605" i="9"/>
  <c r="X606" i="9"/>
  <c r="X607" i="9"/>
  <c r="X608" i="9"/>
  <c r="X609" i="9"/>
  <c r="X610" i="9"/>
  <c r="X611" i="9"/>
  <c r="X612" i="9"/>
  <c r="X613" i="9"/>
  <c r="X614" i="9"/>
  <c r="X615" i="9"/>
  <c r="X616" i="9"/>
  <c r="X617" i="9"/>
  <c r="X618" i="9"/>
  <c r="X619" i="9"/>
  <c r="X620" i="9"/>
  <c r="X621" i="9"/>
  <c r="X622" i="9"/>
  <c r="X623" i="9"/>
  <c r="X624" i="9"/>
  <c r="X625" i="9"/>
  <c r="X626" i="9"/>
  <c r="X627" i="9"/>
  <c r="X628" i="9"/>
  <c r="X629" i="9"/>
  <c r="X630" i="9"/>
  <c r="X631" i="9"/>
  <c r="X632" i="9"/>
  <c r="X633" i="9"/>
  <c r="X634" i="9"/>
  <c r="X635" i="9"/>
  <c r="X636" i="9"/>
  <c r="X637" i="9"/>
  <c r="X638" i="9"/>
  <c r="X639" i="9"/>
  <c r="X640" i="9"/>
  <c r="X641" i="9"/>
  <c r="X642" i="9"/>
  <c r="X643" i="9"/>
  <c r="X644" i="9"/>
  <c r="X645" i="9"/>
  <c r="X646" i="9"/>
  <c r="X647" i="9"/>
  <c r="X648" i="9"/>
  <c r="X649" i="9"/>
  <c r="X650" i="9"/>
  <c r="X651" i="9"/>
  <c r="X652" i="9"/>
  <c r="X653" i="9"/>
  <c r="X654" i="9"/>
  <c r="X655" i="9"/>
  <c r="X656" i="9"/>
  <c r="X657" i="9"/>
  <c r="X658" i="9"/>
  <c r="X659" i="9"/>
  <c r="X660" i="9"/>
  <c r="X661" i="9"/>
  <c r="X662" i="9"/>
  <c r="X663" i="9"/>
  <c r="X664" i="9"/>
  <c r="X665" i="9"/>
  <c r="X666" i="9"/>
  <c r="X667" i="9"/>
  <c r="X668" i="9"/>
  <c r="X669" i="9"/>
  <c r="X670" i="9"/>
  <c r="X671" i="9"/>
  <c r="X672" i="9"/>
  <c r="X673" i="9"/>
  <c r="X674" i="9"/>
  <c r="X675" i="9"/>
  <c r="X676" i="9"/>
  <c r="X677" i="9"/>
  <c r="X678" i="9"/>
  <c r="X679" i="9"/>
  <c r="X680" i="9"/>
  <c r="X681" i="9"/>
  <c r="X682" i="9"/>
  <c r="X683" i="9"/>
  <c r="X684" i="9"/>
  <c r="X685" i="9"/>
  <c r="X686" i="9"/>
  <c r="X687" i="9"/>
  <c r="X688" i="9"/>
  <c r="X689" i="9"/>
  <c r="X690" i="9"/>
  <c r="X691" i="9"/>
  <c r="X692" i="9"/>
  <c r="X693" i="9"/>
  <c r="X694" i="9"/>
  <c r="X695" i="9"/>
  <c r="X696" i="9"/>
  <c r="X697" i="9"/>
  <c r="X698" i="9"/>
  <c r="X699" i="9"/>
  <c r="X700" i="9"/>
  <c r="X701" i="9"/>
  <c r="X702" i="9"/>
  <c r="X703" i="9"/>
  <c r="X704" i="9"/>
  <c r="X705" i="9"/>
  <c r="X706" i="9"/>
  <c r="X707" i="9"/>
  <c r="X708" i="9"/>
  <c r="X709" i="9"/>
  <c r="X710" i="9"/>
  <c r="X711" i="9"/>
  <c r="X712" i="9"/>
  <c r="X713" i="9"/>
  <c r="X714" i="9"/>
  <c r="X715" i="9"/>
  <c r="X716" i="9"/>
  <c r="X717" i="9"/>
  <c r="X718" i="9"/>
  <c r="X719" i="9"/>
  <c r="X720" i="9"/>
  <c r="X721" i="9"/>
  <c r="X722" i="9"/>
  <c r="X723" i="9"/>
  <c r="X724" i="9"/>
  <c r="X725" i="9"/>
  <c r="X726" i="9"/>
  <c r="X727" i="9"/>
  <c r="X728" i="9"/>
  <c r="X729" i="9"/>
  <c r="X730" i="9"/>
  <c r="X731" i="9"/>
  <c r="X732" i="9"/>
  <c r="X733" i="9"/>
  <c r="X734" i="9"/>
  <c r="X735" i="9"/>
  <c r="X736" i="9"/>
  <c r="X737" i="9"/>
  <c r="X738" i="9"/>
  <c r="X739" i="9"/>
  <c r="X740" i="9"/>
  <c r="X741" i="9"/>
  <c r="X742" i="9"/>
  <c r="X743" i="9"/>
  <c r="X744" i="9"/>
  <c r="X745" i="9"/>
  <c r="X746" i="9"/>
  <c r="X747" i="9"/>
  <c r="X748" i="9"/>
  <c r="X749" i="9"/>
  <c r="X750" i="9"/>
  <c r="X751" i="9"/>
  <c r="X752" i="9"/>
  <c r="X753" i="9"/>
  <c r="X754" i="9"/>
  <c r="X755" i="9"/>
  <c r="X756" i="9"/>
  <c r="X757" i="9"/>
  <c r="X758" i="9"/>
  <c r="X759" i="9"/>
  <c r="X760" i="9"/>
  <c r="X761" i="9"/>
  <c r="X762" i="9"/>
  <c r="X763" i="9"/>
  <c r="X764" i="9"/>
  <c r="X765" i="9"/>
  <c r="X766" i="9"/>
  <c r="X767" i="9"/>
  <c r="X768" i="9"/>
  <c r="X769" i="9"/>
  <c r="X770" i="9"/>
  <c r="X771" i="9"/>
  <c r="X772" i="9"/>
  <c r="X773" i="9"/>
  <c r="X774" i="9"/>
  <c r="X775" i="9"/>
  <c r="X776" i="9"/>
  <c r="X777" i="9"/>
  <c r="X778" i="9"/>
  <c r="X779" i="9"/>
  <c r="X780" i="9"/>
  <c r="X781" i="9"/>
  <c r="X782" i="9"/>
  <c r="X783" i="9"/>
  <c r="X784" i="9"/>
  <c r="X785" i="9"/>
  <c r="X786" i="9"/>
  <c r="X787" i="9"/>
  <c r="X788" i="9"/>
  <c r="X789" i="9"/>
  <c r="X790" i="9"/>
  <c r="X791" i="9"/>
  <c r="X792" i="9"/>
  <c r="X793" i="9"/>
  <c r="X794" i="9"/>
  <c r="X795" i="9"/>
  <c r="X796" i="9"/>
  <c r="X797" i="9"/>
  <c r="X798" i="9"/>
  <c r="X799" i="9"/>
  <c r="X800" i="9"/>
  <c r="X801" i="9"/>
  <c r="X802" i="9"/>
  <c r="X803" i="9"/>
  <c r="X804" i="9"/>
  <c r="X805" i="9"/>
  <c r="X806" i="9"/>
  <c r="X807" i="9"/>
  <c r="X808" i="9"/>
  <c r="X809" i="9"/>
  <c r="X810" i="9"/>
  <c r="X811" i="9"/>
  <c r="X812" i="9"/>
  <c r="X813" i="9"/>
  <c r="X814" i="9"/>
  <c r="X815" i="9"/>
  <c r="X816" i="9"/>
  <c r="X817" i="9"/>
  <c r="X818" i="9"/>
  <c r="X819" i="9"/>
  <c r="X820" i="9"/>
  <c r="X821" i="9"/>
  <c r="X822" i="9"/>
  <c r="X823" i="9"/>
  <c r="X824" i="9"/>
  <c r="X825" i="9"/>
  <c r="X826" i="9"/>
  <c r="X827" i="9"/>
  <c r="X828" i="9"/>
  <c r="X829" i="9"/>
  <c r="X830" i="9"/>
  <c r="X831" i="9"/>
  <c r="X832" i="9"/>
  <c r="X833" i="9"/>
  <c r="X834" i="9"/>
  <c r="X835" i="9"/>
  <c r="X836" i="9"/>
  <c r="X837" i="9"/>
  <c r="X838" i="9"/>
  <c r="X839" i="9"/>
  <c r="X840" i="9"/>
  <c r="X841" i="9"/>
  <c r="X842" i="9"/>
  <c r="X843" i="9"/>
  <c r="X844" i="9"/>
  <c r="X845" i="9"/>
  <c r="X846" i="9"/>
  <c r="X847" i="9"/>
  <c r="X848" i="9"/>
  <c r="X849" i="9"/>
  <c r="X850" i="9"/>
  <c r="X851" i="9"/>
  <c r="X852" i="9"/>
  <c r="X853" i="9"/>
  <c r="X854" i="9"/>
  <c r="X855" i="9"/>
  <c r="X856" i="9"/>
  <c r="X857" i="9"/>
  <c r="X858" i="9"/>
  <c r="X859" i="9"/>
  <c r="X860" i="9"/>
  <c r="X861" i="9"/>
  <c r="X862" i="9"/>
  <c r="X863" i="9"/>
  <c r="X864" i="9"/>
  <c r="X865" i="9"/>
  <c r="X866" i="9"/>
  <c r="X867" i="9"/>
  <c r="X868" i="9"/>
  <c r="X869" i="9"/>
  <c r="X870" i="9"/>
  <c r="X871" i="9"/>
  <c r="X872" i="9"/>
  <c r="X873" i="9"/>
  <c r="X874" i="9"/>
  <c r="X875" i="9"/>
  <c r="X876" i="9"/>
  <c r="X877" i="9"/>
  <c r="X878" i="9"/>
  <c r="X879" i="9"/>
  <c r="X880" i="9"/>
  <c r="X881" i="9"/>
  <c r="X882" i="9"/>
  <c r="X883" i="9"/>
  <c r="X884" i="9"/>
  <c r="X885" i="9"/>
  <c r="X886" i="9"/>
  <c r="X887" i="9"/>
  <c r="X888" i="9"/>
  <c r="X889" i="9"/>
  <c r="X890" i="9"/>
  <c r="X891" i="9"/>
  <c r="X892" i="9"/>
  <c r="X893" i="9"/>
  <c r="X894" i="9"/>
  <c r="X895" i="9"/>
  <c r="X896" i="9"/>
  <c r="X897" i="9"/>
  <c r="X898" i="9"/>
  <c r="X899" i="9"/>
  <c r="X900" i="9"/>
  <c r="X901" i="9"/>
  <c r="X902" i="9"/>
  <c r="X903" i="9"/>
  <c r="X904" i="9"/>
  <c r="X905" i="9"/>
  <c r="X906" i="9"/>
  <c r="X907" i="9"/>
  <c r="X908" i="9"/>
  <c r="X909" i="9"/>
  <c r="X910" i="9"/>
  <c r="X911" i="9"/>
  <c r="X912" i="9"/>
  <c r="X913" i="9"/>
  <c r="X914" i="9"/>
  <c r="X915" i="9"/>
  <c r="X916" i="9"/>
  <c r="X917" i="9"/>
  <c r="X918" i="9"/>
  <c r="X919" i="9"/>
  <c r="X920" i="9"/>
  <c r="X921" i="9"/>
  <c r="X922" i="9"/>
  <c r="X923" i="9"/>
  <c r="X924" i="9"/>
  <c r="X925" i="9"/>
  <c r="X926" i="9"/>
  <c r="X927" i="9"/>
  <c r="X928" i="9"/>
  <c r="X929" i="9"/>
  <c r="X930" i="9"/>
  <c r="X931" i="9"/>
  <c r="X932" i="9"/>
  <c r="X933" i="9"/>
  <c r="X934" i="9"/>
  <c r="X935" i="9"/>
  <c r="X936" i="9"/>
  <c r="X937" i="9"/>
  <c r="X938" i="9"/>
  <c r="X939" i="9"/>
  <c r="X940" i="9"/>
  <c r="X941" i="9"/>
  <c r="X942" i="9"/>
  <c r="X943" i="9"/>
  <c r="X944" i="9"/>
  <c r="X945" i="9"/>
  <c r="X946" i="9"/>
  <c r="X947" i="9"/>
  <c r="X948" i="9"/>
  <c r="X949" i="9"/>
  <c r="X950" i="9"/>
  <c r="X951" i="9"/>
  <c r="X952" i="9"/>
  <c r="X953" i="9"/>
  <c r="X954" i="9"/>
  <c r="X955" i="9"/>
  <c r="X956" i="9"/>
  <c r="X957" i="9"/>
  <c r="X958" i="9"/>
  <c r="X959" i="9"/>
  <c r="X960" i="9"/>
  <c r="X961" i="9"/>
  <c r="X962" i="9"/>
  <c r="X963" i="9"/>
  <c r="X964" i="9"/>
  <c r="X965" i="9"/>
  <c r="X966" i="9"/>
  <c r="X967" i="9"/>
  <c r="X968" i="9"/>
  <c r="X969" i="9"/>
  <c r="X970" i="9"/>
  <c r="X971" i="9"/>
  <c r="X972" i="9"/>
  <c r="X973" i="9"/>
  <c r="X974" i="9"/>
  <c r="X975" i="9"/>
  <c r="X976" i="9"/>
  <c r="X977" i="9"/>
  <c r="X978" i="9"/>
  <c r="X979" i="9"/>
  <c r="X980" i="9"/>
  <c r="X981" i="9"/>
  <c r="X982" i="9"/>
  <c r="X983" i="9"/>
  <c r="X984" i="9"/>
  <c r="X985" i="9"/>
  <c r="X986" i="9"/>
  <c r="X987" i="9"/>
  <c r="X988" i="9"/>
  <c r="X989" i="9"/>
  <c r="X990" i="9"/>
  <c r="X991" i="9"/>
  <c r="X992" i="9"/>
  <c r="X993" i="9"/>
  <c r="X994" i="9"/>
  <c r="X995" i="9"/>
  <c r="X996" i="9"/>
  <c r="X997" i="9"/>
  <c r="X998" i="9"/>
  <c r="X999" i="9"/>
  <c r="X1000" i="9"/>
  <c r="X1001" i="9"/>
  <c r="X1002" i="9"/>
  <c r="X1003" i="9"/>
  <c r="X1004" i="9"/>
  <c r="X1005" i="9"/>
  <c r="X1006" i="9"/>
  <c r="X1007" i="9"/>
  <c r="X1008" i="9"/>
  <c r="X1009" i="9"/>
  <c r="X1010" i="9"/>
  <c r="X1011" i="9"/>
  <c r="X1012" i="9"/>
  <c r="X1013" i="9"/>
  <c r="X1014" i="9"/>
  <c r="X1015" i="9"/>
  <c r="X1016" i="9"/>
  <c r="X1017" i="9"/>
  <c r="X1018" i="9"/>
  <c r="X1019" i="9"/>
  <c r="X1020" i="9"/>
  <c r="X1021" i="9"/>
  <c r="X1022" i="9"/>
  <c r="X1023" i="9"/>
  <c r="X1024" i="9"/>
  <c r="X1025" i="9"/>
  <c r="X1026" i="9"/>
  <c r="X1027" i="9"/>
  <c r="X1028" i="9"/>
  <c r="X1029" i="9"/>
  <c r="X1030" i="9"/>
  <c r="X1031" i="9"/>
  <c r="X1032" i="9"/>
  <c r="X1033" i="9"/>
  <c r="X1034" i="9"/>
  <c r="X1035" i="9"/>
  <c r="X1036" i="9"/>
  <c r="X1037" i="9"/>
  <c r="X1038" i="9"/>
  <c r="X1039" i="9"/>
  <c r="X1040" i="9"/>
  <c r="X1041" i="9"/>
  <c r="X1042" i="9"/>
  <c r="X1043" i="9"/>
  <c r="X1044" i="9"/>
  <c r="X1045" i="9"/>
  <c r="X1046" i="9"/>
  <c r="X1047" i="9"/>
  <c r="X1048" i="9"/>
  <c r="X1049" i="9"/>
  <c r="X1050" i="9"/>
  <c r="X1051" i="9"/>
  <c r="X1052" i="9"/>
  <c r="X1053" i="9"/>
  <c r="X1054" i="9"/>
  <c r="X1055" i="9"/>
  <c r="X1056" i="9"/>
  <c r="X1057" i="9"/>
  <c r="X1058" i="9"/>
  <c r="X1059" i="9"/>
  <c r="X1060" i="9"/>
  <c r="X1061" i="9"/>
  <c r="X1062" i="9"/>
  <c r="X1063" i="9"/>
  <c r="X1064" i="9"/>
  <c r="X1065" i="9"/>
  <c r="X1066" i="9"/>
  <c r="X1067" i="9"/>
  <c r="X1068" i="9"/>
  <c r="X1069" i="9"/>
  <c r="X1070" i="9"/>
  <c r="X1071" i="9"/>
  <c r="X1072" i="9"/>
  <c r="X1073" i="9"/>
  <c r="X1074" i="9"/>
  <c r="X1075" i="9"/>
  <c r="X1076" i="9"/>
  <c r="X1077" i="9"/>
  <c r="X1078" i="9"/>
  <c r="X1079" i="9"/>
  <c r="X1080" i="9"/>
  <c r="X1081" i="9"/>
  <c r="X1082" i="9"/>
  <c r="X1083" i="9"/>
  <c r="X1084" i="9"/>
  <c r="X1085" i="9"/>
  <c r="X1086" i="9"/>
  <c r="X1087" i="9"/>
  <c r="X1088" i="9"/>
  <c r="X1089" i="9"/>
  <c r="X1090" i="9"/>
  <c r="X1091" i="9"/>
  <c r="X1092" i="9"/>
  <c r="X1093" i="9"/>
  <c r="X1094" i="9"/>
  <c r="X1095" i="9"/>
  <c r="X1096" i="9"/>
  <c r="X1097" i="9"/>
  <c r="X1098" i="9"/>
  <c r="X1099" i="9"/>
  <c r="X1100" i="9"/>
  <c r="X1101" i="9"/>
  <c r="X1102" i="9"/>
  <c r="X1103" i="9"/>
  <c r="X1104" i="9"/>
  <c r="X1105" i="9"/>
  <c r="X1106" i="9"/>
  <c r="X1107" i="9"/>
  <c r="X1108" i="9"/>
  <c r="X1109" i="9"/>
  <c r="X1110" i="9"/>
  <c r="X1111" i="9"/>
  <c r="X1112" i="9"/>
  <c r="X1113" i="9"/>
  <c r="X1114" i="9"/>
  <c r="X1115" i="9"/>
  <c r="X1116" i="9"/>
  <c r="X1117" i="9"/>
  <c r="X1118" i="9"/>
  <c r="X1119" i="9"/>
  <c r="X1120" i="9"/>
  <c r="X1121" i="9"/>
  <c r="X1122" i="9"/>
  <c r="X1123" i="9"/>
  <c r="X1124" i="9"/>
  <c r="X1125" i="9"/>
  <c r="X1126" i="9"/>
  <c r="X1127" i="9"/>
  <c r="X1128" i="9"/>
  <c r="X1129" i="9"/>
  <c r="X1130" i="9"/>
  <c r="X1131" i="9"/>
  <c r="X1132" i="9"/>
  <c r="X1133" i="9"/>
  <c r="X1134" i="9"/>
  <c r="X1135" i="9"/>
  <c r="X1136" i="9"/>
  <c r="X1137" i="9"/>
  <c r="X1138" i="9"/>
  <c r="X1139" i="9"/>
  <c r="X1140" i="9"/>
  <c r="X1141" i="9"/>
  <c r="X1142" i="9"/>
  <c r="X1143" i="9"/>
  <c r="X1144" i="9"/>
  <c r="X1145" i="9"/>
  <c r="X1146" i="9"/>
  <c r="X1147" i="9"/>
  <c r="X1148" i="9"/>
  <c r="X1149" i="9"/>
  <c r="X1150" i="9"/>
  <c r="X1151" i="9"/>
  <c r="X1152" i="9"/>
  <c r="X1153" i="9"/>
  <c r="X1154" i="9"/>
  <c r="X1155" i="9"/>
  <c r="X1156" i="9"/>
  <c r="X1157" i="9"/>
  <c r="X1158" i="9"/>
  <c r="X1159" i="9"/>
  <c r="X1160" i="9"/>
  <c r="X1161" i="9"/>
  <c r="X1162" i="9"/>
  <c r="X1163" i="9"/>
  <c r="X1164" i="9"/>
  <c r="X1165" i="9"/>
  <c r="X1166" i="9"/>
  <c r="X1167" i="9"/>
  <c r="X1168" i="9"/>
  <c r="X1169" i="9"/>
  <c r="X1170" i="9"/>
  <c r="X1171" i="9"/>
  <c r="X1172" i="9"/>
  <c r="X1173" i="9"/>
  <c r="X1174" i="9"/>
  <c r="X1175" i="9"/>
  <c r="X1176" i="9"/>
  <c r="X1177" i="9"/>
  <c r="X1178" i="9"/>
  <c r="X1179" i="9"/>
  <c r="X1180" i="9"/>
  <c r="X1181" i="9"/>
  <c r="X1182" i="9"/>
  <c r="X1183" i="9"/>
  <c r="X1184" i="9"/>
  <c r="X1185" i="9"/>
  <c r="X1186" i="9"/>
  <c r="X1187" i="9"/>
  <c r="X1188" i="9"/>
  <c r="X1189" i="9"/>
  <c r="X1190" i="9"/>
  <c r="X1191" i="9"/>
  <c r="X1192" i="9"/>
  <c r="X1193" i="9"/>
  <c r="X1194" i="9"/>
  <c r="X1195" i="9"/>
  <c r="X1196" i="9"/>
  <c r="X1197" i="9"/>
  <c r="X1198" i="9"/>
  <c r="X1199" i="9"/>
  <c r="X1200" i="9"/>
  <c r="X1201" i="9"/>
  <c r="X1202" i="9"/>
  <c r="X1203" i="9"/>
  <c r="X1204" i="9"/>
  <c r="X1205" i="9"/>
  <c r="X1206" i="9"/>
  <c r="X1207" i="9"/>
  <c r="X1208" i="9"/>
  <c r="X1209" i="9"/>
  <c r="X1210" i="9"/>
  <c r="X1211" i="9"/>
  <c r="X1212" i="9"/>
  <c r="X1213" i="9"/>
  <c r="X1214" i="9"/>
  <c r="X1215" i="9"/>
  <c r="X1216" i="9"/>
  <c r="X1217" i="9"/>
  <c r="X1218" i="9"/>
  <c r="X1219" i="9"/>
  <c r="X1220" i="9"/>
  <c r="X1221" i="9"/>
  <c r="X1222" i="9"/>
  <c r="X1223" i="9"/>
  <c r="X1224" i="9"/>
  <c r="X1225" i="9"/>
  <c r="X1226" i="9"/>
  <c r="X1227" i="9"/>
  <c r="X1228" i="9"/>
  <c r="X1229" i="9"/>
  <c r="X1230" i="9"/>
  <c r="X1231" i="9"/>
  <c r="X1232" i="9"/>
  <c r="X1233" i="9"/>
  <c r="X1234" i="9"/>
  <c r="X1235" i="9"/>
  <c r="X1236" i="9"/>
  <c r="X1237" i="9"/>
  <c r="X1238" i="9"/>
  <c r="X1239" i="9"/>
  <c r="X1240" i="9"/>
  <c r="X1241" i="9"/>
  <c r="X1242" i="9"/>
  <c r="X1243" i="9"/>
  <c r="X1244" i="9"/>
  <c r="X1245" i="9"/>
  <c r="X1246" i="9"/>
  <c r="X1247" i="9"/>
  <c r="X1248" i="9"/>
  <c r="X1249" i="9"/>
  <c r="X1250" i="9"/>
  <c r="X1251" i="9"/>
  <c r="X1252" i="9"/>
  <c r="X1253" i="9"/>
  <c r="X1254" i="9"/>
  <c r="X1255" i="9"/>
  <c r="X1256" i="9"/>
  <c r="X1257" i="9"/>
  <c r="X1258" i="9"/>
  <c r="X1259" i="9"/>
  <c r="X1260" i="9"/>
  <c r="X1261" i="9"/>
  <c r="X1262" i="9"/>
  <c r="X1263" i="9"/>
  <c r="X1264" i="9"/>
  <c r="X1265" i="9"/>
  <c r="X1266" i="9"/>
  <c r="X1267" i="9"/>
  <c r="X1268" i="9"/>
  <c r="X1269" i="9"/>
  <c r="X1270" i="9"/>
  <c r="X1271" i="9"/>
  <c r="X1272" i="9"/>
  <c r="X1273" i="9"/>
  <c r="X1274" i="9"/>
  <c r="X1275" i="9"/>
  <c r="X1276" i="9"/>
  <c r="X1277" i="9"/>
  <c r="X1278" i="9"/>
  <c r="X1279" i="9"/>
  <c r="X1280" i="9"/>
  <c r="X1281" i="9"/>
  <c r="X1282" i="9"/>
  <c r="X1283" i="9"/>
  <c r="X1284" i="9"/>
  <c r="X1285" i="9"/>
  <c r="X1286" i="9"/>
  <c r="X1287" i="9"/>
  <c r="X1288" i="9"/>
  <c r="X1289" i="9"/>
  <c r="X1290" i="9"/>
  <c r="X1291" i="9"/>
  <c r="X1292" i="9"/>
  <c r="X1293" i="9"/>
  <c r="X1294" i="9"/>
  <c r="X1295" i="9"/>
  <c r="X1296" i="9"/>
  <c r="X1297" i="9"/>
  <c r="X1298" i="9"/>
  <c r="X1299" i="9"/>
  <c r="X1300" i="9"/>
  <c r="X1301" i="9"/>
  <c r="X1302" i="9"/>
  <c r="X1303" i="9"/>
  <c r="X1304" i="9"/>
  <c r="X1305" i="9"/>
  <c r="X1306" i="9"/>
  <c r="X1307" i="9"/>
  <c r="X1308" i="9"/>
  <c r="X1309" i="9"/>
  <c r="X1310" i="9"/>
  <c r="X1311" i="9"/>
  <c r="X1312" i="9"/>
  <c r="X1313" i="9"/>
  <c r="X1314" i="9"/>
  <c r="X1315" i="9"/>
  <c r="X1316" i="9"/>
  <c r="X1317" i="9"/>
  <c r="X1318" i="9"/>
  <c r="X1319" i="9"/>
  <c r="X1320" i="9"/>
  <c r="X1321" i="9"/>
  <c r="X1322" i="9"/>
  <c r="X1323" i="9"/>
  <c r="X1324" i="9"/>
  <c r="X1325" i="9"/>
  <c r="X1326" i="9"/>
  <c r="X1327" i="9"/>
  <c r="X1328" i="9"/>
  <c r="X1329" i="9"/>
  <c r="X1330" i="9"/>
  <c r="X1331" i="9"/>
  <c r="X1332" i="9"/>
  <c r="X1333" i="9"/>
  <c r="X1334" i="9"/>
  <c r="X1335" i="9"/>
  <c r="X1336" i="9"/>
  <c r="X1337" i="9"/>
  <c r="X1338" i="9"/>
  <c r="X1339" i="9"/>
  <c r="X1340" i="9"/>
  <c r="X1341" i="9"/>
  <c r="X1342" i="9"/>
  <c r="X1343" i="9"/>
  <c r="X1344" i="9"/>
  <c r="X1345" i="9"/>
  <c r="X1346" i="9"/>
  <c r="X1347" i="9"/>
  <c r="X1348" i="9"/>
  <c r="X1349" i="9"/>
  <c r="X1350" i="9"/>
  <c r="X1351" i="9"/>
  <c r="X1352" i="9"/>
  <c r="X1353" i="9"/>
  <c r="X1354" i="9"/>
  <c r="X1355" i="9"/>
  <c r="X1356" i="9"/>
  <c r="X1357" i="9"/>
  <c r="X1358" i="9"/>
  <c r="X1359" i="9"/>
  <c r="X1360" i="9"/>
  <c r="X1361" i="9"/>
  <c r="X1362" i="9"/>
  <c r="X1363" i="9"/>
  <c r="X1364" i="9"/>
  <c r="X1365" i="9"/>
  <c r="X1366" i="9"/>
  <c r="X1367" i="9"/>
  <c r="X1368" i="9"/>
  <c r="X1369" i="9"/>
  <c r="X1370" i="9"/>
  <c r="X1371" i="9"/>
  <c r="X1372" i="9"/>
  <c r="X1373" i="9"/>
  <c r="X1374" i="9"/>
  <c r="X1375" i="9"/>
  <c r="X1376" i="9"/>
  <c r="X1377" i="9"/>
  <c r="X1378" i="9"/>
  <c r="X1379" i="9"/>
  <c r="X1380" i="9"/>
  <c r="X1381" i="9"/>
  <c r="X1382" i="9"/>
  <c r="X1383" i="9"/>
  <c r="X1384" i="9"/>
  <c r="X1385" i="9"/>
  <c r="X1386" i="9"/>
  <c r="X1387" i="9"/>
  <c r="X1388" i="9"/>
  <c r="X1389" i="9"/>
  <c r="X1390" i="9"/>
  <c r="X1391" i="9"/>
  <c r="X1392" i="9"/>
  <c r="X1393" i="9"/>
  <c r="X1394" i="9"/>
  <c r="X1395" i="9"/>
  <c r="X1396" i="9"/>
  <c r="X1397" i="9"/>
  <c r="X1398" i="9"/>
  <c r="X1399" i="9"/>
  <c r="X1400" i="9"/>
  <c r="X1401" i="9"/>
  <c r="X1402" i="9"/>
  <c r="X1403" i="9"/>
  <c r="X1404" i="9"/>
  <c r="X1405" i="9"/>
  <c r="X1406" i="9"/>
  <c r="X1407" i="9"/>
  <c r="X1408" i="9"/>
  <c r="X1409" i="9"/>
  <c r="X1410" i="9"/>
  <c r="X1411" i="9"/>
  <c r="X1412" i="9"/>
  <c r="X1413" i="9"/>
  <c r="X1414" i="9"/>
  <c r="X1415" i="9"/>
  <c r="X1416" i="9"/>
  <c r="X1417" i="9"/>
  <c r="X1418" i="9"/>
  <c r="X1419" i="9"/>
  <c r="X1420" i="9"/>
  <c r="X1421" i="9"/>
  <c r="X1422" i="9"/>
  <c r="X1423" i="9"/>
  <c r="X1424" i="9"/>
  <c r="X1425" i="9"/>
  <c r="X1426" i="9"/>
  <c r="X1427" i="9"/>
  <c r="X1428" i="9"/>
  <c r="X1429" i="9"/>
  <c r="X1430" i="9"/>
  <c r="X1431" i="9"/>
  <c r="X1432" i="9"/>
  <c r="X1433" i="9"/>
  <c r="X1434" i="9"/>
  <c r="X1435" i="9"/>
  <c r="X1436" i="9"/>
  <c r="X1437" i="9"/>
  <c r="X1438" i="9"/>
  <c r="X1439" i="9"/>
  <c r="X1440" i="9"/>
  <c r="X1441" i="9"/>
  <c r="X1442" i="9"/>
  <c r="X1443" i="9"/>
  <c r="X1444" i="9"/>
  <c r="X1445" i="9"/>
  <c r="X1446" i="9"/>
  <c r="X1447" i="9"/>
  <c r="X1448" i="9"/>
  <c r="X1449" i="9"/>
  <c r="X1450" i="9"/>
  <c r="X1451" i="9"/>
  <c r="X1452" i="9"/>
  <c r="X1453" i="9"/>
  <c r="X1454" i="9"/>
  <c r="X1455" i="9"/>
  <c r="X1456" i="9"/>
  <c r="X1457" i="9"/>
  <c r="X1458" i="9"/>
  <c r="X1459" i="9"/>
  <c r="X1460" i="9"/>
  <c r="X1461" i="9"/>
  <c r="X1462" i="9"/>
  <c r="X1463" i="9"/>
  <c r="X1464" i="9"/>
  <c r="X1465" i="9"/>
  <c r="X1466" i="9"/>
  <c r="X1467" i="9"/>
  <c r="X1468" i="9"/>
  <c r="X1469" i="9"/>
  <c r="X1470" i="9"/>
  <c r="X1471" i="9"/>
  <c r="X1472" i="9"/>
  <c r="X1473" i="9"/>
  <c r="X1474" i="9"/>
  <c r="X1475" i="9"/>
  <c r="X1476" i="9"/>
  <c r="X1477" i="9"/>
  <c r="X1478" i="9"/>
  <c r="X1479" i="9"/>
  <c r="X1480" i="9"/>
  <c r="X1481" i="9"/>
  <c r="X1482" i="9"/>
  <c r="X1483" i="9"/>
  <c r="X1484" i="9"/>
  <c r="X1485" i="9"/>
  <c r="X1486" i="9"/>
  <c r="X1487" i="9"/>
  <c r="X1488" i="9"/>
  <c r="X1489" i="9"/>
  <c r="X1490" i="9"/>
  <c r="X1491" i="9"/>
  <c r="X1492" i="9"/>
  <c r="X1493" i="9"/>
  <c r="X1494" i="9"/>
  <c r="X1495" i="9"/>
  <c r="X1496" i="9"/>
  <c r="X1497" i="9"/>
  <c r="X1498" i="9"/>
  <c r="X1499" i="9"/>
  <c r="X1500" i="9"/>
  <c r="X1501" i="9"/>
  <c r="X1502" i="9"/>
  <c r="X1503" i="9"/>
  <c r="X1504" i="9"/>
  <c r="X1505" i="9"/>
  <c r="X1506" i="9"/>
  <c r="X1507" i="9"/>
  <c r="X1508" i="9"/>
  <c r="X1509" i="9"/>
  <c r="X1510" i="9"/>
  <c r="X1511" i="9"/>
  <c r="X1512" i="9"/>
  <c r="X1513" i="9"/>
  <c r="X1514" i="9"/>
  <c r="X1515" i="9"/>
  <c r="X1516" i="9"/>
  <c r="X1517" i="9"/>
  <c r="X1518" i="9"/>
  <c r="X1519" i="9"/>
  <c r="X1520" i="9"/>
  <c r="X1521" i="9"/>
  <c r="X1522" i="9"/>
  <c r="X1523" i="9"/>
  <c r="X1524" i="9"/>
  <c r="X1525" i="9"/>
  <c r="X1526" i="9"/>
  <c r="X1527" i="9"/>
  <c r="X1528" i="9"/>
  <c r="X1529" i="9"/>
  <c r="X1530" i="9"/>
  <c r="X1531" i="9"/>
  <c r="X1532" i="9"/>
  <c r="X1533" i="9"/>
  <c r="X1534" i="9"/>
  <c r="X1535" i="9"/>
  <c r="X1536" i="9"/>
  <c r="X1537" i="9"/>
  <c r="X1538" i="9"/>
  <c r="X1539" i="9"/>
  <c r="X1540" i="9"/>
  <c r="X1541" i="9"/>
  <c r="X1542" i="9"/>
  <c r="X1543" i="9"/>
  <c r="X1544" i="9"/>
  <c r="X1545" i="9"/>
  <c r="X1546" i="9"/>
  <c r="X1547" i="9"/>
  <c r="X1548" i="9"/>
  <c r="X1549" i="9"/>
  <c r="X1550" i="9"/>
  <c r="X1551" i="9"/>
  <c r="X1552" i="9"/>
  <c r="X1553" i="9"/>
  <c r="X1554" i="9"/>
  <c r="X1555" i="9"/>
  <c r="X1556" i="9"/>
  <c r="X1557" i="9"/>
  <c r="X1558" i="9"/>
  <c r="X1559" i="9"/>
  <c r="X1560" i="9"/>
  <c r="X1561" i="9"/>
  <c r="X1562" i="9"/>
  <c r="X1563" i="9"/>
  <c r="X1564" i="9"/>
  <c r="X1565" i="9"/>
  <c r="X1566" i="9"/>
  <c r="X1567" i="9"/>
  <c r="X1568" i="9"/>
  <c r="X1569" i="9"/>
  <c r="X1570" i="9"/>
  <c r="X1571" i="9"/>
  <c r="X1572" i="9"/>
  <c r="X1573" i="9"/>
  <c r="X1574" i="9"/>
  <c r="X1575" i="9"/>
  <c r="X1576" i="9"/>
  <c r="X1577" i="9"/>
  <c r="X1578" i="9"/>
  <c r="X1579" i="9"/>
  <c r="X1580" i="9"/>
  <c r="X1581" i="9"/>
  <c r="X1582" i="9"/>
  <c r="X1583" i="9"/>
  <c r="X1584" i="9"/>
  <c r="X1585" i="9"/>
  <c r="X1586" i="9"/>
  <c r="X1587" i="9"/>
  <c r="X1588" i="9"/>
  <c r="X1589" i="9"/>
  <c r="X1590" i="9"/>
  <c r="X1591" i="9"/>
  <c r="X1592" i="9"/>
  <c r="X1593" i="9"/>
  <c r="X1594" i="9"/>
  <c r="X1595" i="9"/>
  <c r="X1596" i="9"/>
  <c r="X1597" i="9"/>
  <c r="X1598" i="9"/>
  <c r="X1599" i="9"/>
  <c r="X1600" i="9"/>
  <c r="X1601" i="9"/>
  <c r="X1602" i="9"/>
  <c r="X1603" i="9"/>
  <c r="X1604" i="9"/>
  <c r="X1605" i="9"/>
  <c r="X1606" i="9"/>
  <c r="X1607" i="9"/>
  <c r="X1608" i="9"/>
  <c r="X1609" i="9"/>
  <c r="X1610" i="9"/>
  <c r="X1611" i="9"/>
  <c r="X1612" i="9"/>
  <c r="X1613" i="9"/>
  <c r="X1614" i="9"/>
  <c r="X1615" i="9"/>
  <c r="X1616" i="9"/>
  <c r="W1616" i="9"/>
  <c r="W1615" i="9"/>
  <c r="W1614" i="9"/>
  <c r="W1613" i="9"/>
  <c r="W1612" i="9"/>
  <c r="W1611" i="9"/>
  <c r="W1610" i="9"/>
  <c r="W1609" i="9"/>
  <c r="W1608" i="9"/>
  <c r="W1607" i="9"/>
  <c r="W1606" i="9"/>
  <c r="W1605" i="9"/>
  <c r="W1604" i="9"/>
  <c r="W1603" i="9"/>
  <c r="W1602" i="9"/>
  <c r="W1601" i="9"/>
  <c r="W1600" i="9"/>
  <c r="W1599" i="9"/>
  <c r="W1598" i="9"/>
  <c r="W1597" i="9"/>
  <c r="W1596" i="9"/>
  <c r="W1595" i="9"/>
  <c r="W1594" i="9"/>
  <c r="W1593" i="9"/>
  <c r="W1592" i="9"/>
  <c r="W1591" i="9"/>
  <c r="W1590" i="9"/>
  <c r="W1589" i="9"/>
  <c r="W1588" i="9"/>
  <c r="W1587" i="9"/>
  <c r="W1586" i="9"/>
  <c r="W1585" i="9"/>
  <c r="W1584" i="9"/>
  <c r="W1583" i="9"/>
  <c r="W1582" i="9"/>
  <c r="W1581" i="9"/>
  <c r="W1580" i="9"/>
  <c r="W1579" i="9"/>
  <c r="W1578" i="9"/>
  <c r="W1577" i="9"/>
  <c r="W1576" i="9"/>
  <c r="W1575" i="9"/>
  <c r="W1574" i="9"/>
  <c r="W1573" i="9"/>
  <c r="W1572" i="9"/>
  <c r="W1571" i="9"/>
  <c r="W1570" i="9"/>
  <c r="W1569" i="9"/>
  <c r="W1568" i="9"/>
  <c r="W1567" i="9"/>
  <c r="W1566" i="9"/>
  <c r="W1565" i="9"/>
  <c r="W1564" i="9"/>
  <c r="W1563" i="9"/>
  <c r="W1562" i="9"/>
  <c r="W1561" i="9"/>
  <c r="W1560" i="9"/>
  <c r="W1559" i="9"/>
  <c r="W1558" i="9"/>
  <c r="W1557" i="9"/>
  <c r="W1556" i="9"/>
  <c r="W1555" i="9"/>
  <c r="W1554" i="9"/>
  <c r="W1553" i="9"/>
  <c r="W1552" i="9"/>
  <c r="W1551" i="9"/>
  <c r="W1550" i="9"/>
  <c r="W1549" i="9"/>
  <c r="W1548" i="9"/>
  <c r="W1547" i="9"/>
  <c r="W1546" i="9"/>
  <c r="W1545" i="9"/>
  <c r="W1544" i="9"/>
  <c r="W1543" i="9"/>
  <c r="W1542" i="9"/>
  <c r="W1541" i="9"/>
  <c r="W1540" i="9"/>
  <c r="W1539" i="9"/>
  <c r="W1538" i="9"/>
  <c r="W1537" i="9"/>
  <c r="W1536" i="9"/>
  <c r="W1535" i="9"/>
  <c r="W1534" i="9"/>
  <c r="W1533" i="9"/>
  <c r="W1532" i="9"/>
  <c r="W1531" i="9"/>
  <c r="W1530" i="9"/>
  <c r="W1529" i="9"/>
  <c r="W1528" i="9"/>
  <c r="W1527" i="9"/>
  <c r="W1526" i="9"/>
  <c r="W1525" i="9"/>
  <c r="W1524" i="9"/>
  <c r="W1523" i="9"/>
  <c r="W1522" i="9"/>
  <c r="W1521" i="9"/>
  <c r="W1520" i="9"/>
  <c r="W1519" i="9"/>
  <c r="W1518" i="9"/>
  <c r="W1517" i="9"/>
  <c r="W1516" i="9"/>
  <c r="W1515" i="9"/>
  <c r="W1514" i="9"/>
  <c r="W1513" i="9"/>
  <c r="W1512" i="9"/>
  <c r="W1511" i="9"/>
  <c r="W1510" i="9"/>
  <c r="W1509" i="9"/>
  <c r="W1508" i="9"/>
  <c r="W1507" i="9"/>
  <c r="W1506" i="9"/>
  <c r="W1505" i="9"/>
  <c r="W1504" i="9"/>
  <c r="W1503" i="9"/>
  <c r="W1502" i="9"/>
  <c r="W1501" i="9"/>
  <c r="W1500" i="9"/>
  <c r="W1499" i="9"/>
  <c r="W1498" i="9"/>
  <c r="W1497" i="9"/>
  <c r="W1496" i="9"/>
  <c r="W1495" i="9"/>
  <c r="W1494" i="9"/>
  <c r="W1493" i="9"/>
  <c r="W1492" i="9"/>
  <c r="W1491" i="9"/>
  <c r="W1490" i="9"/>
  <c r="W1489" i="9"/>
  <c r="W1488" i="9"/>
  <c r="W1487" i="9"/>
  <c r="W1486" i="9"/>
  <c r="W1485" i="9"/>
  <c r="W1484" i="9"/>
  <c r="W1483" i="9"/>
  <c r="W1482" i="9"/>
  <c r="W1481" i="9"/>
  <c r="W1480" i="9"/>
  <c r="W1479" i="9"/>
  <c r="W1478" i="9"/>
  <c r="W1477" i="9"/>
  <c r="W1476" i="9"/>
  <c r="W1475" i="9"/>
  <c r="W1474" i="9"/>
  <c r="W1473" i="9"/>
  <c r="W1472" i="9"/>
  <c r="W1471" i="9"/>
  <c r="W1470" i="9"/>
  <c r="W1469" i="9"/>
  <c r="W1468" i="9"/>
  <c r="W1467" i="9"/>
  <c r="W1466" i="9"/>
  <c r="W1465" i="9"/>
  <c r="W1464" i="9"/>
  <c r="W1463" i="9"/>
  <c r="W1462" i="9"/>
  <c r="W1461" i="9"/>
  <c r="W1460" i="9"/>
  <c r="W1459" i="9"/>
  <c r="W1458" i="9"/>
  <c r="W1457" i="9"/>
  <c r="W1456" i="9"/>
  <c r="W1455" i="9"/>
  <c r="W1454" i="9"/>
  <c r="W1453" i="9"/>
  <c r="W1452" i="9"/>
  <c r="W1451" i="9"/>
  <c r="W1450" i="9"/>
  <c r="W1449" i="9"/>
  <c r="W1448" i="9"/>
  <c r="W1447" i="9"/>
  <c r="W1446" i="9"/>
  <c r="W1445" i="9"/>
  <c r="W1444" i="9"/>
  <c r="W1443" i="9"/>
  <c r="W1442" i="9"/>
  <c r="W1441" i="9"/>
  <c r="W1440" i="9"/>
  <c r="W1439" i="9"/>
  <c r="W1438" i="9"/>
  <c r="W1437" i="9"/>
  <c r="W1436" i="9"/>
  <c r="W1435" i="9"/>
  <c r="W1434" i="9"/>
  <c r="W1433" i="9"/>
  <c r="W1432" i="9"/>
  <c r="W1431" i="9"/>
  <c r="W1430" i="9"/>
  <c r="W1429" i="9"/>
  <c r="W1428" i="9"/>
  <c r="W1427" i="9"/>
  <c r="W1426" i="9"/>
  <c r="W1425" i="9"/>
  <c r="W1424" i="9"/>
  <c r="W1423" i="9"/>
  <c r="W1422" i="9"/>
  <c r="W1421" i="9"/>
  <c r="W1420" i="9"/>
  <c r="W1419" i="9"/>
  <c r="W1418" i="9"/>
  <c r="W1417" i="9"/>
  <c r="W1416" i="9"/>
  <c r="W1415" i="9"/>
  <c r="W1414" i="9"/>
  <c r="W1413" i="9"/>
  <c r="W1412" i="9"/>
  <c r="W1411" i="9"/>
  <c r="W1410" i="9"/>
  <c r="W1409" i="9"/>
  <c r="W1408" i="9"/>
  <c r="W1407" i="9"/>
  <c r="W1406" i="9"/>
  <c r="W1405" i="9"/>
  <c r="W1404" i="9"/>
  <c r="W1403" i="9"/>
  <c r="W1402" i="9"/>
  <c r="W1401" i="9"/>
  <c r="W1400" i="9"/>
  <c r="W1399" i="9"/>
  <c r="W1398" i="9"/>
  <c r="W1397" i="9"/>
  <c r="W1396" i="9"/>
  <c r="W1395" i="9"/>
  <c r="W1394" i="9"/>
  <c r="W1393" i="9"/>
  <c r="W1392" i="9"/>
  <c r="W1391" i="9"/>
  <c r="W1390" i="9"/>
  <c r="W1389" i="9"/>
  <c r="W1388" i="9"/>
  <c r="W1387" i="9"/>
  <c r="W1386" i="9"/>
  <c r="W1385" i="9"/>
  <c r="W1384" i="9"/>
  <c r="W1383" i="9"/>
  <c r="W1382" i="9"/>
  <c r="W1381" i="9"/>
  <c r="W1380" i="9"/>
  <c r="W1379" i="9"/>
  <c r="W1378" i="9"/>
  <c r="W1377" i="9"/>
  <c r="W1376" i="9"/>
  <c r="W1375" i="9"/>
  <c r="W1374" i="9"/>
  <c r="W1373" i="9"/>
  <c r="W1372" i="9"/>
  <c r="W1371" i="9"/>
  <c r="W1370" i="9"/>
  <c r="W1369" i="9"/>
  <c r="W1368" i="9"/>
  <c r="W1367" i="9"/>
  <c r="W1366" i="9"/>
  <c r="W1365" i="9"/>
  <c r="W1364" i="9"/>
  <c r="W1363" i="9"/>
  <c r="W1362" i="9"/>
  <c r="W1361" i="9"/>
  <c r="W1360" i="9"/>
  <c r="W1359" i="9"/>
  <c r="W1358" i="9"/>
  <c r="W1357" i="9"/>
  <c r="W1356" i="9"/>
  <c r="W1355" i="9"/>
  <c r="W1354" i="9"/>
  <c r="W1353" i="9"/>
  <c r="W1352" i="9"/>
  <c r="W1351" i="9"/>
  <c r="W1350" i="9"/>
  <c r="W1349" i="9"/>
  <c r="W1348" i="9"/>
  <c r="W1347" i="9"/>
  <c r="W1346" i="9"/>
  <c r="W1345" i="9"/>
  <c r="W1344" i="9"/>
  <c r="W1343" i="9"/>
  <c r="W1342" i="9"/>
  <c r="W1341" i="9"/>
  <c r="W1340" i="9"/>
  <c r="W1339" i="9"/>
  <c r="W1338" i="9"/>
  <c r="W1337" i="9"/>
  <c r="W1336" i="9"/>
  <c r="W1335" i="9"/>
  <c r="W1334" i="9"/>
  <c r="W1333" i="9"/>
  <c r="W1332" i="9"/>
  <c r="W1331" i="9"/>
  <c r="W1330" i="9"/>
  <c r="W1329" i="9"/>
  <c r="W1328" i="9"/>
  <c r="W1327" i="9"/>
  <c r="W1326" i="9"/>
  <c r="W1325" i="9"/>
  <c r="W1324" i="9"/>
  <c r="W1323" i="9"/>
  <c r="W1322" i="9"/>
  <c r="W1321" i="9"/>
  <c r="W1320" i="9"/>
  <c r="W1319" i="9"/>
  <c r="W1318" i="9"/>
  <c r="W1317" i="9"/>
  <c r="W1316" i="9"/>
  <c r="W1315" i="9"/>
  <c r="W1314" i="9"/>
  <c r="W1313" i="9"/>
  <c r="W1312" i="9"/>
  <c r="W1311" i="9"/>
  <c r="W1310" i="9"/>
  <c r="W1309" i="9"/>
  <c r="W1308" i="9"/>
  <c r="W1307" i="9"/>
  <c r="W1306" i="9"/>
  <c r="W1305" i="9"/>
  <c r="W1304" i="9"/>
  <c r="W1303" i="9"/>
  <c r="W1302" i="9"/>
  <c r="W1301" i="9"/>
  <c r="W1300" i="9"/>
  <c r="W1299" i="9"/>
  <c r="W1298" i="9"/>
  <c r="W1297" i="9"/>
  <c r="W1296" i="9"/>
  <c r="W1295" i="9"/>
  <c r="W1294" i="9"/>
  <c r="W1293" i="9"/>
  <c r="W1292" i="9"/>
  <c r="W1291" i="9"/>
  <c r="W1290" i="9"/>
  <c r="W1289" i="9"/>
  <c r="W1288" i="9"/>
  <c r="W1287" i="9"/>
  <c r="W1286" i="9"/>
  <c r="W1285" i="9"/>
  <c r="W1284" i="9"/>
  <c r="W1283" i="9"/>
  <c r="W1282" i="9"/>
  <c r="W1281" i="9"/>
  <c r="W1280" i="9"/>
  <c r="W1279" i="9"/>
  <c r="W1278" i="9"/>
  <c r="W1277" i="9"/>
  <c r="W1276" i="9"/>
  <c r="W1275" i="9"/>
  <c r="W1274" i="9"/>
  <c r="W1273" i="9"/>
  <c r="W1272" i="9"/>
  <c r="W1271" i="9"/>
  <c r="W1270" i="9"/>
  <c r="W1269" i="9"/>
  <c r="W1268" i="9"/>
  <c r="W1267" i="9"/>
  <c r="W1266" i="9"/>
  <c r="W1265" i="9"/>
  <c r="W1264" i="9"/>
  <c r="W1263" i="9"/>
  <c r="W1262" i="9"/>
  <c r="W1261" i="9"/>
  <c r="W1260" i="9"/>
  <c r="W1259" i="9"/>
  <c r="W1258" i="9"/>
  <c r="W1257" i="9"/>
  <c r="W1256" i="9"/>
  <c r="W1255" i="9"/>
  <c r="W1254" i="9"/>
  <c r="W1253" i="9"/>
  <c r="W1252" i="9"/>
  <c r="W1251" i="9"/>
  <c r="W1250" i="9"/>
  <c r="W1249" i="9"/>
  <c r="W1248" i="9"/>
  <c r="W1247" i="9"/>
  <c r="W1246" i="9"/>
  <c r="W1245" i="9"/>
  <c r="W1244" i="9"/>
  <c r="W1243" i="9"/>
  <c r="W1242" i="9"/>
  <c r="W1241" i="9"/>
  <c r="W1240" i="9"/>
  <c r="W1239" i="9"/>
  <c r="W1238" i="9"/>
  <c r="W1237" i="9"/>
  <c r="W1236" i="9"/>
  <c r="W1235" i="9"/>
  <c r="W1234" i="9"/>
  <c r="W1233" i="9"/>
  <c r="W1232" i="9"/>
  <c r="W1231" i="9"/>
  <c r="W1230" i="9"/>
  <c r="W1229" i="9"/>
  <c r="W1228" i="9"/>
  <c r="W1227" i="9"/>
  <c r="W1226" i="9"/>
  <c r="W1225" i="9"/>
  <c r="W1224" i="9"/>
  <c r="W1223" i="9"/>
  <c r="W1222" i="9"/>
  <c r="W1221" i="9"/>
  <c r="W1220" i="9"/>
  <c r="W1219" i="9"/>
  <c r="W1218" i="9"/>
  <c r="W1217" i="9"/>
  <c r="W1216" i="9"/>
  <c r="W1215" i="9"/>
  <c r="W1214" i="9"/>
  <c r="W1213" i="9"/>
  <c r="W1212" i="9"/>
  <c r="W1211" i="9"/>
  <c r="W1210" i="9"/>
  <c r="W1209" i="9"/>
  <c r="W1208" i="9"/>
  <c r="W1207" i="9"/>
  <c r="W1206" i="9"/>
  <c r="W1205" i="9"/>
  <c r="W1204" i="9"/>
  <c r="W1203" i="9"/>
  <c r="W1202" i="9"/>
  <c r="W1201" i="9"/>
  <c r="W1200" i="9"/>
  <c r="W1199" i="9"/>
  <c r="W1198" i="9"/>
  <c r="W1197" i="9"/>
  <c r="W1196" i="9"/>
  <c r="W1195" i="9"/>
  <c r="W1194" i="9"/>
  <c r="W1193" i="9"/>
  <c r="W1192" i="9"/>
  <c r="W1191" i="9"/>
  <c r="W1190" i="9"/>
  <c r="W1189" i="9"/>
  <c r="W1188" i="9"/>
  <c r="W1187" i="9"/>
  <c r="W1186" i="9"/>
  <c r="W1185" i="9"/>
  <c r="W1184" i="9"/>
  <c r="W1183" i="9"/>
  <c r="W1182" i="9"/>
  <c r="W1181" i="9"/>
  <c r="W1180" i="9"/>
  <c r="W1179" i="9"/>
  <c r="W1178" i="9"/>
  <c r="W1177" i="9"/>
  <c r="W1176" i="9"/>
  <c r="W1175" i="9"/>
  <c r="W1174" i="9"/>
  <c r="W1173" i="9"/>
  <c r="W1172" i="9"/>
  <c r="W1171" i="9"/>
  <c r="W1170" i="9"/>
  <c r="W1169" i="9"/>
  <c r="W1168" i="9"/>
  <c r="W1167" i="9"/>
  <c r="W1166" i="9"/>
  <c r="W1165" i="9"/>
  <c r="W1164" i="9"/>
  <c r="W1163" i="9"/>
  <c r="W1162" i="9"/>
  <c r="W1161" i="9"/>
  <c r="W1160" i="9"/>
  <c r="W1159" i="9"/>
  <c r="W1158" i="9"/>
  <c r="W1157" i="9"/>
  <c r="W1156" i="9"/>
  <c r="W1155" i="9"/>
  <c r="W1154" i="9"/>
  <c r="W1153" i="9"/>
  <c r="W1152" i="9"/>
  <c r="W1151" i="9"/>
  <c r="W1150" i="9"/>
  <c r="W1149" i="9"/>
  <c r="W1148" i="9"/>
  <c r="W1147" i="9"/>
  <c r="W1146" i="9"/>
  <c r="W1145" i="9"/>
  <c r="W1144" i="9"/>
  <c r="W1143" i="9"/>
  <c r="W1142" i="9"/>
  <c r="W1141" i="9"/>
  <c r="W1140" i="9"/>
  <c r="W1139" i="9"/>
  <c r="W1138" i="9"/>
  <c r="W1137" i="9"/>
  <c r="W1136" i="9"/>
  <c r="W1135" i="9"/>
  <c r="W1134" i="9"/>
  <c r="W1133" i="9"/>
  <c r="W1132" i="9"/>
  <c r="W1131" i="9"/>
  <c r="W1130" i="9"/>
  <c r="W1129" i="9"/>
  <c r="W1128" i="9"/>
  <c r="W1127" i="9"/>
  <c r="W1126" i="9"/>
  <c r="W1125" i="9"/>
  <c r="W1124" i="9"/>
  <c r="W1123" i="9"/>
  <c r="W1122" i="9"/>
  <c r="W1121" i="9"/>
  <c r="W1120" i="9"/>
  <c r="W1119" i="9"/>
  <c r="W1118" i="9"/>
  <c r="W1117" i="9"/>
  <c r="W1116" i="9"/>
  <c r="W1115" i="9"/>
  <c r="W1114" i="9"/>
  <c r="W1113" i="9"/>
  <c r="W1112" i="9"/>
  <c r="W1111" i="9"/>
  <c r="W1110" i="9"/>
  <c r="W1109" i="9"/>
  <c r="W1108" i="9"/>
  <c r="W1107" i="9"/>
  <c r="W1106" i="9"/>
  <c r="W1105" i="9"/>
  <c r="W1104" i="9"/>
  <c r="W1103" i="9"/>
  <c r="W1102" i="9"/>
  <c r="W1101" i="9"/>
  <c r="W1100" i="9"/>
  <c r="W1099" i="9"/>
  <c r="W1098" i="9"/>
  <c r="W1097" i="9"/>
  <c r="W1096" i="9"/>
  <c r="W1095" i="9"/>
  <c r="W1094" i="9"/>
  <c r="W1093" i="9"/>
  <c r="W1092" i="9"/>
  <c r="W1091" i="9"/>
  <c r="W1090" i="9"/>
  <c r="W1089" i="9"/>
  <c r="W1088" i="9"/>
  <c r="W1087" i="9"/>
  <c r="W1086" i="9"/>
  <c r="W1085" i="9"/>
  <c r="W1084" i="9"/>
  <c r="W1083" i="9"/>
  <c r="W1082" i="9"/>
  <c r="W1081" i="9"/>
  <c r="W1080" i="9"/>
  <c r="W1079" i="9"/>
  <c r="W1078" i="9"/>
  <c r="W1077" i="9"/>
  <c r="W1076" i="9"/>
  <c r="W1075" i="9"/>
  <c r="W1074" i="9"/>
  <c r="W1073" i="9"/>
  <c r="W1072" i="9"/>
  <c r="W1071" i="9"/>
  <c r="W1070" i="9"/>
  <c r="W1069" i="9"/>
  <c r="W1068" i="9"/>
  <c r="W1067" i="9"/>
  <c r="W1066" i="9"/>
  <c r="W1065" i="9"/>
  <c r="W1064" i="9"/>
  <c r="W1063" i="9"/>
  <c r="W1062" i="9"/>
  <c r="W1061" i="9"/>
  <c r="W1060" i="9"/>
  <c r="W1059" i="9"/>
  <c r="W1058" i="9"/>
  <c r="W1057" i="9"/>
  <c r="W1056" i="9"/>
  <c r="W1055" i="9"/>
  <c r="W1054" i="9"/>
  <c r="W1053" i="9"/>
  <c r="W1052" i="9"/>
  <c r="W1051" i="9"/>
  <c r="W1050" i="9"/>
  <c r="W1049" i="9"/>
  <c r="W1048" i="9"/>
  <c r="W1047" i="9"/>
  <c r="W1046" i="9"/>
  <c r="W1045" i="9"/>
  <c r="W1044" i="9"/>
  <c r="W1043" i="9"/>
  <c r="W1042" i="9"/>
  <c r="W1041" i="9"/>
  <c r="W1040" i="9"/>
  <c r="W1039" i="9"/>
  <c r="W1038" i="9"/>
  <c r="W1037" i="9"/>
  <c r="W1036" i="9"/>
  <c r="W1035" i="9"/>
  <c r="W1034" i="9"/>
  <c r="W1033" i="9"/>
  <c r="W1032" i="9"/>
  <c r="W1031" i="9"/>
  <c r="W1030" i="9"/>
  <c r="W1029" i="9"/>
  <c r="W1028" i="9"/>
  <c r="W1027" i="9"/>
  <c r="W1026" i="9"/>
  <c r="W1025" i="9"/>
  <c r="W1024" i="9"/>
  <c r="W1023" i="9"/>
  <c r="W1022" i="9"/>
  <c r="W1021" i="9"/>
  <c r="W1020" i="9"/>
  <c r="W1019" i="9"/>
  <c r="W1018" i="9"/>
  <c r="W1017" i="9"/>
  <c r="W1016" i="9"/>
  <c r="W1015" i="9"/>
  <c r="W1014" i="9"/>
  <c r="W1013" i="9"/>
  <c r="W1012" i="9"/>
  <c r="W1011" i="9"/>
  <c r="W1010" i="9"/>
  <c r="W1009" i="9"/>
  <c r="W1008" i="9"/>
  <c r="W1007" i="9"/>
  <c r="W1006" i="9"/>
  <c r="W1005" i="9"/>
  <c r="W1004" i="9"/>
  <c r="W1003" i="9"/>
  <c r="W1002" i="9"/>
  <c r="W1001" i="9"/>
  <c r="W1000" i="9"/>
  <c r="W999" i="9"/>
  <c r="W998" i="9"/>
  <c r="W997" i="9"/>
  <c r="W996" i="9"/>
  <c r="W995" i="9"/>
  <c r="W994" i="9"/>
  <c r="W993" i="9"/>
  <c r="W992" i="9"/>
  <c r="W991" i="9"/>
  <c r="W990" i="9"/>
  <c r="W989" i="9"/>
  <c r="W988" i="9"/>
  <c r="W987" i="9"/>
  <c r="W986" i="9"/>
  <c r="W985" i="9"/>
  <c r="W984" i="9"/>
  <c r="W983" i="9"/>
  <c r="W982" i="9"/>
  <c r="W981" i="9"/>
  <c r="W980" i="9"/>
  <c r="W979" i="9"/>
  <c r="W978" i="9"/>
  <c r="W977" i="9"/>
  <c r="W976" i="9"/>
  <c r="W975" i="9"/>
  <c r="W974" i="9"/>
  <c r="W973" i="9"/>
  <c r="W972" i="9"/>
  <c r="W971" i="9"/>
  <c r="W970" i="9"/>
  <c r="W969" i="9"/>
  <c r="W968" i="9"/>
  <c r="W967" i="9"/>
  <c r="W966" i="9"/>
  <c r="W965" i="9"/>
  <c r="W964" i="9"/>
  <c r="W963" i="9"/>
  <c r="W962" i="9"/>
  <c r="W961" i="9"/>
  <c r="W960" i="9"/>
  <c r="W959" i="9"/>
  <c r="W958" i="9"/>
  <c r="W957" i="9"/>
  <c r="W956" i="9"/>
  <c r="W955" i="9"/>
  <c r="W954" i="9"/>
  <c r="W953" i="9"/>
  <c r="W952" i="9"/>
  <c r="W951" i="9"/>
  <c r="W950" i="9"/>
  <c r="W949" i="9"/>
  <c r="W948" i="9"/>
  <c r="W947" i="9"/>
  <c r="W946" i="9"/>
  <c r="W945" i="9"/>
  <c r="W944" i="9"/>
  <c r="W943" i="9"/>
  <c r="W942" i="9"/>
  <c r="W941" i="9"/>
  <c r="W940" i="9"/>
  <c r="W939" i="9"/>
  <c r="W938" i="9"/>
  <c r="W937" i="9"/>
  <c r="W936" i="9"/>
  <c r="W935" i="9"/>
  <c r="W934" i="9"/>
  <c r="W933" i="9"/>
  <c r="W932" i="9"/>
  <c r="W931" i="9"/>
  <c r="W930" i="9"/>
  <c r="W929" i="9"/>
  <c r="W928" i="9"/>
  <c r="W927" i="9"/>
  <c r="W926" i="9"/>
  <c r="W925" i="9"/>
  <c r="W924" i="9"/>
  <c r="W923" i="9"/>
  <c r="W922" i="9"/>
  <c r="W921" i="9"/>
  <c r="W920" i="9"/>
  <c r="W919" i="9"/>
  <c r="W918" i="9"/>
  <c r="W917" i="9"/>
  <c r="W916" i="9"/>
  <c r="W915" i="9"/>
  <c r="W914" i="9"/>
  <c r="W913" i="9"/>
  <c r="W912" i="9"/>
  <c r="W911" i="9"/>
  <c r="W910" i="9"/>
  <c r="W909" i="9"/>
  <c r="W908" i="9"/>
  <c r="W907" i="9"/>
  <c r="W906" i="9"/>
  <c r="W905" i="9"/>
  <c r="W904" i="9"/>
  <c r="W903" i="9"/>
  <c r="W902" i="9"/>
  <c r="W901" i="9"/>
  <c r="W900" i="9"/>
  <c r="W899" i="9"/>
  <c r="W898" i="9"/>
  <c r="W897" i="9"/>
  <c r="W896" i="9"/>
  <c r="W895" i="9"/>
  <c r="W894" i="9"/>
  <c r="W893" i="9"/>
  <c r="W892" i="9"/>
  <c r="W891" i="9"/>
  <c r="W890" i="9"/>
  <c r="W889" i="9"/>
  <c r="W888" i="9"/>
  <c r="W887" i="9"/>
  <c r="W886" i="9"/>
  <c r="W885" i="9"/>
  <c r="W884" i="9"/>
  <c r="W883" i="9"/>
  <c r="W882" i="9"/>
  <c r="W881" i="9"/>
  <c r="W880" i="9"/>
  <c r="W879" i="9"/>
  <c r="W878" i="9"/>
  <c r="W877" i="9"/>
  <c r="W876" i="9"/>
  <c r="W875" i="9"/>
  <c r="W874" i="9"/>
  <c r="W873" i="9"/>
  <c r="W872" i="9"/>
  <c r="W871" i="9"/>
  <c r="W870" i="9"/>
  <c r="W869" i="9"/>
  <c r="W868" i="9"/>
  <c r="W867" i="9"/>
  <c r="W866" i="9"/>
  <c r="W865" i="9"/>
  <c r="W864" i="9"/>
  <c r="W863" i="9"/>
  <c r="W862" i="9"/>
  <c r="W861" i="9"/>
  <c r="W860" i="9"/>
  <c r="W859" i="9"/>
  <c r="W858" i="9"/>
  <c r="W857" i="9"/>
  <c r="W856" i="9"/>
  <c r="W855" i="9"/>
  <c r="W854" i="9"/>
  <c r="W853" i="9"/>
  <c r="W852" i="9"/>
  <c r="W851" i="9"/>
  <c r="W850" i="9"/>
  <c r="W849" i="9"/>
  <c r="W848" i="9"/>
  <c r="W847" i="9"/>
  <c r="W846" i="9"/>
  <c r="W845" i="9"/>
  <c r="W844" i="9"/>
  <c r="W843" i="9"/>
  <c r="W842" i="9"/>
  <c r="W841" i="9"/>
  <c r="W840" i="9"/>
  <c r="W839" i="9"/>
  <c r="W838" i="9"/>
  <c r="W837" i="9"/>
  <c r="W836" i="9"/>
  <c r="W835" i="9"/>
  <c r="W834" i="9"/>
  <c r="W833" i="9"/>
  <c r="W832" i="9"/>
  <c r="W831" i="9"/>
  <c r="W830" i="9"/>
  <c r="W829" i="9"/>
  <c r="W828" i="9"/>
  <c r="W827" i="9"/>
  <c r="W826" i="9"/>
  <c r="W825" i="9"/>
  <c r="W824" i="9"/>
  <c r="W823" i="9"/>
  <c r="W822" i="9"/>
  <c r="W821" i="9"/>
  <c r="W820" i="9"/>
  <c r="W819" i="9"/>
  <c r="W818" i="9"/>
  <c r="W817" i="9"/>
  <c r="W816" i="9"/>
  <c r="W815" i="9"/>
  <c r="W814" i="9"/>
  <c r="W813" i="9"/>
  <c r="W812" i="9"/>
  <c r="W811" i="9"/>
  <c r="W810" i="9"/>
  <c r="W809" i="9"/>
  <c r="W808" i="9"/>
  <c r="W807" i="9"/>
  <c r="W806" i="9"/>
  <c r="W805" i="9"/>
  <c r="W804" i="9"/>
  <c r="W803" i="9"/>
  <c r="W802" i="9"/>
  <c r="W801" i="9"/>
  <c r="W800" i="9"/>
  <c r="W799" i="9"/>
  <c r="W798" i="9"/>
  <c r="W797" i="9"/>
  <c r="W796" i="9"/>
  <c r="W795" i="9"/>
  <c r="W794" i="9"/>
  <c r="W793" i="9"/>
  <c r="W792" i="9"/>
  <c r="W791" i="9"/>
  <c r="W790" i="9"/>
  <c r="W789" i="9"/>
  <c r="W788" i="9"/>
  <c r="W787" i="9"/>
  <c r="W786" i="9"/>
  <c r="W785" i="9"/>
  <c r="W784" i="9"/>
  <c r="W783" i="9"/>
  <c r="W782" i="9"/>
  <c r="W781" i="9"/>
  <c r="W780" i="9"/>
  <c r="W779" i="9"/>
  <c r="W778" i="9"/>
  <c r="W777" i="9"/>
  <c r="W776" i="9"/>
  <c r="W775" i="9"/>
  <c r="W774" i="9"/>
  <c r="W773" i="9"/>
  <c r="W772" i="9"/>
  <c r="W771" i="9"/>
  <c r="W770" i="9"/>
  <c r="W769" i="9"/>
  <c r="W768" i="9"/>
  <c r="W767" i="9"/>
  <c r="W766" i="9"/>
  <c r="W765" i="9"/>
  <c r="W764" i="9"/>
  <c r="W763" i="9"/>
  <c r="W762" i="9"/>
  <c r="W761" i="9"/>
  <c r="W760" i="9"/>
  <c r="W759" i="9"/>
  <c r="W758" i="9"/>
  <c r="W757" i="9"/>
  <c r="W756" i="9"/>
  <c r="W755" i="9"/>
  <c r="W754" i="9"/>
  <c r="W753" i="9"/>
  <c r="W752" i="9"/>
  <c r="W751" i="9"/>
  <c r="W750" i="9"/>
  <c r="W749" i="9"/>
  <c r="W748" i="9"/>
  <c r="W747" i="9"/>
  <c r="W746" i="9"/>
  <c r="W745" i="9"/>
  <c r="W744" i="9"/>
  <c r="W743" i="9"/>
  <c r="W742" i="9"/>
  <c r="W741" i="9"/>
  <c r="W740" i="9"/>
  <c r="W739" i="9"/>
  <c r="W738" i="9"/>
  <c r="W737" i="9"/>
  <c r="W736" i="9"/>
  <c r="W735" i="9"/>
  <c r="W734" i="9"/>
  <c r="W733" i="9"/>
  <c r="W732" i="9"/>
  <c r="W731" i="9"/>
  <c r="W730" i="9"/>
  <c r="W729" i="9"/>
  <c r="W728" i="9"/>
  <c r="W727" i="9"/>
  <c r="W726" i="9"/>
  <c r="W725" i="9"/>
  <c r="W724" i="9"/>
  <c r="W723" i="9"/>
  <c r="W722" i="9"/>
  <c r="W721" i="9"/>
  <c r="W720" i="9"/>
  <c r="W719" i="9"/>
  <c r="W718" i="9"/>
  <c r="W717" i="9"/>
  <c r="W716" i="9"/>
  <c r="W715" i="9"/>
  <c r="W714" i="9"/>
  <c r="W713" i="9"/>
  <c r="W712" i="9"/>
  <c r="W711" i="9"/>
  <c r="W710" i="9"/>
  <c r="W709" i="9"/>
  <c r="W708" i="9"/>
  <c r="W707" i="9"/>
  <c r="W706" i="9"/>
  <c r="W705" i="9"/>
  <c r="W704" i="9"/>
  <c r="W703" i="9"/>
  <c r="W702" i="9"/>
  <c r="W701" i="9"/>
  <c r="W700" i="9"/>
  <c r="W699" i="9"/>
  <c r="W698" i="9"/>
  <c r="W697" i="9"/>
  <c r="W696" i="9"/>
  <c r="W695" i="9"/>
  <c r="W694" i="9"/>
  <c r="W693" i="9"/>
  <c r="W692" i="9"/>
  <c r="W691" i="9"/>
  <c r="W690" i="9"/>
  <c r="W689" i="9"/>
  <c r="W688" i="9"/>
  <c r="W687" i="9"/>
  <c r="W686" i="9"/>
  <c r="W685" i="9"/>
  <c r="W684" i="9"/>
  <c r="W683" i="9"/>
  <c r="W682" i="9"/>
  <c r="W681" i="9"/>
  <c r="W680" i="9"/>
  <c r="W679" i="9"/>
  <c r="W678" i="9"/>
  <c r="W677" i="9"/>
  <c r="W676" i="9"/>
  <c r="W675" i="9"/>
  <c r="W674" i="9"/>
  <c r="W673" i="9"/>
  <c r="W672" i="9"/>
  <c r="W671" i="9"/>
  <c r="W670" i="9"/>
  <c r="W669" i="9"/>
  <c r="W668" i="9"/>
  <c r="W667" i="9"/>
  <c r="W666" i="9"/>
  <c r="W665" i="9"/>
  <c r="W664" i="9"/>
  <c r="W663" i="9"/>
  <c r="W662" i="9"/>
  <c r="W661" i="9"/>
  <c r="W660" i="9"/>
  <c r="W659" i="9"/>
  <c r="W658" i="9"/>
  <c r="W657" i="9"/>
  <c r="W656" i="9"/>
  <c r="W655" i="9"/>
  <c r="W654" i="9"/>
  <c r="W653" i="9"/>
  <c r="W652" i="9"/>
  <c r="W651" i="9"/>
  <c r="W650" i="9"/>
  <c r="W649" i="9"/>
  <c r="W648" i="9"/>
  <c r="W647" i="9"/>
  <c r="W646" i="9"/>
  <c r="W645" i="9"/>
  <c r="W644" i="9"/>
  <c r="W643" i="9"/>
  <c r="W642" i="9"/>
  <c r="W641" i="9"/>
  <c r="W640" i="9"/>
  <c r="W639" i="9"/>
  <c r="W638" i="9"/>
  <c r="W637" i="9"/>
  <c r="W636" i="9"/>
  <c r="W635" i="9"/>
  <c r="W634" i="9"/>
  <c r="W633" i="9"/>
  <c r="W632" i="9"/>
  <c r="W631" i="9"/>
  <c r="W630" i="9"/>
  <c r="W629" i="9"/>
  <c r="W628" i="9"/>
  <c r="W627" i="9"/>
  <c r="W626" i="9"/>
  <c r="W625" i="9"/>
  <c r="W624" i="9"/>
  <c r="W623" i="9"/>
  <c r="W622" i="9"/>
  <c r="W621" i="9"/>
  <c r="W620" i="9"/>
  <c r="W619" i="9"/>
  <c r="W618" i="9"/>
  <c r="W617" i="9"/>
  <c r="W616" i="9"/>
  <c r="W615" i="9"/>
  <c r="W614" i="9"/>
  <c r="W613" i="9"/>
  <c r="W612" i="9"/>
  <c r="W611" i="9"/>
  <c r="W610" i="9"/>
  <c r="W609" i="9"/>
  <c r="W608" i="9"/>
  <c r="W607" i="9"/>
  <c r="W606" i="9"/>
  <c r="W605" i="9"/>
  <c r="W604" i="9"/>
  <c r="W603" i="9"/>
  <c r="W602" i="9"/>
  <c r="W601" i="9"/>
  <c r="W600" i="9"/>
  <c r="W599" i="9"/>
  <c r="W598" i="9"/>
  <c r="W597" i="9"/>
  <c r="W596" i="9"/>
  <c r="W595" i="9"/>
  <c r="W594" i="9"/>
  <c r="W593" i="9"/>
  <c r="W592" i="9"/>
  <c r="W591" i="9"/>
  <c r="W590" i="9"/>
  <c r="W589" i="9"/>
  <c r="W588" i="9"/>
  <c r="W587" i="9"/>
  <c r="W586" i="9"/>
  <c r="W585" i="9"/>
  <c r="W584" i="9"/>
  <c r="W583" i="9"/>
  <c r="W582" i="9"/>
  <c r="W581" i="9"/>
  <c r="W580" i="9"/>
  <c r="W579" i="9"/>
  <c r="W578" i="9"/>
  <c r="W577" i="9"/>
  <c r="W576" i="9"/>
  <c r="W575" i="9"/>
  <c r="W574" i="9"/>
  <c r="W573" i="9"/>
  <c r="W572" i="9"/>
  <c r="W571" i="9"/>
  <c r="W570" i="9"/>
  <c r="W569" i="9"/>
  <c r="W568" i="9"/>
  <c r="W567" i="9"/>
  <c r="W566" i="9"/>
  <c r="W565" i="9"/>
  <c r="W564" i="9"/>
  <c r="W563" i="9"/>
  <c r="W562" i="9"/>
  <c r="W561" i="9"/>
  <c r="W560" i="9"/>
  <c r="W559" i="9"/>
  <c r="W558" i="9"/>
  <c r="W557" i="9"/>
  <c r="W556" i="9"/>
  <c r="W555" i="9"/>
  <c r="W554" i="9"/>
  <c r="W553" i="9"/>
  <c r="W552" i="9"/>
  <c r="W551" i="9"/>
  <c r="W550" i="9"/>
  <c r="W549" i="9"/>
  <c r="W548" i="9"/>
  <c r="W547" i="9"/>
  <c r="W546" i="9"/>
  <c r="W545" i="9"/>
  <c r="W544" i="9"/>
  <c r="W543" i="9"/>
  <c r="W542" i="9"/>
  <c r="W541" i="9"/>
  <c r="W540" i="9"/>
  <c r="W539" i="9"/>
  <c r="W538" i="9"/>
  <c r="W537" i="9"/>
  <c r="W536" i="9"/>
  <c r="W535" i="9"/>
  <c r="W534" i="9"/>
  <c r="W533" i="9"/>
  <c r="W532" i="9"/>
  <c r="W531" i="9"/>
  <c r="W530" i="9"/>
  <c r="W529" i="9"/>
  <c r="W528" i="9"/>
  <c r="W527" i="9"/>
  <c r="W526" i="9"/>
  <c r="W525" i="9"/>
  <c r="W524" i="9"/>
  <c r="W523" i="9"/>
  <c r="W522" i="9"/>
  <c r="W521" i="9"/>
  <c r="W520" i="9"/>
  <c r="W519" i="9"/>
  <c r="W518" i="9"/>
  <c r="W517" i="9"/>
  <c r="W516" i="9"/>
  <c r="W515" i="9"/>
  <c r="W514" i="9"/>
  <c r="W513" i="9"/>
  <c r="W512" i="9"/>
  <c r="W511" i="9"/>
  <c r="W510" i="9"/>
  <c r="W509" i="9"/>
  <c r="W508" i="9"/>
  <c r="W507" i="9"/>
  <c r="W506" i="9"/>
  <c r="W505" i="9"/>
  <c r="W504" i="9"/>
  <c r="W503" i="9"/>
  <c r="W502" i="9"/>
  <c r="W501" i="9"/>
  <c r="W500" i="9"/>
  <c r="W499" i="9"/>
  <c r="W498" i="9"/>
  <c r="W497" i="9"/>
  <c r="W496" i="9"/>
  <c r="W495" i="9"/>
  <c r="W494" i="9"/>
  <c r="W493" i="9"/>
  <c r="W492" i="9"/>
  <c r="W491" i="9"/>
  <c r="W490" i="9"/>
  <c r="W489" i="9"/>
  <c r="W488" i="9"/>
  <c r="W487" i="9"/>
  <c r="W486" i="9"/>
  <c r="W485" i="9"/>
  <c r="W484" i="9"/>
  <c r="W483" i="9"/>
  <c r="W482" i="9"/>
  <c r="W481" i="9"/>
  <c r="W480" i="9"/>
  <c r="W479" i="9"/>
  <c r="W478" i="9"/>
  <c r="W477" i="9"/>
  <c r="W476" i="9"/>
  <c r="W475" i="9"/>
  <c r="W474" i="9"/>
  <c r="W473" i="9"/>
  <c r="W472" i="9"/>
  <c r="W471" i="9"/>
  <c r="W470" i="9"/>
  <c r="W469" i="9"/>
  <c r="W468" i="9"/>
  <c r="W467" i="9"/>
  <c r="W466" i="9"/>
  <c r="W465" i="9"/>
  <c r="W464" i="9"/>
  <c r="W463" i="9"/>
  <c r="W462" i="9"/>
  <c r="W461" i="9"/>
  <c r="W460" i="9"/>
  <c r="W459" i="9"/>
  <c r="W458" i="9"/>
  <c r="W457" i="9"/>
  <c r="W456" i="9"/>
  <c r="W455" i="9"/>
  <c r="W454" i="9"/>
  <c r="W453" i="9"/>
  <c r="W452" i="9"/>
  <c r="W451" i="9"/>
  <c r="W450" i="9"/>
  <c r="W449" i="9"/>
  <c r="W448" i="9"/>
  <c r="W447" i="9"/>
  <c r="W446" i="9"/>
  <c r="W445" i="9"/>
  <c r="W444" i="9"/>
  <c r="W443" i="9"/>
  <c r="W442" i="9"/>
  <c r="W441" i="9"/>
  <c r="W440" i="9"/>
  <c r="W439" i="9"/>
  <c r="W438" i="9"/>
  <c r="W437" i="9"/>
  <c r="W436" i="9"/>
  <c r="W435" i="9"/>
  <c r="W434" i="9"/>
  <c r="W433" i="9"/>
  <c r="W432" i="9"/>
  <c r="W431" i="9"/>
  <c r="W430" i="9"/>
  <c r="W429" i="9"/>
  <c r="W428" i="9"/>
  <c r="W427" i="9"/>
  <c r="W426" i="9"/>
  <c r="W425" i="9"/>
  <c r="W424" i="9"/>
  <c r="W423" i="9"/>
  <c r="W422" i="9"/>
  <c r="W421" i="9"/>
  <c r="W420" i="9"/>
  <c r="W419" i="9"/>
  <c r="W418" i="9"/>
  <c r="W417" i="9"/>
  <c r="W416" i="9"/>
  <c r="W415" i="9"/>
  <c r="W414" i="9"/>
  <c r="W413" i="9"/>
  <c r="W412" i="9"/>
  <c r="W411" i="9"/>
  <c r="W410" i="9"/>
  <c r="W409" i="9"/>
  <c r="W408" i="9"/>
  <c r="W407" i="9"/>
  <c r="W406" i="9"/>
  <c r="W405" i="9"/>
  <c r="W404" i="9"/>
  <c r="W403" i="9"/>
  <c r="W402" i="9"/>
  <c r="W401" i="9"/>
  <c r="W400" i="9"/>
  <c r="W399" i="9"/>
  <c r="W398" i="9"/>
  <c r="W397" i="9"/>
  <c r="W396" i="9"/>
  <c r="W395" i="9"/>
  <c r="W394" i="9"/>
  <c r="W393" i="9"/>
  <c r="W392" i="9"/>
  <c r="W391" i="9"/>
  <c r="W390" i="9"/>
  <c r="W389" i="9"/>
  <c r="W388" i="9"/>
  <c r="W387" i="9"/>
  <c r="W386" i="9"/>
  <c r="W385" i="9"/>
  <c r="W384" i="9"/>
  <c r="W383" i="9"/>
  <c r="W382" i="9"/>
  <c r="W381" i="9"/>
  <c r="W380" i="9"/>
  <c r="W379" i="9"/>
  <c r="W378" i="9"/>
  <c r="W377" i="9"/>
  <c r="W376" i="9"/>
  <c r="W375" i="9"/>
  <c r="W374" i="9"/>
  <c r="W373" i="9"/>
  <c r="W372" i="9"/>
  <c r="W371" i="9"/>
  <c r="W370" i="9"/>
  <c r="W369" i="9"/>
  <c r="W368" i="9"/>
  <c r="W367" i="9"/>
  <c r="W366" i="9"/>
  <c r="W365" i="9"/>
  <c r="W364" i="9"/>
  <c r="W363" i="9"/>
  <c r="W362" i="9"/>
  <c r="W361" i="9"/>
  <c r="W360" i="9"/>
  <c r="W359" i="9"/>
  <c r="W358" i="9"/>
  <c r="W357" i="9"/>
  <c r="W356" i="9"/>
  <c r="W355" i="9"/>
  <c r="W354" i="9"/>
  <c r="W353" i="9"/>
  <c r="W352" i="9"/>
  <c r="W351" i="9"/>
  <c r="W350" i="9"/>
  <c r="W349" i="9"/>
  <c r="W348" i="9"/>
  <c r="W347" i="9"/>
  <c r="W346" i="9"/>
  <c r="W345" i="9"/>
  <c r="W344" i="9"/>
  <c r="W343" i="9"/>
  <c r="W342" i="9"/>
  <c r="W341" i="9"/>
  <c r="W340" i="9"/>
  <c r="W339" i="9"/>
  <c r="W338" i="9"/>
  <c r="W337" i="9"/>
  <c r="W336" i="9"/>
  <c r="W335" i="9"/>
  <c r="W334" i="9"/>
  <c r="W333" i="9"/>
  <c r="W332" i="9"/>
  <c r="W331" i="9"/>
  <c r="W330" i="9"/>
  <c r="W329" i="9"/>
  <c r="W328" i="9"/>
  <c r="W327" i="9"/>
  <c r="W326" i="9"/>
  <c r="W325" i="9"/>
  <c r="W324" i="9"/>
  <c r="W323" i="9"/>
  <c r="W322" i="9"/>
  <c r="W321" i="9"/>
  <c r="W320" i="9"/>
  <c r="W319" i="9"/>
  <c r="W318" i="9"/>
  <c r="W317" i="9"/>
  <c r="W316" i="9"/>
  <c r="W315" i="9"/>
  <c r="W314" i="9"/>
  <c r="W313" i="9"/>
  <c r="W312" i="9"/>
  <c r="W311" i="9"/>
  <c r="W310" i="9"/>
  <c r="W309" i="9"/>
  <c r="W308" i="9"/>
  <c r="W307" i="9"/>
  <c r="W306" i="9"/>
  <c r="W305" i="9"/>
  <c r="W304" i="9"/>
  <c r="W303" i="9"/>
  <c r="W302" i="9"/>
  <c r="W301" i="9"/>
  <c r="W300" i="9"/>
  <c r="W299" i="9"/>
  <c r="W298" i="9"/>
  <c r="W297" i="9"/>
  <c r="W296" i="9"/>
  <c r="W295" i="9"/>
  <c r="W294" i="9"/>
  <c r="W293" i="9"/>
  <c r="W292" i="9"/>
  <c r="W291" i="9"/>
  <c r="W290" i="9"/>
  <c r="W289" i="9"/>
  <c r="W288" i="9"/>
  <c r="W287" i="9"/>
  <c r="W286" i="9"/>
  <c r="W285" i="9"/>
  <c r="W284" i="9"/>
  <c r="W283" i="9"/>
  <c r="W282" i="9"/>
  <c r="W281" i="9"/>
  <c r="W280" i="9"/>
  <c r="W279" i="9"/>
  <c r="W278" i="9"/>
  <c r="W277" i="9"/>
  <c r="W276" i="9"/>
  <c r="W275" i="9"/>
  <c r="W274" i="9"/>
  <c r="W273" i="9"/>
  <c r="W272" i="9"/>
  <c r="W271" i="9"/>
  <c r="W270" i="9"/>
  <c r="W269" i="9"/>
  <c r="W268" i="9"/>
  <c r="W267" i="9"/>
  <c r="W266" i="9"/>
  <c r="W265" i="9"/>
  <c r="W264" i="9"/>
  <c r="W263" i="9"/>
  <c r="W262" i="9"/>
  <c r="W261" i="9"/>
  <c r="W260" i="9"/>
  <c r="W259" i="9"/>
  <c r="W258" i="9"/>
  <c r="W257" i="9"/>
  <c r="W256" i="9"/>
  <c r="W255" i="9"/>
  <c r="W254" i="9"/>
  <c r="W253" i="9"/>
  <c r="W252" i="9"/>
  <c r="W251" i="9"/>
  <c r="W250" i="9"/>
  <c r="W249" i="9"/>
  <c r="W248" i="9"/>
  <c r="W247" i="9"/>
  <c r="W246" i="9"/>
  <c r="W245" i="9"/>
  <c r="W244" i="9"/>
  <c r="W243" i="9"/>
  <c r="W242" i="9"/>
  <c r="W241" i="9"/>
  <c r="W240" i="9"/>
  <c r="W239" i="9"/>
  <c r="W238" i="9"/>
  <c r="W237" i="9"/>
  <c r="W236" i="9"/>
  <c r="W235" i="9"/>
  <c r="W234" i="9"/>
  <c r="W233" i="9"/>
  <c r="W232" i="9"/>
  <c r="W231" i="9"/>
  <c r="W230" i="9"/>
  <c r="W229" i="9"/>
  <c r="W228" i="9"/>
  <c r="W227" i="9"/>
  <c r="W226" i="9"/>
  <c r="W225" i="9"/>
  <c r="W224" i="9"/>
  <c r="W223" i="9"/>
  <c r="W222" i="9"/>
  <c r="W221" i="9"/>
  <c r="W220" i="9"/>
  <c r="W219" i="9"/>
  <c r="W218" i="9"/>
  <c r="W217" i="9"/>
  <c r="W216" i="9"/>
  <c r="W215" i="9"/>
  <c r="W214" i="9"/>
  <c r="W213" i="9"/>
  <c r="W212" i="9"/>
  <c r="W211" i="9"/>
  <c r="W210" i="9"/>
  <c r="W209" i="9"/>
  <c r="W208" i="9"/>
  <c r="W207" i="9"/>
  <c r="W206" i="9"/>
  <c r="W205" i="9"/>
  <c r="W204" i="9"/>
  <c r="W203" i="9"/>
  <c r="W202" i="9"/>
  <c r="W201" i="9"/>
  <c r="W200" i="9"/>
  <c r="W199" i="9"/>
  <c r="W198" i="9"/>
  <c r="W197" i="9"/>
  <c r="W196" i="9"/>
  <c r="W195" i="9"/>
  <c r="W194" i="9"/>
  <c r="W193" i="9"/>
  <c r="W192" i="9"/>
  <c r="W191" i="9"/>
  <c r="W190" i="9"/>
  <c r="W189" i="9"/>
  <c r="W188" i="9"/>
  <c r="W187" i="9"/>
  <c r="W186" i="9"/>
  <c r="W185" i="9"/>
  <c r="W184" i="9"/>
  <c r="W183" i="9"/>
  <c r="W182" i="9"/>
  <c r="W181" i="9"/>
  <c r="W180" i="9"/>
  <c r="W179" i="9"/>
  <c r="W178" i="9"/>
  <c r="W177" i="9"/>
  <c r="W176" i="9"/>
  <c r="W175" i="9"/>
  <c r="W174" i="9"/>
  <c r="W173" i="9"/>
  <c r="W172" i="9"/>
  <c r="W171" i="9"/>
  <c r="W170" i="9"/>
  <c r="W169" i="9"/>
  <c r="W168" i="9"/>
  <c r="W167" i="9"/>
  <c r="W166" i="9"/>
  <c r="W165" i="9"/>
  <c r="W164" i="9"/>
  <c r="W163" i="9"/>
  <c r="W162" i="9"/>
  <c r="W161" i="9"/>
  <c r="W160" i="9"/>
  <c r="W159" i="9"/>
  <c r="W158" i="9"/>
  <c r="W157" i="9"/>
  <c r="W156" i="9"/>
  <c r="W155" i="9"/>
  <c r="W154" i="9"/>
  <c r="W153" i="9"/>
  <c r="W152" i="9"/>
  <c r="W151" i="9"/>
  <c r="W150" i="9"/>
  <c r="W149" i="9"/>
  <c r="W148" i="9"/>
  <c r="W147" i="9"/>
  <c r="W146" i="9"/>
  <c r="W145" i="9"/>
  <c r="W144" i="9"/>
  <c r="W143" i="9"/>
  <c r="W142" i="9"/>
  <c r="W141" i="9"/>
  <c r="W140" i="9"/>
  <c r="W139" i="9"/>
  <c r="W138" i="9"/>
  <c r="W137" i="9"/>
  <c r="W136" i="9"/>
  <c r="W135" i="9"/>
  <c r="W134" i="9"/>
  <c r="W133" i="9"/>
  <c r="W132" i="9"/>
  <c r="W131" i="9"/>
  <c r="W130" i="9"/>
  <c r="W129" i="9"/>
  <c r="W128" i="9"/>
  <c r="W127" i="9"/>
  <c r="W126" i="9"/>
  <c r="W125" i="9"/>
  <c r="W124" i="9"/>
  <c r="W123" i="9"/>
  <c r="W122" i="9"/>
  <c r="W121" i="9"/>
  <c r="W120" i="9"/>
  <c r="W119" i="9"/>
  <c r="W118" i="9"/>
  <c r="W117" i="9"/>
  <c r="W116" i="9"/>
  <c r="W115" i="9"/>
  <c r="W114" i="9"/>
  <c r="W113" i="9"/>
  <c r="W112" i="9"/>
  <c r="W111" i="9"/>
  <c r="W110" i="9"/>
  <c r="W109" i="9"/>
  <c r="W108" i="9"/>
  <c r="W107" i="9"/>
  <c r="W106" i="9"/>
  <c r="W105" i="9"/>
  <c r="W104" i="9"/>
  <c r="W103" i="9"/>
  <c r="W102" i="9"/>
  <c r="W101" i="9"/>
  <c r="W100" i="9"/>
  <c r="W99" i="9"/>
  <c r="W98" i="9"/>
  <c r="W97" i="9"/>
  <c r="W96" i="9"/>
  <c r="W95" i="9"/>
  <c r="W94" i="9"/>
  <c r="W93" i="9"/>
  <c r="W92" i="9"/>
  <c r="W91" i="9"/>
  <c r="W90" i="9"/>
  <c r="W89" i="9"/>
  <c r="W88" i="9"/>
  <c r="W87" i="9"/>
  <c r="W86" i="9"/>
  <c r="W85" i="9"/>
  <c r="W84" i="9"/>
  <c r="W83" i="9"/>
  <c r="W82" i="9"/>
  <c r="W81" i="9"/>
  <c r="W80" i="9"/>
  <c r="W79" i="9"/>
  <c r="W78" i="9"/>
  <c r="W77" i="9"/>
  <c r="W76" i="9"/>
  <c r="W75" i="9"/>
  <c r="W74" i="9"/>
  <c r="W73" i="9"/>
  <c r="W72" i="9"/>
  <c r="W71" i="9"/>
  <c r="W70" i="9"/>
  <c r="W69" i="9"/>
  <c r="W68" i="9"/>
  <c r="W67" i="9"/>
  <c r="W66" i="9"/>
  <c r="W65" i="9"/>
  <c r="W64" i="9"/>
  <c r="W63" i="9"/>
  <c r="W62" i="9"/>
  <c r="W61" i="9"/>
  <c r="W60" i="9"/>
  <c r="W59" i="9"/>
  <c r="W58" i="9"/>
  <c r="W57" i="9"/>
  <c r="W56" i="9"/>
  <c r="W55" i="9"/>
  <c r="W54" i="9"/>
  <c r="W53" i="9"/>
  <c r="W52" i="9"/>
  <c r="W51" i="9"/>
  <c r="W50" i="9"/>
  <c r="W49" i="9"/>
  <c r="W48" i="9"/>
  <c r="W47" i="9"/>
  <c r="W46" i="9"/>
  <c r="W45" i="9"/>
  <c r="W44" i="9"/>
  <c r="W43" i="9"/>
  <c r="W42" i="9"/>
  <c r="W41" i="9"/>
  <c r="W40" i="9"/>
  <c r="W39" i="9"/>
  <c r="W38" i="9"/>
  <c r="W37" i="9"/>
  <c r="W36" i="9"/>
  <c r="W35" i="9"/>
  <c r="W34" i="9"/>
  <c r="W33" i="9"/>
  <c r="W32" i="9"/>
  <c r="W31" i="9"/>
  <c r="W30" i="9"/>
  <c r="W29" i="9"/>
  <c r="W28" i="9"/>
  <c r="W27" i="9"/>
  <c r="W26" i="9"/>
  <c r="W25" i="9"/>
  <c r="W24" i="9"/>
  <c r="W23" i="9"/>
  <c r="W22" i="9"/>
  <c r="W21" i="9"/>
  <c r="W20" i="9"/>
  <c r="W19" i="9"/>
  <c r="W18" i="9"/>
  <c r="I4" i="9" s="1"/>
  <c r="T17" i="9"/>
  <c r="P69" i="10" l="1"/>
  <c r="P68" i="10"/>
  <c r="P67" i="10"/>
  <c r="P66" i="10"/>
  <c r="P65" i="10"/>
  <c r="U65" i="10" l="1"/>
  <c r="T22" i="9"/>
  <c r="R1616" i="9"/>
  <c r="R1615" i="9"/>
  <c r="R1614" i="9"/>
  <c r="R1613" i="9"/>
  <c r="R1612" i="9"/>
  <c r="R1611" i="9"/>
  <c r="R1610" i="9"/>
  <c r="R1609" i="9"/>
  <c r="R1608" i="9"/>
  <c r="R1607" i="9"/>
  <c r="R1606" i="9"/>
  <c r="R1605" i="9"/>
  <c r="R1604" i="9"/>
  <c r="R1603" i="9"/>
  <c r="R1602" i="9"/>
  <c r="R1601" i="9"/>
  <c r="R1600" i="9"/>
  <c r="R1599" i="9"/>
  <c r="R1598" i="9"/>
  <c r="R1597" i="9"/>
  <c r="R1596" i="9"/>
  <c r="R1595" i="9"/>
  <c r="R1594" i="9"/>
  <c r="R1593" i="9"/>
  <c r="R1592" i="9"/>
  <c r="R1591" i="9"/>
  <c r="R1590" i="9"/>
  <c r="R1589" i="9"/>
  <c r="R1588" i="9"/>
  <c r="R1587" i="9"/>
  <c r="R1586" i="9"/>
  <c r="R1585" i="9"/>
  <c r="R1584" i="9"/>
  <c r="R1583" i="9"/>
  <c r="R1582" i="9"/>
  <c r="R1581" i="9"/>
  <c r="R1580" i="9"/>
  <c r="R1579" i="9"/>
  <c r="R1578" i="9"/>
  <c r="R1577" i="9"/>
  <c r="R1576" i="9"/>
  <c r="R1575" i="9"/>
  <c r="R1574" i="9"/>
  <c r="R1573" i="9"/>
  <c r="R1572" i="9"/>
  <c r="R1571" i="9"/>
  <c r="R1570" i="9"/>
  <c r="R1569" i="9"/>
  <c r="R1568" i="9"/>
  <c r="R1567" i="9"/>
  <c r="R1566" i="9"/>
  <c r="R1565" i="9"/>
  <c r="R1564" i="9"/>
  <c r="R1563" i="9"/>
  <c r="R1562" i="9"/>
  <c r="R1561" i="9"/>
  <c r="R1560" i="9"/>
  <c r="R1559" i="9"/>
  <c r="R1558" i="9"/>
  <c r="R1557" i="9"/>
  <c r="R1556" i="9"/>
  <c r="R1555" i="9"/>
  <c r="R1554" i="9"/>
  <c r="R1553" i="9"/>
  <c r="R1552" i="9"/>
  <c r="R1551" i="9"/>
  <c r="R1550" i="9"/>
  <c r="R1549" i="9"/>
  <c r="R1548" i="9"/>
  <c r="R1547" i="9"/>
  <c r="R1546" i="9"/>
  <c r="R1545" i="9"/>
  <c r="R1544" i="9"/>
  <c r="R1543" i="9"/>
  <c r="R1542" i="9"/>
  <c r="R1541" i="9"/>
  <c r="R1540" i="9"/>
  <c r="R1539" i="9"/>
  <c r="R1538" i="9"/>
  <c r="R1537" i="9"/>
  <c r="R1536" i="9"/>
  <c r="R1535" i="9"/>
  <c r="R1534" i="9"/>
  <c r="R1533" i="9"/>
  <c r="R1532" i="9"/>
  <c r="R1531" i="9"/>
  <c r="R1530" i="9"/>
  <c r="R1529" i="9"/>
  <c r="R1528" i="9"/>
  <c r="R1527" i="9"/>
  <c r="R1526" i="9"/>
  <c r="R1525" i="9"/>
  <c r="R1524" i="9"/>
  <c r="R1523" i="9"/>
  <c r="R1522" i="9"/>
  <c r="R1521" i="9"/>
  <c r="R1520" i="9"/>
  <c r="R1519" i="9"/>
  <c r="R1518" i="9"/>
  <c r="R1517" i="9"/>
  <c r="R1516" i="9"/>
  <c r="R1515" i="9"/>
  <c r="R1514" i="9"/>
  <c r="R1513" i="9"/>
  <c r="R1512" i="9"/>
  <c r="R1511" i="9"/>
  <c r="R1510" i="9"/>
  <c r="R1509" i="9"/>
  <c r="R1508" i="9"/>
  <c r="R1507" i="9"/>
  <c r="R1506" i="9"/>
  <c r="R1505" i="9"/>
  <c r="R1504" i="9"/>
  <c r="R1503" i="9"/>
  <c r="R1502" i="9"/>
  <c r="R1501" i="9"/>
  <c r="R1500" i="9"/>
  <c r="R1499" i="9"/>
  <c r="R1498" i="9"/>
  <c r="R1497" i="9"/>
  <c r="R1496" i="9"/>
  <c r="R1495" i="9"/>
  <c r="R1494" i="9"/>
  <c r="R1493" i="9"/>
  <c r="R1492" i="9"/>
  <c r="R1491" i="9"/>
  <c r="R1490" i="9"/>
  <c r="R1489" i="9"/>
  <c r="R1488" i="9"/>
  <c r="R1487" i="9"/>
  <c r="R1486" i="9"/>
  <c r="R1485" i="9"/>
  <c r="R1484" i="9"/>
  <c r="R1483" i="9"/>
  <c r="R1482" i="9"/>
  <c r="R1481" i="9"/>
  <c r="R1480" i="9"/>
  <c r="R1479" i="9"/>
  <c r="R1478" i="9"/>
  <c r="R1477" i="9"/>
  <c r="R1476" i="9"/>
  <c r="R1475" i="9"/>
  <c r="R1474" i="9"/>
  <c r="R1473" i="9"/>
  <c r="R1472" i="9"/>
  <c r="R1471" i="9"/>
  <c r="R1470" i="9"/>
  <c r="R1469" i="9"/>
  <c r="R1468" i="9"/>
  <c r="R1467" i="9"/>
  <c r="R1466" i="9"/>
  <c r="R1465" i="9"/>
  <c r="R1464" i="9"/>
  <c r="R1463" i="9"/>
  <c r="R1462" i="9"/>
  <c r="R1461" i="9"/>
  <c r="R1460" i="9"/>
  <c r="R1459" i="9"/>
  <c r="R1458" i="9"/>
  <c r="R1457" i="9"/>
  <c r="R1456" i="9"/>
  <c r="R1455" i="9"/>
  <c r="R1454" i="9"/>
  <c r="R1453" i="9"/>
  <c r="R1452" i="9"/>
  <c r="R1451" i="9"/>
  <c r="R1450" i="9"/>
  <c r="R1449" i="9"/>
  <c r="R1448" i="9"/>
  <c r="R1447" i="9"/>
  <c r="R1446" i="9"/>
  <c r="R1445" i="9"/>
  <c r="R1444" i="9"/>
  <c r="R1443" i="9"/>
  <c r="R1442" i="9"/>
  <c r="R1441" i="9"/>
  <c r="R1440" i="9"/>
  <c r="R1439" i="9"/>
  <c r="R1438" i="9"/>
  <c r="R1437" i="9"/>
  <c r="R1436" i="9"/>
  <c r="R1435" i="9"/>
  <c r="R1434" i="9"/>
  <c r="R1433" i="9"/>
  <c r="R1432" i="9"/>
  <c r="R1431" i="9"/>
  <c r="R1430" i="9"/>
  <c r="R1429" i="9"/>
  <c r="R1428" i="9"/>
  <c r="R1427" i="9"/>
  <c r="R1426" i="9"/>
  <c r="R1425" i="9"/>
  <c r="R1424" i="9"/>
  <c r="R1423" i="9"/>
  <c r="R1422" i="9"/>
  <c r="R1421" i="9"/>
  <c r="R1420" i="9"/>
  <c r="R1419" i="9"/>
  <c r="R1418" i="9"/>
  <c r="R1417" i="9"/>
  <c r="R1416" i="9"/>
  <c r="R1415" i="9"/>
  <c r="R1414" i="9"/>
  <c r="R1413" i="9"/>
  <c r="R1412" i="9"/>
  <c r="R1411" i="9"/>
  <c r="R1410" i="9"/>
  <c r="R1409" i="9"/>
  <c r="R1408" i="9"/>
  <c r="R1407" i="9"/>
  <c r="R1406" i="9"/>
  <c r="R1405" i="9"/>
  <c r="R1404" i="9"/>
  <c r="R1403" i="9"/>
  <c r="R1402" i="9"/>
  <c r="R1401" i="9"/>
  <c r="R1400" i="9"/>
  <c r="R1399" i="9"/>
  <c r="R1398" i="9"/>
  <c r="R1397" i="9"/>
  <c r="R1396" i="9"/>
  <c r="R1395" i="9"/>
  <c r="R1394" i="9"/>
  <c r="R1393" i="9"/>
  <c r="R1392" i="9"/>
  <c r="R1391" i="9"/>
  <c r="R1390" i="9"/>
  <c r="R1389" i="9"/>
  <c r="R1388" i="9"/>
  <c r="R1387" i="9"/>
  <c r="R1386" i="9"/>
  <c r="R1385" i="9"/>
  <c r="R1384" i="9"/>
  <c r="R1383" i="9"/>
  <c r="R1382" i="9"/>
  <c r="R1381" i="9"/>
  <c r="R1380" i="9"/>
  <c r="R1379" i="9"/>
  <c r="R1378" i="9"/>
  <c r="R1377" i="9"/>
  <c r="R1376" i="9"/>
  <c r="R1375" i="9"/>
  <c r="R1374" i="9"/>
  <c r="R1373" i="9"/>
  <c r="R1372" i="9"/>
  <c r="R1371" i="9"/>
  <c r="R1370" i="9"/>
  <c r="R1369" i="9"/>
  <c r="R1368" i="9"/>
  <c r="R1367" i="9"/>
  <c r="R1366" i="9"/>
  <c r="R1365" i="9"/>
  <c r="R1364" i="9"/>
  <c r="R1363" i="9"/>
  <c r="R1362" i="9"/>
  <c r="R1361" i="9"/>
  <c r="R1360" i="9"/>
  <c r="R1359" i="9"/>
  <c r="R1358" i="9"/>
  <c r="R1357" i="9"/>
  <c r="R1356" i="9"/>
  <c r="R1355" i="9"/>
  <c r="R1354" i="9"/>
  <c r="R1353" i="9"/>
  <c r="R1352" i="9"/>
  <c r="R1351" i="9"/>
  <c r="R1350" i="9"/>
  <c r="R1349" i="9"/>
  <c r="R1348" i="9"/>
  <c r="R1347" i="9"/>
  <c r="R1346" i="9"/>
  <c r="R1345" i="9"/>
  <c r="R1344" i="9"/>
  <c r="R1343" i="9"/>
  <c r="R1342" i="9"/>
  <c r="R1341" i="9"/>
  <c r="R1340" i="9"/>
  <c r="R1339" i="9"/>
  <c r="R1338" i="9"/>
  <c r="R1337" i="9"/>
  <c r="R1336" i="9"/>
  <c r="R1335" i="9"/>
  <c r="R1334" i="9"/>
  <c r="R1333" i="9"/>
  <c r="R1332" i="9"/>
  <c r="R1331" i="9"/>
  <c r="R1330" i="9"/>
  <c r="R1329" i="9"/>
  <c r="R1328" i="9"/>
  <c r="R1327" i="9"/>
  <c r="R1326" i="9"/>
  <c r="R1325" i="9"/>
  <c r="R1324" i="9"/>
  <c r="R1323" i="9"/>
  <c r="R1322" i="9"/>
  <c r="R1321" i="9"/>
  <c r="R1320" i="9"/>
  <c r="R1319" i="9"/>
  <c r="R1318" i="9"/>
  <c r="R1317" i="9"/>
  <c r="R1316" i="9"/>
  <c r="R1315" i="9"/>
  <c r="R1314" i="9"/>
  <c r="R1313" i="9"/>
  <c r="R1312" i="9"/>
  <c r="R1311" i="9"/>
  <c r="R1310" i="9"/>
  <c r="R1309" i="9"/>
  <c r="R1308" i="9"/>
  <c r="R1307" i="9"/>
  <c r="R1306" i="9"/>
  <c r="R1305" i="9"/>
  <c r="R1304" i="9"/>
  <c r="R1303" i="9"/>
  <c r="R1302" i="9"/>
  <c r="R1301" i="9"/>
  <c r="R1300" i="9"/>
  <c r="R1299" i="9"/>
  <c r="R1298" i="9"/>
  <c r="R1297" i="9"/>
  <c r="R1296" i="9"/>
  <c r="R1295" i="9"/>
  <c r="R1294" i="9"/>
  <c r="R1293" i="9"/>
  <c r="R1292" i="9"/>
  <c r="R1291" i="9"/>
  <c r="R1290" i="9"/>
  <c r="R1289" i="9"/>
  <c r="R1288" i="9"/>
  <c r="R1287" i="9"/>
  <c r="R1286" i="9"/>
  <c r="R1285" i="9"/>
  <c r="R1284" i="9"/>
  <c r="R1283" i="9"/>
  <c r="R1282" i="9"/>
  <c r="R1281" i="9"/>
  <c r="R1280" i="9"/>
  <c r="R1279" i="9"/>
  <c r="R1278" i="9"/>
  <c r="R1277" i="9"/>
  <c r="R1276" i="9"/>
  <c r="R1275" i="9"/>
  <c r="R1274" i="9"/>
  <c r="R1273" i="9"/>
  <c r="R1272" i="9"/>
  <c r="R1271" i="9"/>
  <c r="R1270" i="9"/>
  <c r="R1269" i="9"/>
  <c r="R1268" i="9"/>
  <c r="R1267" i="9"/>
  <c r="R1266" i="9"/>
  <c r="R1265" i="9"/>
  <c r="R1264" i="9"/>
  <c r="R1263" i="9"/>
  <c r="R1262" i="9"/>
  <c r="R1261" i="9"/>
  <c r="R1260" i="9"/>
  <c r="R1259" i="9"/>
  <c r="R1258" i="9"/>
  <c r="R1257" i="9"/>
  <c r="R1256" i="9"/>
  <c r="R1255" i="9"/>
  <c r="R1254" i="9"/>
  <c r="R1253" i="9"/>
  <c r="R1252" i="9"/>
  <c r="R1251" i="9"/>
  <c r="R1250" i="9"/>
  <c r="R1249" i="9"/>
  <c r="R1248" i="9"/>
  <c r="R1247" i="9"/>
  <c r="R1246" i="9"/>
  <c r="R1245" i="9"/>
  <c r="R1244" i="9"/>
  <c r="R1243" i="9"/>
  <c r="R1242" i="9"/>
  <c r="R1241" i="9"/>
  <c r="R1240" i="9"/>
  <c r="R1239" i="9"/>
  <c r="R1238" i="9"/>
  <c r="R1237" i="9"/>
  <c r="R1236" i="9"/>
  <c r="R1235" i="9"/>
  <c r="R1234" i="9"/>
  <c r="R1233" i="9"/>
  <c r="R1232" i="9"/>
  <c r="R1231" i="9"/>
  <c r="R1230" i="9"/>
  <c r="R1229" i="9"/>
  <c r="R1228" i="9"/>
  <c r="R1227" i="9"/>
  <c r="R1226" i="9"/>
  <c r="R1225" i="9"/>
  <c r="R1224" i="9"/>
  <c r="R1223" i="9"/>
  <c r="R1222" i="9"/>
  <c r="R1221" i="9"/>
  <c r="R1220" i="9"/>
  <c r="R1219" i="9"/>
  <c r="R1218" i="9"/>
  <c r="R1217" i="9"/>
  <c r="R1216" i="9"/>
  <c r="R1215" i="9"/>
  <c r="R1214" i="9"/>
  <c r="R1213" i="9"/>
  <c r="R1212" i="9"/>
  <c r="R1211" i="9"/>
  <c r="R1210" i="9"/>
  <c r="R1209" i="9"/>
  <c r="R1208" i="9"/>
  <c r="R1207" i="9"/>
  <c r="R1206" i="9"/>
  <c r="R1205" i="9"/>
  <c r="R1204" i="9"/>
  <c r="R1203" i="9"/>
  <c r="R1202" i="9"/>
  <c r="R1201" i="9"/>
  <c r="R1200" i="9"/>
  <c r="R1199" i="9"/>
  <c r="R1198" i="9"/>
  <c r="R1197" i="9"/>
  <c r="R1196" i="9"/>
  <c r="R1195" i="9"/>
  <c r="R1194" i="9"/>
  <c r="R1193" i="9"/>
  <c r="R1192" i="9"/>
  <c r="R1191" i="9"/>
  <c r="R1190" i="9"/>
  <c r="R1189" i="9"/>
  <c r="R1188" i="9"/>
  <c r="R1187" i="9"/>
  <c r="R1186" i="9"/>
  <c r="R1185" i="9"/>
  <c r="R1184" i="9"/>
  <c r="R1183" i="9"/>
  <c r="R1182" i="9"/>
  <c r="R1181" i="9"/>
  <c r="R1180" i="9"/>
  <c r="R1179" i="9"/>
  <c r="R1178" i="9"/>
  <c r="R1177" i="9"/>
  <c r="R1176" i="9"/>
  <c r="R1175" i="9"/>
  <c r="R1174" i="9"/>
  <c r="R1173" i="9"/>
  <c r="R1172" i="9"/>
  <c r="R1171" i="9"/>
  <c r="R1170" i="9"/>
  <c r="R1169" i="9"/>
  <c r="R1168" i="9"/>
  <c r="R1167" i="9"/>
  <c r="R1166" i="9"/>
  <c r="R1165" i="9"/>
  <c r="R1164" i="9"/>
  <c r="R1163" i="9"/>
  <c r="R1162" i="9"/>
  <c r="R1161" i="9"/>
  <c r="R1160" i="9"/>
  <c r="R1159" i="9"/>
  <c r="R1158" i="9"/>
  <c r="R1157" i="9"/>
  <c r="R1156" i="9"/>
  <c r="R1155" i="9"/>
  <c r="R1154" i="9"/>
  <c r="R1153" i="9"/>
  <c r="R1152" i="9"/>
  <c r="R1151" i="9"/>
  <c r="R1150" i="9"/>
  <c r="R1149" i="9"/>
  <c r="R1148" i="9"/>
  <c r="R1147" i="9"/>
  <c r="R1146" i="9"/>
  <c r="R1145" i="9"/>
  <c r="R1144" i="9"/>
  <c r="R1143" i="9"/>
  <c r="R1142" i="9"/>
  <c r="R1141" i="9"/>
  <c r="R1140" i="9"/>
  <c r="R1139" i="9"/>
  <c r="R1138" i="9"/>
  <c r="R1137" i="9"/>
  <c r="R1136" i="9"/>
  <c r="R1135" i="9"/>
  <c r="R1134" i="9"/>
  <c r="R1133" i="9"/>
  <c r="R1132" i="9"/>
  <c r="R1131" i="9"/>
  <c r="R1130" i="9"/>
  <c r="R1129" i="9"/>
  <c r="R1128" i="9"/>
  <c r="R1127" i="9"/>
  <c r="R1126" i="9"/>
  <c r="R1125" i="9"/>
  <c r="R1124" i="9"/>
  <c r="R1123" i="9"/>
  <c r="R1122" i="9"/>
  <c r="R1121" i="9"/>
  <c r="R1120" i="9"/>
  <c r="R1119" i="9"/>
  <c r="R1118" i="9"/>
  <c r="R1117" i="9"/>
  <c r="R1116" i="9"/>
  <c r="R1115" i="9"/>
  <c r="R1114" i="9"/>
  <c r="R1113" i="9"/>
  <c r="R1112" i="9"/>
  <c r="R1111" i="9"/>
  <c r="R1110" i="9"/>
  <c r="R1109" i="9"/>
  <c r="R1108" i="9"/>
  <c r="R1107" i="9"/>
  <c r="R1106" i="9"/>
  <c r="R1105" i="9"/>
  <c r="R1104" i="9"/>
  <c r="R1103" i="9"/>
  <c r="R1102" i="9"/>
  <c r="R1101" i="9"/>
  <c r="R1100" i="9"/>
  <c r="R1099" i="9"/>
  <c r="R1098" i="9"/>
  <c r="R1097" i="9"/>
  <c r="R1096" i="9"/>
  <c r="R1095" i="9"/>
  <c r="R1094" i="9"/>
  <c r="R1093" i="9"/>
  <c r="R1092" i="9"/>
  <c r="R1091" i="9"/>
  <c r="R1090" i="9"/>
  <c r="R1089" i="9"/>
  <c r="R1088" i="9"/>
  <c r="R1087" i="9"/>
  <c r="R1086" i="9"/>
  <c r="R1085" i="9"/>
  <c r="R1084" i="9"/>
  <c r="R1083" i="9"/>
  <c r="R1082" i="9"/>
  <c r="R1081" i="9"/>
  <c r="R1080" i="9"/>
  <c r="R1079" i="9"/>
  <c r="R1078" i="9"/>
  <c r="R1077" i="9"/>
  <c r="R1076" i="9"/>
  <c r="R1075" i="9"/>
  <c r="R1074" i="9"/>
  <c r="R1073" i="9"/>
  <c r="R1072" i="9"/>
  <c r="R1071" i="9"/>
  <c r="R1070" i="9"/>
  <c r="R1069" i="9"/>
  <c r="R1068" i="9"/>
  <c r="R1067" i="9"/>
  <c r="R1066" i="9"/>
  <c r="R1065" i="9"/>
  <c r="R1064" i="9"/>
  <c r="R1063" i="9"/>
  <c r="R1062" i="9"/>
  <c r="R1061" i="9"/>
  <c r="R1060" i="9"/>
  <c r="R1059" i="9"/>
  <c r="R1058" i="9"/>
  <c r="R1057" i="9"/>
  <c r="R1056" i="9"/>
  <c r="R1055" i="9"/>
  <c r="R1054" i="9"/>
  <c r="R1053" i="9"/>
  <c r="R1052" i="9"/>
  <c r="R1051" i="9"/>
  <c r="R1050" i="9"/>
  <c r="R1049" i="9"/>
  <c r="R1048" i="9"/>
  <c r="R1047" i="9"/>
  <c r="R1046" i="9"/>
  <c r="R1045" i="9"/>
  <c r="R1044" i="9"/>
  <c r="R1043" i="9"/>
  <c r="R1042" i="9"/>
  <c r="R1041" i="9"/>
  <c r="R1040" i="9"/>
  <c r="R1039" i="9"/>
  <c r="R1038" i="9"/>
  <c r="R1037" i="9"/>
  <c r="R1036" i="9"/>
  <c r="R1035" i="9"/>
  <c r="R1034" i="9"/>
  <c r="R1033" i="9"/>
  <c r="R1032" i="9"/>
  <c r="R1031" i="9"/>
  <c r="R1030" i="9"/>
  <c r="R1029" i="9"/>
  <c r="R1028" i="9"/>
  <c r="R1027" i="9"/>
  <c r="R1026" i="9"/>
  <c r="R1025" i="9"/>
  <c r="R1024" i="9"/>
  <c r="R1023" i="9"/>
  <c r="R1022" i="9"/>
  <c r="R1021" i="9"/>
  <c r="R1020" i="9"/>
  <c r="R1019" i="9"/>
  <c r="R1018" i="9"/>
  <c r="R1017" i="9"/>
  <c r="R1016" i="9"/>
  <c r="R1015" i="9"/>
  <c r="R1014" i="9"/>
  <c r="R1013" i="9"/>
  <c r="R1012" i="9"/>
  <c r="R1011" i="9"/>
  <c r="R1010" i="9"/>
  <c r="R1009" i="9"/>
  <c r="R1008" i="9"/>
  <c r="R1007" i="9"/>
  <c r="R1006" i="9"/>
  <c r="R1005" i="9"/>
  <c r="R1004" i="9"/>
  <c r="R1003" i="9"/>
  <c r="R1002" i="9"/>
  <c r="R1001" i="9"/>
  <c r="R1000" i="9"/>
  <c r="R999" i="9"/>
  <c r="R998" i="9"/>
  <c r="R997" i="9"/>
  <c r="R996" i="9"/>
  <c r="R995" i="9"/>
  <c r="R994" i="9"/>
  <c r="R993" i="9"/>
  <c r="R992" i="9"/>
  <c r="R991" i="9"/>
  <c r="R990" i="9"/>
  <c r="R989" i="9"/>
  <c r="R988" i="9"/>
  <c r="R987" i="9"/>
  <c r="R986" i="9"/>
  <c r="R985" i="9"/>
  <c r="R984" i="9"/>
  <c r="R983" i="9"/>
  <c r="R982" i="9"/>
  <c r="R981" i="9"/>
  <c r="R980" i="9"/>
  <c r="R979" i="9"/>
  <c r="R978" i="9"/>
  <c r="R977" i="9"/>
  <c r="R976" i="9"/>
  <c r="R975" i="9"/>
  <c r="R974" i="9"/>
  <c r="R973" i="9"/>
  <c r="R972" i="9"/>
  <c r="R971" i="9"/>
  <c r="R970" i="9"/>
  <c r="R969" i="9"/>
  <c r="R968" i="9"/>
  <c r="R967" i="9"/>
  <c r="R966" i="9"/>
  <c r="R965" i="9"/>
  <c r="R964" i="9"/>
  <c r="R963" i="9"/>
  <c r="R962" i="9"/>
  <c r="R961" i="9"/>
  <c r="R960" i="9"/>
  <c r="R959" i="9"/>
  <c r="R958" i="9"/>
  <c r="R957" i="9"/>
  <c r="R956" i="9"/>
  <c r="R955" i="9"/>
  <c r="R954" i="9"/>
  <c r="R953" i="9"/>
  <c r="R952" i="9"/>
  <c r="R951" i="9"/>
  <c r="R950" i="9"/>
  <c r="R949" i="9"/>
  <c r="R948" i="9"/>
  <c r="R947" i="9"/>
  <c r="R946" i="9"/>
  <c r="R945" i="9"/>
  <c r="R944" i="9"/>
  <c r="R943" i="9"/>
  <c r="R942" i="9"/>
  <c r="R941" i="9"/>
  <c r="R940" i="9"/>
  <c r="R939" i="9"/>
  <c r="R938" i="9"/>
  <c r="R937" i="9"/>
  <c r="R936" i="9"/>
  <c r="R935" i="9"/>
  <c r="R934" i="9"/>
  <c r="R933" i="9"/>
  <c r="R932" i="9"/>
  <c r="R931" i="9"/>
  <c r="R930" i="9"/>
  <c r="R929" i="9"/>
  <c r="R928" i="9"/>
  <c r="R927" i="9"/>
  <c r="R926" i="9"/>
  <c r="R925" i="9"/>
  <c r="R924" i="9"/>
  <c r="R923" i="9"/>
  <c r="R922" i="9"/>
  <c r="R921" i="9"/>
  <c r="R920" i="9"/>
  <c r="R919" i="9"/>
  <c r="R918" i="9"/>
  <c r="R917" i="9"/>
  <c r="R916" i="9"/>
  <c r="R915" i="9"/>
  <c r="R914" i="9"/>
  <c r="R913" i="9"/>
  <c r="R912" i="9"/>
  <c r="R911" i="9"/>
  <c r="R910" i="9"/>
  <c r="R909" i="9"/>
  <c r="R908" i="9"/>
  <c r="R907" i="9"/>
  <c r="R906" i="9"/>
  <c r="R905" i="9"/>
  <c r="R904" i="9"/>
  <c r="R903" i="9"/>
  <c r="R902" i="9"/>
  <c r="R901" i="9"/>
  <c r="R900" i="9"/>
  <c r="R899" i="9"/>
  <c r="R898" i="9"/>
  <c r="R897" i="9"/>
  <c r="R896" i="9"/>
  <c r="R895" i="9"/>
  <c r="R894" i="9"/>
  <c r="R893" i="9"/>
  <c r="R892" i="9"/>
  <c r="R891" i="9"/>
  <c r="R890" i="9"/>
  <c r="R889" i="9"/>
  <c r="R888" i="9"/>
  <c r="R887" i="9"/>
  <c r="R886" i="9"/>
  <c r="R885" i="9"/>
  <c r="R884" i="9"/>
  <c r="R883" i="9"/>
  <c r="R882" i="9"/>
  <c r="R881" i="9"/>
  <c r="R880" i="9"/>
  <c r="R879" i="9"/>
  <c r="R878" i="9"/>
  <c r="R877" i="9"/>
  <c r="R876" i="9"/>
  <c r="R875" i="9"/>
  <c r="R874" i="9"/>
  <c r="R873" i="9"/>
  <c r="R872" i="9"/>
  <c r="R871" i="9"/>
  <c r="R870" i="9"/>
  <c r="R869" i="9"/>
  <c r="R868" i="9"/>
  <c r="R867" i="9"/>
  <c r="R866" i="9"/>
  <c r="R865" i="9"/>
  <c r="R864" i="9"/>
  <c r="R863" i="9"/>
  <c r="R862" i="9"/>
  <c r="R861" i="9"/>
  <c r="R860" i="9"/>
  <c r="R859" i="9"/>
  <c r="R858" i="9"/>
  <c r="R857" i="9"/>
  <c r="R856" i="9"/>
  <c r="R855" i="9"/>
  <c r="R854" i="9"/>
  <c r="R853" i="9"/>
  <c r="R852" i="9"/>
  <c r="R851" i="9"/>
  <c r="R850" i="9"/>
  <c r="R849" i="9"/>
  <c r="R848" i="9"/>
  <c r="R847" i="9"/>
  <c r="R846" i="9"/>
  <c r="R845" i="9"/>
  <c r="R844" i="9"/>
  <c r="R843" i="9"/>
  <c r="R842" i="9"/>
  <c r="R841" i="9"/>
  <c r="R840" i="9"/>
  <c r="R839" i="9"/>
  <c r="R838" i="9"/>
  <c r="R837" i="9"/>
  <c r="R836" i="9"/>
  <c r="R835" i="9"/>
  <c r="R834" i="9"/>
  <c r="R833" i="9"/>
  <c r="R832" i="9"/>
  <c r="R831" i="9"/>
  <c r="R830" i="9"/>
  <c r="R829" i="9"/>
  <c r="R828" i="9"/>
  <c r="R827" i="9"/>
  <c r="R826" i="9"/>
  <c r="R825" i="9"/>
  <c r="R824" i="9"/>
  <c r="R823" i="9"/>
  <c r="R822" i="9"/>
  <c r="R821" i="9"/>
  <c r="R820" i="9"/>
  <c r="R819" i="9"/>
  <c r="R818" i="9"/>
  <c r="R817" i="9"/>
  <c r="R816" i="9"/>
  <c r="R815" i="9"/>
  <c r="R814" i="9"/>
  <c r="R813" i="9"/>
  <c r="R812" i="9"/>
  <c r="R811" i="9"/>
  <c r="R810" i="9"/>
  <c r="R809" i="9"/>
  <c r="R808" i="9"/>
  <c r="R807" i="9"/>
  <c r="R806" i="9"/>
  <c r="R805" i="9"/>
  <c r="R804" i="9"/>
  <c r="R803" i="9"/>
  <c r="R802" i="9"/>
  <c r="R801" i="9"/>
  <c r="R800" i="9"/>
  <c r="R799" i="9"/>
  <c r="R798" i="9"/>
  <c r="R797" i="9"/>
  <c r="R796" i="9"/>
  <c r="R795" i="9"/>
  <c r="R794" i="9"/>
  <c r="R793" i="9"/>
  <c r="R792" i="9"/>
  <c r="R791" i="9"/>
  <c r="R790" i="9"/>
  <c r="R789" i="9"/>
  <c r="R788" i="9"/>
  <c r="R787" i="9"/>
  <c r="R786" i="9"/>
  <c r="R785" i="9"/>
  <c r="R784" i="9"/>
  <c r="R783" i="9"/>
  <c r="R782" i="9"/>
  <c r="R781" i="9"/>
  <c r="R780" i="9"/>
  <c r="R779" i="9"/>
  <c r="R778" i="9"/>
  <c r="R777" i="9"/>
  <c r="R776" i="9"/>
  <c r="R775" i="9"/>
  <c r="R774" i="9"/>
  <c r="R773" i="9"/>
  <c r="R772" i="9"/>
  <c r="R771" i="9"/>
  <c r="R770" i="9"/>
  <c r="R769" i="9"/>
  <c r="R768" i="9"/>
  <c r="R767" i="9"/>
  <c r="R766" i="9"/>
  <c r="R765" i="9"/>
  <c r="R764" i="9"/>
  <c r="R763" i="9"/>
  <c r="R762" i="9"/>
  <c r="R761" i="9"/>
  <c r="R760" i="9"/>
  <c r="R759" i="9"/>
  <c r="R758" i="9"/>
  <c r="R757" i="9"/>
  <c r="R756" i="9"/>
  <c r="R755" i="9"/>
  <c r="R754" i="9"/>
  <c r="R753" i="9"/>
  <c r="R752" i="9"/>
  <c r="R751" i="9"/>
  <c r="R750" i="9"/>
  <c r="R749" i="9"/>
  <c r="R748" i="9"/>
  <c r="R747" i="9"/>
  <c r="R746" i="9"/>
  <c r="R745" i="9"/>
  <c r="R744" i="9"/>
  <c r="R743" i="9"/>
  <c r="R742" i="9"/>
  <c r="R741" i="9"/>
  <c r="R740" i="9"/>
  <c r="R739" i="9"/>
  <c r="R738" i="9"/>
  <c r="R737" i="9"/>
  <c r="R736" i="9"/>
  <c r="R735" i="9"/>
  <c r="R734" i="9"/>
  <c r="R733" i="9"/>
  <c r="R732" i="9"/>
  <c r="R731" i="9"/>
  <c r="R730" i="9"/>
  <c r="R729" i="9"/>
  <c r="R728" i="9"/>
  <c r="R727" i="9"/>
  <c r="R726" i="9"/>
  <c r="R725" i="9"/>
  <c r="R724" i="9"/>
  <c r="R723" i="9"/>
  <c r="R722" i="9"/>
  <c r="R721" i="9"/>
  <c r="R720" i="9"/>
  <c r="R719" i="9"/>
  <c r="R718" i="9"/>
  <c r="R717" i="9"/>
  <c r="R716" i="9"/>
  <c r="R715" i="9"/>
  <c r="R714" i="9"/>
  <c r="R713" i="9"/>
  <c r="R712" i="9"/>
  <c r="R711" i="9"/>
  <c r="R710" i="9"/>
  <c r="R709" i="9"/>
  <c r="R708" i="9"/>
  <c r="R707" i="9"/>
  <c r="R706" i="9"/>
  <c r="R705" i="9"/>
  <c r="R704" i="9"/>
  <c r="R703" i="9"/>
  <c r="R702" i="9"/>
  <c r="R701" i="9"/>
  <c r="R700" i="9"/>
  <c r="R699" i="9"/>
  <c r="R698" i="9"/>
  <c r="R697" i="9"/>
  <c r="R696" i="9"/>
  <c r="R695" i="9"/>
  <c r="R694" i="9"/>
  <c r="R693" i="9"/>
  <c r="R692" i="9"/>
  <c r="R691" i="9"/>
  <c r="R690" i="9"/>
  <c r="R689" i="9"/>
  <c r="R688" i="9"/>
  <c r="R687" i="9"/>
  <c r="R686" i="9"/>
  <c r="R685" i="9"/>
  <c r="R684" i="9"/>
  <c r="R683" i="9"/>
  <c r="R682" i="9"/>
  <c r="R681" i="9"/>
  <c r="R680" i="9"/>
  <c r="R679" i="9"/>
  <c r="R678" i="9"/>
  <c r="R677" i="9"/>
  <c r="R676" i="9"/>
  <c r="R675" i="9"/>
  <c r="R674" i="9"/>
  <c r="R673" i="9"/>
  <c r="R672" i="9"/>
  <c r="R671" i="9"/>
  <c r="R670" i="9"/>
  <c r="R669" i="9"/>
  <c r="R668" i="9"/>
  <c r="R667" i="9"/>
  <c r="R666" i="9"/>
  <c r="R665" i="9"/>
  <c r="R664" i="9"/>
  <c r="R663" i="9"/>
  <c r="R662" i="9"/>
  <c r="R661" i="9"/>
  <c r="R660" i="9"/>
  <c r="R659" i="9"/>
  <c r="R658" i="9"/>
  <c r="R657" i="9"/>
  <c r="R656" i="9"/>
  <c r="R655" i="9"/>
  <c r="R654" i="9"/>
  <c r="R653" i="9"/>
  <c r="R652" i="9"/>
  <c r="R651" i="9"/>
  <c r="R650" i="9"/>
  <c r="R649" i="9"/>
  <c r="R648" i="9"/>
  <c r="R647" i="9"/>
  <c r="R646" i="9"/>
  <c r="R645" i="9"/>
  <c r="R644" i="9"/>
  <c r="R643" i="9"/>
  <c r="R642" i="9"/>
  <c r="R641" i="9"/>
  <c r="R640" i="9"/>
  <c r="R639" i="9"/>
  <c r="R638" i="9"/>
  <c r="R637" i="9"/>
  <c r="R636" i="9"/>
  <c r="R635" i="9"/>
  <c r="R634" i="9"/>
  <c r="R633" i="9"/>
  <c r="R632" i="9"/>
  <c r="R631" i="9"/>
  <c r="R630" i="9"/>
  <c r="R629" i="9"/>
  <c r="R628" i="9"/>
  <c r="R627" i="9"/>
  <c r="R626" i="9"/>
  <c r="R625" i="9"/>
  <c r="R624" i="9"/>
  <c r="R623" i="9"/>
  <c r="R622" i="9"/>
  <c r="R621" i="9"/>
  <c r="R620" i="9"/>
  <c r="R619" i="9"/>
  <c r="R618" i="9"/>
  <c r="R617" i="9"/>
  <c r="R616" i="9"/>
  <c r="R615" i="9"/>
  <c r="R614" i="9"/>
  <c r="R613" i="9"/>
  <c r="R612" i="9"/>
  <c r="R611" i="9"/>
  <c r="R610" i="9"/>
  <c r="R609" i="9"/>
  <c r="R608" i="9"/>
  <c r="R607" i="9"/>
  <c r="R606" i="9"/>
  <c r="R605" i="9"/>
  <c r="R604" i="9"/>
  <c r="R603" i="9"/>
  <c r="R602" i="9"/>
  <c r="R601" i="9"/>
  <c r="R600" i="9"/>
  <c r="R599" i="9"/>
  <c r="R598" i="9"/>
  <c r="R597" i="9"/>
  <c r="R596" i="9"/>
  <c r="R595" i="9"/>
  <c r="R594" i="9"/>
  <c r="R593" i="9"/>
  <c r="R592" i="9"/>
  <c r="R591" i="9"/>
  <c r="R590" i="9"/>
  <c r="R589" i="9"/>
  <c r="R588" i="9"/>
  <c r="R587" i="9"/>
  <c r="R586" i="9"/>
  <c r="R585" i="9"/>
  <c r="R584" i="9"/>
  <c r="R583" i="9"/>
  <c r="R582" i="9"/>
  <c r="R581" i="9"/>
  <c r="R580" i="9"/>
  <c r="R579" i="9"/>
  <c r="R578" i="9"/>
  <c r="R577" i="9"/>
  <c r="R576" i="9"/>
  <c r="R575" i="9"/>
  <c r="R574" i="9"/>
  <c r="R573" i="9"/>
  <c r="R572" i="9"/>
  <c r="R571" i="9"/>
  <c r="R570" i="9"/>
  <c r="R569" i="9"/>
  <c r="R568" i="9"/>
  <c r="R567" i="9"/>
  <c r="R566" i="9"/>
  <c r="R565" i="9"/>
  <c r="R564" i="9"/>
  <c r="R563" i="9"/>
  <c r="R562" i="9"/>
  <c r="R561" i="9"/>
  <c r="R560" i="9"/>
  <c r="R559" i="9"/>
  <c r="R558" i="9"/>
  <c r="R557" i="9"/>
  <c r="R556" i="9"/>
  <c r="R555" i="9"/>
  <c r="R554" i="9"/>
  <c r="R553" i="9"/>
  <c r="R552" i="9"/>
  <c r="R551" i="9"/>
  <c r="R550" i="9"/>
  <c r="R549" i="9"/>
  <c r="R548" i="9"/>
  <c r="R547" i="9"/>
  <c r="R546" i="9"/>
  <c r="R545" i="9"/>
  <c r="R544" i="9"/>
  <c r="R543" i="9"/>
  <c r="R542" i="9"/>
  <c r="R541" i="9"/>
  <c r="R540" i="9"/>
  <c r="R539" i="9"/>
  <c r="R538" i="9"/>
  <c r="R537" i="9"/>
  <c r="R536" i="9"/>
  <c r="R535" i="9"/>
  <c r="R534" i="9"/>
  <c r="R533" i="9"/>
  <c r="R532" i="9"/>
  <c r="R531" i="9"/>
  <c r="R530" i="9"/>
  <c r="R529" i="9"/>
  <c r="R528" i="9"/>
  <c r="R527" i="9"/>
  <c r="R526" i="9"/>
  <c r="R525" i="9"/>
  <c r="R524" i="9"/>
  <c r="R523" i="9"/>
  <c r="R522" i="9"/>
  <c r="R521" i="9"/>
  <c r="R520" i="9"/>
  <c r="R519" i="9"/>
  <c r="R518" i="9"/>
  <c r="R517" i="9"/>
  <c r="R516" i="9"/>
  <c r="R515" i="9"/>
  <c r="R514" i="9"/>
  <c r="R513" i="9"/>
  <c r="R512" i="9"/>
  <c r="R511" i="9"/>
  <c r="R510" i="9"/>
  <c r="R509" i="9"/>
  <c r="R508" i="9"/>
  <c r="R507" i="9"/>
  <c r="R506" i="9"/>
  <c r="R505" i="9"/>
  <c r="R504" i="9"/>
  <c r="R503" i="9"/>
  <c r="R502" i="9"/>
  <c r="R501" i="9"/>
  <c r="R500" i="9"/>
  <c r="R499" i="9"/>
  <c r="R498" i="9"/>
  <c r="R497" i="9"/>
  <c r="R496" i="9"/>
  <c r="R495" i="9"/>
  <c r="R494" i="9"/>
  <c r="R493" i="9"/>
  <c r="R492" i="9"/>
  <c r="R491" i="9"/>
  <c r="R490" i="9"/>
  <c r="R489" i="9"/>
  <c r="R488" i="9"/>
  <c r="R487" i="9"/>
  <c r="R486" i="9"/>
  <c r="R485" i="9"/>
  <c r="R484" i="9"/>
  <c r="R483" i="9"/>
  <c r="R482" i="9"/>
  <c r="R481" i="9"/>
  <c r="R480" i="9"/>
  <c r="R479" i="9"/>
  <c r="R478" i="9"/>
  <c r="R477" i="9"/>
  <c r="R476" i="9"/>
  <c r="R475" i="9"/>
  <c r="R474" i="9"/>
  <c r="R473" i="9"/>
  <c r="R472" i="9"/>
  <c r="R471" i="9"/>
  <c r="R470" i="9"/>
  <c r="R469" i="9"/>
  <c r="R468" i="9"/>
  <c r="R467" i="9"/>
  <c r="R466" i="9"/>
  <c r="R465" i="9"/>
  <c r="R464" i="9"/>
  <c r="R463" i="9"/>
  <c r="R462" i="9"/>
  <c r="R461" i="9"/>
  <c r="R460" i="9"/>
  <c r="R459" i="9"/>
  <c r="R458" i="9"/>
  <c r="R457" i="9"/>
  <c r="R456" i="9"/>
  <c r="R455" i="9"/>
  <c r="R454" i="9"/>
  <c r="R453" i="9"/>
  <c r="R452" i="9"/>
  <c r="R451" i="9"/>
  <c r="R450" i="9"/>
  <c r="R449" i="9"/>
  <c r="R448" i="9"/>
  <c r="R447" i="9"/>
  <c r="R446" i="9"/>
  <c r="R445" i="9"/>
  <c r="R444" i="9"/>
  <c r="R443" i="9"/>
  <c r="R442" i="9"/>
  <c r="R441" i="9"/>
  <c r="R440" i="9"/>
  <c r="R439" i="9"/>
  <c r="R438" i="9"/>
  <c r="R437" i="9"/>
  <c r="R436" i="9"/>
  <c r="R435" i="9"/>
  <c r="R434" i="9"/>
  <c r="R433" i="9"/>
  <c r="R432" i="9"/>
  <c r="R431" i="9"/>
  <c r="R430" i="9"/>
  <c r="R429" i="9"/>
  <c r="R428" i="9"/>
  <c r="R427" i="9"/>
  <c r="R426" i="9"/>
  <c r="R425" i="9"/>
  <c r="R424" i="9"/>
  <c r="R423" i="9"/>
  <c r="R422" i="9"/>
  <c r="R421" i="9"/>
  <c r="R420" i="9"/>
  <c r="R419" i="9"/>
  <c r="R418" i="9"/>
  <c r="R417" i="9"/>
  <c r="R416" i="9"/>
  <c r="R415" i="9"/>
  <c r="R414" i="9"/>
  <c r="R413" i="9"/>
  <c r="R412" i="9"/>
  <c r="R411" i="9"/>
  <c r="R410" i="9"/>
  <c r="R409" i="9"/>
  <c r="R408" i="9"/>
  <c r="R407" i="9"/>
  <c r="R406" i="9"/>
  <c r="R405" i="9"/>
  <c r="R404" i="9"/>
  <c r="R403" i="9"/>
  <c r="R402" i="9"/>
  <c r="R401" i="9"/>
  <c r="R400" i="9"/>
  <c r="R399" i="9"/>
  <c r="R398" i="9"/>
  <c r="R397" i="9"/>
  <c r="R396" i="9"/>
  <c r="R395" i="9"/>
  <c r="R394" i="9"/>
  <c r="R393" i="9"/>
  <c r="R392" i="9"/>
  <c r="R391" i="9"/>
  <c r="R390" i="9"/>
  <c r="R389" i="9"/>
  <c r="R388" i="9"/>
  <c r="R387" i="9"/>
  <c r="R386" i="9"/>
  <c r="R385" i="9"/>
  <c r="R384" i="9"/>
  <c r="R383" i="9"/>
  <c r="R382" i="9"/>
  <c r="R381" i="9"/>
  <c r="R380" i="9"/>
  <c r="R379" i="9"/>
  <c r="R378" i="9"/>
  <c r="R377" i="9"/>
  <c r="R376" i="9"/>
  <c r="R375" i="9"/>
  <c r="R374" i="9"/>
  <c r="R373" i="9"/>
  <c r="R372" i="9"/>
  <c r="R371" i="9"/>
  <c r="R370" i="9"/>
  <c r="R369" i="9"/>
  <c r="R368" i="9"/>
  <c r="R367" i="9"/>
  <c r="R366" i="9"/>
  <c r="R365" i="9"/>
  <c r="R364" i="9"/>
  <c r="R363" i="9"/>
  <c r="R362" i="9"/>
  <c r="R361" i="9"/>
  <c r="R360" i="9"/>
  <c r="R359" i="9"/>
  <c r="R358" i="9"/>
  <c r="R357" i="9"/>
  <c r="R356" i="9"/>
  <c r="R355" i="9"/>
  <c r="R354" i="9"/>
  <c r="R353" i="9"/>
  <c r="R352" i="9"/>
  <c r="R351" i="9"/>
  <c r="R350" i="9"/>
  <c r="R349" i="9"/>
  <c r="R348" i="9"/>
  <c r="R347" i="9"/>
  <c r="R346" i="9"/>
  <c r="R345" i="9"/>
  <c r="R344" i="9"/>
  <c r="R343" i="9"/>
  <c r="R342" i="9"/>
  <c r="R341" i="9"/>
  <c r="R340" i="9"/>
  <c r="R339" i="9"/>
  <c r="R338" i="9"/>
  <c r="R337" i="9"/>
  <c r="R336" i="9"/>
  <c r="R335" i="9"/>
  <c r="R334" i="9"/>
  <c r="R333" i="9"/>
  <c r="R332" i="9"/>
  <c r="R331" i="9"/>
  <c r="R330" i="9"/>
  <c r="R329" i="9"/>
  <c r="R328" i="9"/>
  <c r="R327" i="9"/>
  <c r="R326" i="9"/>
  <c r="R325" i="9"/>
  <c r="R324" i="9"/>
  <c r="R323" i="9"/>
  <c r="R322" i="9"/>
  <c r="R321" i="9"/>
  <c r="R320" i="9"/>
  <c r="R319" i="9"/>
  <c r="R318" i="9"/>
  <c r="R317" i="9"/>
  <c r="R316" i="9"/>
  <c r="R315" i="9"/>
  <c r="R314" i="9"/>
  <c r="R313" i="9"/>
  <c r="R312" i="9"/>
  <c r="R311" i="9"/>
  <c r="R310" i="9"/>
  <c r="R309" i="9"/>
  <c r="R308" i="9"/>
  <c r="R307" i="9"/>
  <c r="R306" i="9"/>
  <c r="R305" i="9"/>
  <c r="R304" i="9"/>
  <c r="R303" i="9"/>
  <c r="R302" i="9"/>
  <c r="R301" i="9"/>
  <c r="R300" i="9"/>
  <c r="R299" i="9"/>
  <c r="R298" i="9"/>
  <c r="R297" i="9"/>
  <c r="R296" i="9"/>
  <c r="R295" i="9"/>
  <c r="R294" i="9"/>
  <c r="R293" i="9"/>
  <c r="R292" i="9"/>
  <c r="R291" i="9"/>
  <c r="R290" i="9"/>
  <c r="R289" i="9"/>
  <c r="R288" i="9"/>
  <c r="R287" i="9"/>
  <c r="R286" i="9"/>
  <c r="R285" i="9"/>
  <c r="R284" i="9"/>
  <c r="R283" i="9"/>
  <c r="R282" i="9"/>
  <c r="R281" i="9"/>
  <c r="R280" i="9"/>
  <c r="R279" i="9"/>
  <c r="R278" i="9"/>
  <c r="R277" i="9"/>
  <c r="R276" i="9"/>
  <c r="R275" i="9"/>
  <c r="R274" i="9"/>
  <c r="R273" i="9"/>
  <c r="R272" i="9"/>
  <c r="R271" i="9"/>
  <c r="R270" i="9"/>
  <c r="R269" i="9"/>
  <c r="R268" i="9"/>
  <c r="R267" i="9"/>
  <c r="R266" i="9"/>
  <c r="R265" i="9"/>
  <c r="R264" i="9"/>
  <c r="R263" i="9"/>
  <c r="R262" i="9"/>
  <c r="R261" i="9"/>
  <c r="R260" i="9"/>
  <c r="R259" i="9"/>
  <c r="R258" i="9"/>
  <c r="R257" i="9"/>
  <c r="R256" i="9"/>
  <c r="R255" i="9"/>
  <c r="R254" i="9"/>
  <c r="R253" i="9"/>
  <c r="R252" i="9"/>
  <c r="R251" i="9"/>
  <c r="R250" i="9"/>
  <c r="R249" i="9"/>
  <c r="R248" i="9"/>
  <c r="R247" i="9"/>
  <c r="R246" i="9"/>
  <c r="R245" i="9"/>
  <c r="R244" i="9"/>
  <c r="R243" i="9"/>
  <c r="R242" i="9"/>
  <c r="R241" i="9"/>
  <c r="R240" i="9"/>
  <c r="R239" i="9"/>
  <c r="R238" i="9"/>
  <c r="R237" i="9"/>
  <c r="R236" i="9"/>
  <c r="R235" i="9"/>
  <c r="R234" i="9"/>
  <c r="R233" i="9"/>
  <c r="R232" i="9"/>
  <c r="R231" i="9"/>
  <c r="R230" i="9"/>
  <c r="R229" i="9"/>
  <c r="R228" i="9"/>
  <c r="R227" i="9"/>
  <c r="R226" i="9"/>
  <c r="R225" i="9"/>
  <c r="R224" i="9"/>
  <c r="R223" i="9"/>
  <c r="R222" i="9"/>
  <c r="R221" i="9"/>
  <c r="R220" i="9"/>
  <c r="R219" i="9"/>
  <c r="R218" i="9"/>
  <c r="R217" i="9"/>
  <c r="R216" i="9"/>
  <c r="R215" i="9"/>
  <c r="R214" i="9"/>
  <c r="R213" i="9"/>
  <c r="R212" i="9"/>
  <c r="R211" i="9"/>
  <c r="R210" i="9"/>
  <c r="R209" i="9"/>
  <c r="R208" i="9"/>
  <c r="R207" i="9"/>
  <c r="R206" i="9"/>
  <c r="R205" i="9"/>
  <c r="R204" i="9"/>
  <c r="R203" i="9"/>
  <c r="R202" i="9"/>
  <c r="R201" i="9"/>
  <c r="R200" i="9"/>
  <c r="R199" i="9"/>
  <c r="R198" i="9"/>
  <c r="R197" i="9"/>
  <c r="R196" i="9"/>
  <c r="R195" i="9"/>
  <c r="R194" i="9"/>
  <c r="R193" i="9"/>
  <c r="R192" i="9"/>
  <c r="R191" i="9"/>
  <c r="R190" i="9"/>
  <c r="R189" i="9"/>
  <c r="R188" i="9"/>
  <c r="R187" i="9"/>
  <c r="R186" i="9"/>
  <c r="R185" i="9"/>
  <c r="R184" i="9"/>
  <c r="R183" i="9"/>
  <c r="R182" i="9"/>
  <c r="R181" i="9"/>
  <c r="R180" i="9"/>
  <c r="R179" i="9"/>
  <c r="R178" i="9"/>
  <c r="R177" i="9"/>
  <c r="R176" i="9"/>
  <c r="R175" i="9"/>
  <c r="R174" i="9"/>
  <c r="R173" i="9"/>
  <c r="R172" i="9"/>
  <c r="R171" i="9"/>
  <c r="R170" i="9"/>
  <c r="R169" i="9"/>
  <c r="R168" i="9"/>
  <c r="R167" i="9"/>
  <c r="R166" i="9"/>
  <c r="R165" i="9"/>
  <c r="R164" i="9"/>
  <c r="R163" i="9"/>
  <c r="R162" i="9"/>
  <c r="R161" i="9"/>
  <c r="R160" i="9"/>
  <c r="R159" i="9"/>
  <c r="R158" i="9"/>
  <c r="R157" i="9"/>
  <c r="R156" i="9"/>
  <c r="R155" i="9"/>
  <c r="R154" i="9"/>
  <c r="R153" i="9"/>
  <c r="R152" i="9"/>
  <c r="R151" i="9"/>
  <c r="R150" i="9"/>
  <c r="R149" i="9"/>
  <c r="R148" i="9"/>
  <c r="R147" i="9"/>
  <c r="R146" i="9"/>
  <c r="R145" i="9"/>
  <c r="R144" i="9"/>
  <c r="R143" i="9"/>
  <c r="R142" i="9"/>
  <c r="R141" i="9"/>
  <c r="R140" i="9"/>
  <c r="R139" i="9"/>
  <c r="R138" i="9"/>
  <c r="R137" i="9"/>
  <c r="R136" i="9"/>
  <c r="R135" i="9"/>
  <c r="R134" i="9"/>
  <c r="R133" i="9"/>
  <c r="R132" i="9"/>
  <c r="R131" i="9"/>
  <c r="R130" i="9"/>
  <c r="R129" i="9"/>
  <c r="R128" i="9"/>
  <c r="R127" i="9"/>
  <c r="R126" i="9"/>
  <c r="R125" i="9"/>
  <c r="R124" i="9"/>
  <c r="R123" i="9"/>
  <c r="R122" i="9"/>
  <c r="R121" i="9"/>
  <c r="R120" i="9"/>
  <c r="R119" i="9"/>
  <c r="R118" i="9"/>
  <c r="R117" i="9"/>
  <c r="R116" i="9"/>
  <c r="R115" i="9"/>
  <c r="R114" i="9"/>
  <c r="R113" i="9"/>
  <c r="R112" i="9"/>
  <c r="R111" i="9"/>
  <c r="R110" i="9"/>
  <c r="R109" i="9"/>
  <c r="R108" i="9"/>
  <c r="R107" i="9"/>
  <c r="R106" i="9"/>
  <c r="R105" i="9"/>
  <c r="R104" i="9"/>
  <c r="R103" i="9"/>
  <c r="R102" i="9"/>
  <c r="R101" i="9"/>
  <c r="R100" i="9"/>
  <c r="R99" i="9"/>
  <c r="R98" i="9"/>
  <c r="R97" i="9"/>
  <c r="R96" i="9"/>
  <c r="R95" i="9"/>
  <c r="R94" i="9"/>
  <c r="R93" i="9"/>
  <c r="R92" i="9"/>
  <c r="R91" i="9"/>
  <c r="R90" i="9"/>
  <c r="R89" i="9"/>
  <c r="R88" i="9"/>
  <c r="R87" i="9"/>
  <c r="R86" i="9"/>
  <c r="R85" i="9"/>
  <c r="R84" i="9"/>
  <c r="R83" i="9"/>
  <c r="R82" i="9"/>
  <c r="R81" i="9"/>
  <c r="R80" i="9"/>
  <c r="R79" i="9"/>
  <c r="R78" i="9"/>
  <c r="R77" i="9"/>
  <c r="R76" i="9"/>
  <c r="R75" i="9"/>
  <c r="R74" i="9"/>
  <c r="R73" i="9"/>
  <c r="R72" i="9"/>
  <c r="R71" i="9"/>
  <c r="R70" i="9"/>
  <c r="R69" i="9"/>
  <c r="R68" i="9"/>
  <c r="R67" i="9"/>
  <c r="R66" i="9"/>
  <c r="R65" i="9"/>
  <c r="R64" i="9"/>
  <c r="R63" i="9"/>
  <c r="R62" i="9"/>
  <c r="R61" i="9"/>
  <c r="R60" i="9"/>
  <c r="R59" i="9"/>
  <c r="R58" i="9"/>
  <c r="R57" i="9"/>
  <c r="R56" i="9"/>
  <c r="R55" i="9"/>
  <c r="R54" i="9"/>
  <c r="R53" i="9"/>
  <c r="R52" i="9"/>
  <c r="R51" i="9"/>
  <c r="R50" i="9"/>
  <c r="R49" i="9"/>
  <c r="R4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R17" i="9"/>
  <c r="Q1616" i="9"/>
  <c r="Q1615" i="9"/>
  <c r="Q1614" i="9"/>
  <c r="Q1613" i="9"/>
  <c r="Q1612" i="9"/>
  <c r="Q1611" i="9"/>
  <c r="Q1610" i="9"/>
  <c r="Q1609" i="9"/>
  <c r="Q1608" i="9"/>
  <c r="Q1607" i="9"/>
  <c r="Q1606" i="9"/>
  <c r="Q1605" i="9"/>
  <c r="Q1604" i="9"/>
  <c r="Q1603" i="9"/>
  <c r="Q1602" i="9"/>
  <c r="Q1601" i="9"/>
  <c r="Q1600" i="9"/>
  <c r="Q1599" i="9"/>
  <c r="Q1598" i="9"/>
  <c r="Q1597" i="9"/>
  <c r="Q1596" i="9"/>
  <c r="Q1595" i="9"/>
  <c r="Q1594" i="9"/>
  <c r="Q1593" i="9"/>
  <c r="Q1592" i="9"/>
  <c r="Q1591" i="9"/>
  <c r="Q1590" i="9"/>
  <c r="Q1589" i="9"/>
  <c r="Q1588" i="9"/>
  <c r="Q1587" i="9"/>
  <c r="Q1586" i="9"/>
  <c r="Q1585" i="9"/>
  <c r="Q1584" i="9"/>
  <c r="Q1583" i="9"/>
  <c r="Q1582" i="9"/>
  <c r="Q1581" i="9"/>
  <c r="Q1580" i="9"/>
  <c r="Q1579" i="9"/>
  <c r="Q1578" i="9"/>
  <c r="Q1577" i="9"/>
  <c r="Q1576" i="9"/>
  <c r="Q1575" i="9"/>
  <c r="Q1574" i="9"/>
  <c r="Q1573" i="9"/>
  <c r="Q1572" i="9"/>
  <c r="Q1571" i="9"/>
  <c r="Q1570" i="9"/>
  <c r="Q1569" i="9"/>
  <c r="Q1568" i="9"/>
  <c r="Q1567" i="9"/>
  <c r="Q1566" i="9"/>
  <c r="Q1565" i="9"/>
  <c r="Q1564" i="9"/>
  <c r="Q1563" i="9"/>
  <c r="Q1562" i="9"/>
  <c r="Q1561" i="9"/>
  <c r="Q1560" i="9"/>
  <c r="Q1559" i="9"/>
  <c r="Q1558" i="9"/>
  <c r="Q1557" i="9"/>
  <c r="Q1556" i="9"/>
  <c r="Q1555" i="9"/>
  <c r="Q1554" i="9"/>
  <c r="Q1553" i="9"/>
  <c r="Q1552" i="9"/>
  <c r="Q1551" i="9"/>
  <c r="Q1550" i="9"/>
  <c r="Q1549" i="9"/>
  <c r="Q1548" i="9"/>
  <c r="Q1547" i="9"/>
  <c r="Q1546" i="9"/>
  <c r="Q1545" i="9"/>
  <c r="Q1544" i="9"/>
  <c r="Q1543" i="9"/>
  <c r="Q1542" i="9"/>
  <c r="Q1541" i="9"/>
  <c r="Q1540" i="9"/>
  <c r="Q1539" i="9"/>
  <c r="Q1538" i="9"/>
  <c r="Q1537" i="9"/>
  <c r="Q1536" i="9"/>
  <c r="Q1535" i="9"/>
  <c r="Q1534" i="9"/>
  <c r="Q1533" i="9"/>
  <c r="Q1532" i="9"/>
  <c r="Q1531" i="9"/>
  <c r="Q1530" i="9"/>
  <c r="Q1529" i="9"/>
  <c r="Q1528" i="9"/>
  <c r="Q1527" i="9"/>
  <c r="Q1526" i="9"/>
  <c r="Q1525" i="9"/>
  <c r="Q1524" i="9"/>
  <c r="Q1523" i="9"/>
  <c r="Q1522" i="9"/>
  <c r="Q1521" i="9"/>
  <c r="Q1520" i="9"/>
  <c r="Q1519" i="9"/>
  <c r="Q1518" i="9"/>
  <c r="Q1517" i="9"/>
  <c r="Q1516" i="9"/>
  <c r="Q1515" i="9"/>
  <c r="Q1514" i="9"/>
  <c r="Q1513" i="9"/>
  <c r="Q1512" i="9"/>
  <c r="Q1511" i="9"/>
  <c r="Q1510" i="9"/>
  <c r="Q1509" i="9"/>
  <c r="Q1508" i="9"/>
  <c r="Q1507" i="9"/>
  <c r="Q1506" i="9"/>
  <c r="Q1505" i="9"/>
  <c r="Q1504" i="9"/>
  <c r="Q1503" i="9"/>
  <c r="Q1502" i="9"/>
  <c r="Q1501" i="9"/>
  <c r="Q1500" i="9"/>
  <c r="Q1499" i="9"/>
  <c r="Q1498" i="9"/>
  <c r="Q1497" i="9"/>
  <c r="Q1496" i="9"/>
  <c r="Q1495" i="9"/>
  <c r="Q1494" i="9"/>
  <c r="Q1493" i="9"/>
  <c r="Q1492" i="9"/>
  <c r="Q1491" i="9"/>
  <c r="Q1490" i="9"/>
  <c r="Q1489" i="9"/>
  <c r="Q1488" i="9"/>
  <c r="Q1487" i="9"/>
  <c r="Q1486" i="9"/>
  <c r="Q1485" i="9"/>
  <c r="Q1484" i="9"/>
  <c r="Q1483" i="9"/>
  <c r="Q1482" i="9"/>
  <c r="Q1481" i="9"/>
  <c r="Q1480" i="9"/>
  <c r="Q1479" i="9"/>
  <c r="Q1478" i="9"/>
  <c r="Q1477" i="9"/>
  <c r="Q1476" i="9"/>
  <c r="Q1475" i="9"/>
  <c r="Q1474" i="9"/>
  <c r="Q1473" i="9"/>
  <c r="Q1472" i="9"/>
  <c r="Q1471" i="9"/>
  <c r="Q1470" i="9"/>
  <c r="Q1469" i="9"/>
  <c r="Q1468" i="9"/>
  <c r="Q1467" i="9"/>
  <c r="Q1466" i="9"/>
  <c r="Q1465" i="9"/>
  <c r="Q1464" i="9"/>
  <c r="Q1463" i="9"/>
  <c r="Q1462" i="9"/>
  <c r="Q1461" i="9"/>
  <c r="Q1460" i="9"/>
  <c r="Q1459" i="9"/>
  <c r="Q1458" i="9"/>
  <c r="Q1457" i="9"/>
  <c r="Q1456" i="9"/>
  <c r="Q1455" i="9"/>
  <c r="Q1454" i="9"/>
  <c r="Q1453" i="9"/>
  <c r="Q1452" i="9"/>
  <c r="Q1451" i="9"/>
  <c r="Q1450" i="9"/>
  <c r="Q1449" i="9"/>
  <c r="Q1448" i="9"/>
  <c r="Q1447" i="9"/>
  <c r="Q1446" i="9"/>
  <c r="Q1445" i="9"/>
  <c r="Q1444" i="9"/>
  <c r="Q1443" i="9"/>
  <c r="Q1442" i="9"/>
  <c r="Q1441" i="9"/>
  <c r="Q1440" i="9"/>
  <c r="Q1439" i="9"/>
  <c r="Q1438" i="9"/>
  <c r="Q1437" i="9"/>
  <c r="Q1436" i="9"/>
  <c r="Q1435" i="9"/>
  <c r="Q1434" i="9"/>
  <c r="Q1433" i="9"/>
  <c r="Q1432" i="9"/>
  <c r="Q1431" i="9"/>
  <c r="Q1430" i="9"/>
  <c r="Q1429" i="9"/>
  <c r="Q1428" i="9"/>
  <c r="Q1427" i="9"/>
  <c r="Q1426" i="9"/>
  <c r="Q1425" i="9"/>
  <c r="Q1424" i="9"/>
  <c r="Q1423" i="9"/>
  <c r="Q1422" i="9"/>
  <c r="Q1421" i="9"/>
  <c r="Q1420" i="9"/>
  <c r="Q1419" i="9"/>
  <c r="Q1418" i="9"/>
  <c r="Q1417" i="9"/>
  <c r="Q1416" i="9"/>
  <c r="Q1415" i="9"/>
  <c r="Q1414" i="9"/>
  <c r="Q1413" i="9"/>
  <c r="Q1412" i="9"/>
  <c r="Q1411" i="9"/>
  <c r="Q1410" i="9"/>
  <c r="Q1409" i="9"/>
  <c r="Q1408" i="9"/>
  <c r="Q1407" i="9"/>
  <c r="Q1406" i="9"/>
  <c r="Q1405" i="9"/>
  <c r="Q1404" i="9"/>
  <c r="Q1403" i="9"/>
  <c r="Q1402" i="9"/>
  <c r="Q1401" i="9"/>
  <c r="Q1400" i="9"/>
  <c r="Q1399" i="9"/>
  <c r="Q1398" i="9"/>
  <c r="Q1397" i="9"/>
  <c r="Q1396" i="9"/>
  <c r="Q1395" i="9"/>
  <c r="Q1394" i="9"/>
  <c r="Q1393" i="9"/>
  <c r="Q1392" i="9"/>
  <c r="Q1391" i="9"/>
  <c r="Q1390" i="9"/>
  <c r="Q1389" i="9"/>
  <c r="Q1388" i="9"/>
  <c r="Q1387" i="9"/>
  <c r="Q1386" i="9"/>
  <c r="Q1385" i="9"/>
  <c r="Q1384" i="9"/>
  <c r="Q1383" i="9"/>
  <c r="Q1382" i="9"/>
  <c r="Q1381" i="9"/>
  <c r="Q1380" i="9"/>
  <c r="Q1379" i="9"/>
  <c r="Q1378" i="9"/>
  <c r="Q1377" i="9"/>
  <c r="Q1376" i="9"/>
  <c r="Q1375" i="9"/>
  <c r="Q1374" i="9"/>
  <c r="Q1373" i="9"/>
  <c r="Q1372" i="9"/>
  <c r="Q1371" i="9"/>
  <c r="Q1370" i="9"/>
  <c r="Q1369" i="9"/>
  <c r="Q1368" i="9"/>
  <c r="Q1367" i="9"/>
  <c r="Q1366" i="9"/>
  <c r="Q1365" i="9"/>
  <c r="Q1364" i="9"/>
  <c r="Q1363" i="9"/>
  <c r="Q1362" i="9"/>
  <c r="Q1361" i="9"/>
  <c r="Q1360" i="9"/>
  <c r="Q1359" i="9"/>
  <c r="Q1358" i="9"/>
  <c r="Q1357" i="9"/>
  <c r="Q1356" i="9"/>
  <c r="Q1355" i="9"/>
  <c r="Q1354" i="9"/>
  <c r="Q1353" i="9"/>
  <c r="Q1352" i="9"/>
  <c r="Q1351" i="9"/>
  <c r="Q1350" i="9"/>
  <c r="Q1349" i="9"/>
  <c r="Q1348" i="9"/>
  <c r="Q1347" i="9"/>
  <c r="Q1346" i="9"/>
  <c r="Q1345" i="9"/>
  <c r="Q1344" i="9"/>
  <c r="Q1343" i="9"/>
  <c r="Q1342" i="9"/>
  <c r="Q1341" i="9"/>
  <c r="Q1340" i="9"/>
  <c r="Q1339" i="9"/>
  <c r="Q1338" i="9"/>
  <c r="Q1337" i="9"/>
  <c r="Q1336" i="9"/>
  <c r="Q1335" i="9"/>
  <c r="Q1334" i="9"/>
  <c r="Q1333" i="9"/>
  <c r="Q1332" i="9"/>
  <c r="Q1331" i="9"/>
  <c r="Q1330" i="9"/>
  <c r="Q1329" i="9"/>
  <c r="Q1328" i="9"/>
  <c r="Q1327" i="9"/>
  <c r="Q1326" i="9"/>
  <c r="Q1325" i="9"/>
  <c r="Q1324" i="9"/>
  <c r="Q1323" i="9"/>
  <c r="Q1322" i="9"/>
  <c r="Q1321" i="9"/>
  <c r="Q1320" i="9"/>
  <c r="Q1319" i="9"/>
  <c r="Q1318" i="9"/>
  <c r="Q1317" i="9"/>
  <c r="Q1316" i="9"/>
  <c r="Q1315" i="9"/>
  <c r="Q1314" i="9"/>
  <c r="Q1313" i="9"/>
  <c r="Q1312" i="9"/>
  <c r="Q1311" i="9"/>
  <c r="Q1310" i="9"/>
  <c r="Q1309" i="9"/>
  <c r="Q1308" i="9"/>
  <c r="Q1307" i="9"/>
  <c r="Q1306" i="9"/>
  <c r="Q1305" i="9"/>
  <c r="Q1304" i="9"/>
  <c r="Q1303" i="9"/>
  <c r="Q1302" i="9"/>
  <c r="Q1301" i="9"/>
  <c r="Q1300" i="9"/>
  <c r="Q1299" i="9"/>
  <c r="Q1298" i="9"/>
  <c r="Q1297" i="9"/>
  <c r="Q1296" i="9"/>
  <c r="Q1295" i="9"/>
  <c r="Q1294" i="9"/>
  <c r="Q1293" i="9"/>
  <c r="Q1292" i="9"/>
  <c r="Q1291" i="9"/>
  <c r="Q1290" i="9"/>
  <c r="Q1289" i="9"/>
  <c r="Q1288" i="9"/>
  <c r="Q1287" i="9"/>
  <c r="Q1286" i="9"/>
  <c r="Q1285" i="9"/>
  <c r="Q1284" i="9"/>
  <c r="Q1283" i="9"/>
  <c r="Q1282" i="9"/>
  <c r="Q1281" i="9"/>
  <c r="Q1280" i="9"/>
  <c r="Q1279" i="9"/>
  <c r="Q1278" i="9"/>
  <c r="Q1277" i="9"/>
  <c r="Q1276" i="9"/>
  <c r="Q1275" i="9"/>
  <c r="Q1274" i="9"/>
  <c r="Q1273" i="9"/>
  <c r="Q1272" i="9"/>
  <c r="Q1271" i="9"/>
  <c r="Q1270" i="9"/>
  <c r="Q1269" i="9"/>
  <c r="Q1268" i="9"/>
  <c r="Q1267" i="9"/>
  <c r="Q1266" i="9"/>
  <c r="Q1265" i="9"/>
  <c r="Q1264" i="9"/>
  <c r="Q1263" i="9"/>
  <c r="Q1262" i="9"/>
  <c r="Q1261" i="9"/>
  <c r="Q1260" i="9"/>
  <c r="Q1259" i="9"/>
  <c r="Q1258" i="9"/>
  <c r="Q1257" i="9"/>
  <c r="Q1256" i="9"/>
  <c r="Q1255" i="9"/>
  <c r="Q1254" i="9"/>
  <c r="Q1253" i="9"/>
  <c r="Q1252" i="9"/>
  <c r="Q1251" i="9"/>
  <c r="Q1250" i="9"/>
  <c r="Q1249" i="9"/>
  <c r="Q1248" i="9"/>
  <c r="Q1247" i="9"/>
  <c r="Q1246" i="9"/>
  <c r="Q1245" i="9"/>
  <c r="Q1244" i="9"/>
  <c r="Q1243" i="9"/>
  <c r="Q1242" i="9"/>
  <c r="Q1241" i="9"/>
  <c r="Q1240" i="9"/>
  <c r="Q1239" i="9"/>
  <c r="Q1238" i="9"/>
  <c r="Q1237" i="9"/>
  <c r="Q1236" i="9"/>
  <c r="Q1235" i="9"/>
  <c r="Q1234" i="9"/>
  <c r="Q1233" i="9"/>
  <c r="Q1232" i="9"/>
  <c r="Q1231" i="9"/>
  <c r="Q1230" i="9"/>
  <c r="Q1229" i="9"/>
  <c r="Q1228" i="9"/>
  <c r="Q1227" i="9"/>
  <c r="Q1226" i="9"/>
  <c r="Q1225" i="9"/>
  <c r="Q1224" i="9"/>
  <c r="Q1223" i="9"/>
  <c r="Q1222" i="9"/>
  <c r="Q1221" i="9"/>
  <c r="Q1220" i="9"/>
  <c r="Q1219" i="9"/>
  <c r="Q1218" i="9"/>
  <c r="Q1217" i="9"/>
  <c r="Q1216" i="9"/>
  <c r="Q1215" i="9"/>
  <c r="Q1214" i="9"/>
  <c r="Q1213" i="9"/>
  <c r="Q1212" i="9"/>
  <c r="Q1211" i="9"/>
  <c r="Q1210" i="9"/>
  <c r="Q1209" i="9"/>
  <c r="Q1208" i="9"/>
  <c r="Q1207" i="9"/>
  <c r="Q1206" i="9"/>
  <c r="Q1205" i="9"/>
  <c r="Q1204" i="9"/>
  <c r="Q1203" i="9"/>
  <c r="Q1202" i="9"/>
  <c r="Q1201" i="9"/>
  <c r="Q1200" i="9"/>
  <c r="Q1199" i="9"/>
  <c r="Q1198" i="9"/>
  <c r="Q1197" i="9"/>
  <c r="Q1196" i="9"/>
  <c r="Q1195" i="9"/>
  <c r="Q1194" i="9"/>
  <c r="Q1193" i="9"/>
  <c r="Q1192" i="9"/>
  <c r="Q1191" i="9"/>
  <c r="Q1190" i="9"/>
  <c r="Q1189" i="9"/>
  <c r="Q1188" i="9"/>
  <c r="Q1187" i="9"/>
  <c r="Q1186" i="9"/>
  <c r="Q1185" i="9"/>
  <c r="Q1184" i="9"/>
  <c r="Q1183" i="9"/>
  <c r="Q1182" i="9"/>
  <c r="Q1181" i="9"/>
  <c r="Q1180" i="9"/>
  <c r="Q1179" i="9"/>
  <c r="Q1178" i="9"/>
  <c r="Q1177" i="9"/>
  <c r="Q1176" i="9"/>
  <c r="Q1175" i="9"/>
  <c r="Q1174" i="9"/>
  <c r="Q1173" i="9"/>
  <c r="Q1172" i="9"/>
  <c r="Q1171" i="9"/>
  <c r="Q1170" i="9"/>
  <c r="Q1169" i="9"/>
  <c r="Q1168" i="9"/>
  <c r="Q1167" i="9"/>
  <c r="Q1166" i="9"/>
  <c r="Q1165" i="9"/>
  <c r="Q1164" i="9"/>
  <c r="Q1163" i="9"/>
  <c r="Q1162" i="9"/>
  <c r="Q1161" i="9"/>
  <c r="Q1160" i="9"/>
  <c r="Q1159" i="9"/>
  <c r="Q1158" i="9"/>
  <c r="Q1157" i="9"/>
  <c r="Q1156" i="9"/>
  <c r="Q1155" i="9"/>
  <c r="Q1154" i="9"/>
  <c r="Q1153" i="9"/>
  <c r="Q1152" i="9"/>
  <c r="Q1151" i="9"/>
  <c r="Q1150" i="9"/>
  <c r="Q1149" i="9"/>
  <c r="Q1148" i="9"/>
  <c r="Q1147" i="9"/>
  <c r="Q1146" i="9"/>
  <c r="Q1145" i="9"/>
  <c r="Q1144" i="9"/>
  <c r="Q1143" i="9"/>
  <c r="Q1142" i="9"/>
  <c r="Q1141" i="9"/>
  <c r="Q1140" i="9"/>
  <c r="Q1139" i="9"/>
  <c r="Q1138" i="9"/>
  <c r="Q1137" i="9"/>
  <c r="Q1136" i="9"/>
  <c r="Q1135" i="9"/>
  <c r="Q1134" i="9"/>
  <c r="Q1133" i="9"/>
  <c r="Q1132" i="9"/>
  <c r="Q1131" i="9"/>
  <c r="Q1130" i="9"/>
  <c r="Q1129" i="9"/>
  <c r="Q1128" i="9"/>
  <c r="Q1127" i="9"/>
  <c r="Q1126" i="9"/>
  <c r="Q1125" i="9"/>
  <c r="Q1124" i="9"/>
  <c r="Q1123" i="9"/>
  <c r="Q1122" i="9"/>
  <c r="Q1121" i="9"/>
  <c r="Q1120" i="9"/>
  <c r="Q1119" i="9"/>
  <c r="Q1118" i="9"/>
  <c r="Q1117" i="9"/>
  <c r="Q1116" i="9"/>
  <c r="Q1115" i="9"/>
  <c r="Q1114" i="9"/>
  <c r="Q1113" i="9"/>
  <c r="Q1112" i="9"/>
  <c r="Q1111" i="9"/>
  <c r="Q1110" i="9"/>
  <c r="Q1109" i="9"/>
  <c r="Q1108" i="9"/>
  <c r="Q1107" i="9"/>
  <c r="Q1106" i="9"/>
  <c r="Q1105" i="9"/>
  <c r="Q1104" i="9"/>
  <c r="Q1103" i="9"/>
  <c r="Q1102" i="9"/>
  <c r="Q1101" i="9"/>
  <c r="Q1100" i="9"/>
  <c r="Q1099" i="9"/>
  <c r="Q1098" i="9"/>
  <c r="Q1097" i="9"/>
  <c r="Q1096" i="9"/>
  <c r="Q1095" i="9"/>
  <c r="Q1094" i="9"/>
  <c r="Q1093" i="9"/>
  <c r="Q1092" i="9"/>
  <c r="Q1091" i="9"/>
  <c r="Q1090" i="9"/>
  <c r="Q1089" i="9"/>
  <c r="Q1088" i="9"/>
  <c r="Q1087" i="9"/>
  <c r="Q1086" i="9"/>
  <c r="Q1085" i="9"/>
  <c r="Q1084" i="9"/>
  <c r="Q1083" i="9"/>
  <c r="Q1082" i="9"/>
  <c r="Q1081" i="9"/>
  <c r="Q1080" i="9"/>
  <c r="Q1079" i="9"/>
  <c r="Q1078" i="9"/>
  <c r="Q1077" i="9"/>
  <c r="Q1076" i="9"/>
  <c r="Q1075" i="9"/>
  <c r="Q1074" i="9"/>
  <c r="Q1073" i="9"/>
  <c r="Q1072" i="9"/>
  <c r="Q1071" i="9"/>
  <c r="Q1070" i="9"/>
  <c r="Q1069" i="9"/>
  <c r="Q1068" i="9"/>
  <c r="Q1067" i="9"/>
  <c r="Q1066" i="9"/>
  <c r="Q1065" i="9"/>
  <c r="Q1064" i="9"/>
  <c r="Q1063" i="9"/>
  <c r="Q1062" i="9"/>
  <c r="Q1061" i="9"/>
  <c r="Q1060" i="9"/>
  <c r="Q1059" i="9"/>
  <c r="Q1058" i="9"/>
  <c r="Q1057" i="9"/>
  <c r="Q1056" i="9"/>
  <c r="Q1055" i="9"/>
  <c r="Q1054" i="9"/>
  <c r="Q1053" i="9"/>
  <c r="Q1052" i="9"/>
  <c r="Q1051" i="9"/>
  <c r="Q1050" i="9"/>
  <c r="Q1049" i="9"/>
  <c r="Q1048" i="9"/>
  <c r="Q1047" i="9"/>
  <c r="Q1046" i="9"/>
  <c r="Q1045" i="9"/>
  <c r="Q1044" i="9"/>
  <c r="Q1043" i="9"/>
  <c r="Q1042" i="9"/>
  <c r="Q1041" i="9"/>
  <c r="Q1040" i="9"/>
  <c r="Q1039" i="9"/>
  <c r="Q1038" i="9"/>
  <c r="Q1037" i="9"/>
  <c r="Q1036" i="9"/>
  <c r="Q1035" i="9"/>
  <c r="Q1034" i="9"/>
  <c r="Q1033" i="9"/>
  <c r="Q1032" i="9"/>
  <c r="Q1031" i="9"/>
  <c r="Q1030" i="9"/>
  <c r="Q1029" i="9"/>
  <c r="Q1028" i="9"/>
  <c r="Q1027" i="9"/>
  <c r="Q1026" i="9"/>
  <c r="Q1025" i="9"/>
  <c r="Q1024" i="9"/>
  <c r="Q1023" i="9"/>
  <c r="Q1022" i="9"/>
  <c r="Q1021" i="9"/>
  <c r="Q1020" i="9"/>
  <c r="Q1019" i="9"/>
  <c r="Q1018" i="9"/>
  <c r="Q1017" i="9"/>
  <c r="Q1016" i="9"/>
  <c r="Q1015" i="9"/>
  <c r="Q1014" i="9"/>
  <c r="Q1013" i="9"/>
  <c r="Q1012" i="9"/>
  <c r="Q1011" i="9"/>
  <c r="Q1010" i="9"/>
  <c r="Q1009" i="9"/>
  <c r="Q1008" i="9"/>
  <c r="Q1007" i="9"/>
  <c r="Q1006" i="9"/>
  <c r="Q1005" i="9"/>
  <c r="Q1004" i="9"/>
  <c r="Q1003" i="9"/>
  <c r="Q1002" i="9"/>
  <c r="Q1001" i="9"/>
  <c r="Q1000" i="9"/>
  <c r="Q999" i="9"/>
  <c r="Q998" i="9"/>
  <c r="Q997" i="9"/>
  <c r="Q996" i="9"/>
  <c r="Q995" i="9"/>
  <c r="Q994" i="9"/>
  <c r="Q993" i="9"/>
  <c r="Q992" i="9"/>
  <c r="Q991" i="9"/>
  <c r="Q990" i="9"/>
  <c r="Q989" i="9"/>
  <c r="Q988" i="9"/>
  <c r="Q987" i="9"/>
  <c r="Q986" i="9"/>
  <c r="Q985" i="9"/>
  <c r="Q984" i="9"/>
  <c r="Q983" i="9"/>
  <c r="Q982" i="9"/>
  <c r="Q981" i="9"/>
  <c r="Q980" i="9"/>
  <c r="Q979" i="9"/>
  <c r="Q978" i="9"/>
  <c r="Q977" i="9"/>
  <c r="Q976" i="9"/>
  <c r="Q975" i="9"/>
  <c r="Q974" i="9"/>
  <c r="Q973" i="9"/>
  <c r="Q972" i="9"/>
  <c r="Q971" i="9"/>
  <c r="Q970" i="9"/>
  <c r="Q969" i="9"/>
  <c r="Q968" i="9"/>
  <c r="Q967" i="9"/>
  <c r="Q966" i="9"/>
  <c r="Q965" i="9"/>
  <c r="Q964" i="9"/>
  <c r="Q963" i="9"/>
  <c r="Q962" i="9"/>
  <c r="Q961" i="9"/>
  <c r="Q960" i="9"/>
  <c r="Q959" i="9"/>
  <c r="Q958" i="9"/>
  <c r="Q957" i="9"/>
  <c r="Q956" i="9"/>
  <c r="Q955" i="9"/>
  <c r="Q954" i="9"/>
  <c r="Q953" i="9"/>
  <c r="Q952" i="9"/>
  <c r="Q951" i="9"/>
  <c r="Q950" i="9"/>
  <c r="Q949" i="9"/>
  <c r="Q948" i="9"/>
  <c r="Q947" i="9"/>
  <c r="Q946" i="9"/>
  <c r="Q945" i="9"/>
  <c r="Q944" i="9"/>
  <c r="Q943" i="9"/>
  <c r="Q942" i="9"/>
  <c r="Q941" i="9"/>
  <c r="Q940" i="9"/>
  <c r="Q939" i="9"/>
  <c r="Q938" i="9"/>
  <c r="Q937" i="9"/>
  <c r="Q936" i="9"/>
  <c r="Q935" i="9"/>
  <c r="Q934" i="9"/>
  <c r="Q933" i="9"/>
  <c r="Q932" i="9"/>
  <c r="Q931" i="9"/>
  <c r="Q930" i="9"/>
  <c r="Q929" i="9"/>
  <c r="Q928" i="9"/>
  <c r="Q927" i="9"/>
  <c r="Q926" i="9"/>
  <c r="Q925" i="9"/>
  <c r="Q924" i="9"/>
  <c r="Q923" i="9"/>
  <c r="Q922" i="9"/>
  <c r="Q921" i="9"/>
  <c r="Q920" i="9"/>
  <c r="Q919" i="9"/>
  <c r="Q918" i="9"/>
  <c r="Q917" i="9"/>
  <c r="Q916" i="9"/>
  <c r="Q915" i="9"/>
  <c r="Q914" i="9"/>
  <c r="Q913" i="9"/>
  <c r="Q912" i="9"/>
  <c r="Q911" i="9"/>
  <c r="Q910" i="9"/>
  <c r="Q909" i="9"/>
  <c r="Q908" i="9"/>
  <c r="Q907" i="9"/>
  <c r="Q906" i="9"/>
  <c r="Q905" i="9"/>
  <c r="Q904" i="9"/>
  <c r="Q903" i="9"/>
  <c r="Q902" i="9"/>
  <c r="Q901" i="9"/>
  <c r="Q900" i="9"/>
  <c r="Q899" i="9"/>
  <c r="Q898" i="9"/>
  <c r="Q897" i="9"/>
  <c r="Q896" i="9"/>
  <c r="Q895" i="9"/>
  <c r="Q894" i="9"/>
  <c r="Q893" i="9"/>
  <c r="Q892" i="9"/>
  <c r="Q891" i="9"/>
  <c r="Q890" i="9"/>
  <c r="Q889" i="9"/>
  <c r="Q888" i="9"/>
  <c r="Q887" i="9"/>
  <c r="Q886" i="9"/>
  <c r="Q885" i="9"/>
  <c r="Q884" i="9"/>
  <c r="Q883" i="9"/>
  <c r="Q882" i="9"/>
  <c r="Q881" i="9"/>
  <c r="Q880" i="9"/>
  <c r="Q879" i="9"/>
  <c r="Q878" i="9"/>
  <c r="Q877" i="9"/>
  <c r="Q876" i="9"/>
  <c r="Q875" i="9"/>
  <c r="Q874" i="9"/>
  <c r="Q873" i="9"/>
  <c r="Q872" i="9"/>
  <c r="Q871" i="9"/>
  <c r="Q870" i="9"/>
  <c r="Q869" i="9"/>
  <c r="Q868" i="9"/>
  <c r="Q867" i="9"/>
  <c r="Q866" i="9"/>
  <c r="Q865" i="9"/>
  <c r="Q864" i="9"/>
  <c r="Q863" i="9"/>
  <c r="Q862" i="9"/>
  <c r="Q861" i="9"/>
  <c r="Q860" i="9"/>
  <c r="Q859" i="9"/>
  <c r="Q858" i="9"/>
  <c r="Q857" i="9"/>
  <c r="Q856" i="9"/>
  <c r="Q855" i="9"/>
  <c r="Q854" i="9"/>
  <c r="Q853" i="9"/>
  <c r="Q852" i="9"/>
  <c r="Q851" i="9"/>
  <c r="Q850" i="9"/>
  <c r="Q849" i="9"/>
  <c r="Q848" i="9"/>
  <c r="Q847" i="9"/>
  <c r="Q846" i="9"/>
  <c r="Q845" i="9"/>
  <c r="Q844" i="9"/>
  <c r="Q843" i="9"/>
  <c r="Q842" i="9"/>
  <c r="Q841" i="9"/>
  <c r="Q840" i="9"/>
  <c r="Q839" i="9"/>
  <c r="Q838" i="9"/>
  <c r="Q837" i="9"/>
  <c r="Q836" i="9"/>
  <c r="Q835" i="9"/>
  <c r="Q834" i="9"/>
  <c r="Q833" i="9"/>
  <c r="Q832" i="9"/>
  <c r="Q831" i="9"/>
  <c r="Q830" i="9"/>
  <c r="Q829" i="9"/>
  <c r="Q828" i="9"/>
  <c r="Q827" i="9"/>
  <c r="Q826" i="9"/>
  <c r="Q825" i="9"/>
  <c r="Q824" i="9"/>
  <c r="Q823" i="9"/>
  <c r="Q822" i="9"/>
  <c r="Q821" i="9"/>
  <c r="Q820" i="9"/>
  <c r="Q819" i="9"/>
  <c r="Q818" i="9"/>
  <c r="Q817" i="9"/>
  <c r="Q816" i="9"/>
  <c r="Q815" i="9"/>
  <c r="Q814" i="9"/>
  <c r="Q813" i="9"/>
  <c r="Q812" i="9"/>
  <c r="Q811" i="9"/>
  <c r="Q810" i="9"/>
  <c r="Q809" i="9"/>
  <c r="Q808" i="9"/>
  <c r="Q807" i="9"/>
  <c r="Q806" i="9"/>
  <c r="Q805" i="9"/>
  <c r="Q804" i="9"/>
  <c r="Q803" i="9"/>
  <c r="Q802" i="9"/>
  <c r="Q801" i="9"/>
  <c r="Q800" i="9"/>
  <c r="Q799" i="9"/>
  <c r="Q798" i="9"/>
  <c r="Q797" i="9"/>
  <c r="Q796" i="9"/>
  <c r="Q795" i="9"/>
  <c r="Q794" i="9"/>
  <c r="Q793" i="9"/>
  <c r="Q792" i="9"/>
  <c r="Q791" i="9"/>
  <c r="Q790" i="9"/>
  <c r="Q789" i="9"/>
  <c r="Q788" i="9"/>
  <c r="Q787" i="9"/>
  <c r="Q786" i="9"/>
  <c r="Q785" i="9"/>
  <c r="Q784" i="9"/>
  <c r="Q783" i="9"/>
  <c r="Q782" i="9"/>
  <c r="Q781" i="9"/>
  <c r="Q780" i="9"/>
  <c r="Q779" i="9"/>
  <c r="Q778" i="9"/>
  <c r="Q777" i="9"/>
  <c r="Q776" i="9"/>
  <c r="Q775" i="9"/>
  <c r="Q774" i="9"/>
  <c r="Q773" i="9"/>
  <c r="Q772" i="9"/>
  <c r="Q771" i="9"/>
  <c r="Q770" i="9"/>
  <c r="Q769" i="9"/>
  <c r="Q768" i="9"/>
  <c r="Q767" i="9"/>
  <c r="Q766" i="9"/>
  <c r="Q765" i="9"/>
  <c r="Q764" i="9"/>
  <c r="Q763" i="9"/>
  <c r="Q762" i="9"/>
  <c r="Q761" i="9"/>
  <c r="Q760" i="9"/>
  <c r="Q759" i="9"/>
  <c r="Q758" i="9"/>
  <c r="Q757" i="9"/>
  <c r="Q756" i="9"/>
  <c r="Q755" i="9"/>
  <c r="Q754" i="9"/>
  <c r="Q753" i="9"/>
  <c r="Q752" i="9"/>
  <c r="Q751" i="9"/>
  <c r="Q750" i="9"/>
  <c r="Q749" i="9"/>
  <c r="Q748" i="9"/>
  <c r="Q747" i="9"/>
  <c r="Q746" i="9"/>
  <c r="Q745" i="9"/>
  <c r="Q744" i="9"/>
  <c r="Q743" i="9"/>
  <c r="Q742" i="9"/>
  <c r="Q741" i="9"/>
  <c r="Q740" i="9"/>
  <c r="Q739" i="9"/>
  <c r="Q738" i="9"/>
  <c r="Q737" i="9"/>
  <c r="Q736" i="9"/>
  <c r="Q735" i="9"/>
  <c r="Q734" i="9"/>
  <c r="Q733" i="9"/>
  <c r="Q732" i="9"/>
  <c r="Q731" i="9"/>
  <c r="Q730" i="9"/>
  <c r="Q729" i="9"/>
  <c r="Q728" i="9"/>
  <c r="Q727" i="9"/>
  <c r="Q726" i="9"/>
  <c r="Q725" i="9"/>
  <c r="Q724" i="9"/>
  <c r="Q723" i="9"/>
  <c r="Q722" i="9"/>
  <c r="Q721" i="9"/>
  <c r="Q720" i="9"/>
  <c r="Q719" i="9"/>
  <c r="Q718" i="9"/>
  <c r="Q717" i="9"/>
  <c r="Q716" i="9"/>
  <c r="Q715" i="9"/>
  <c r="Q714" i="9"/>
  <c r="Q713" i="9"/>
  <c r="Q712" i="9"/>
  <c r="Q711" i="9"/>
  <c r="Q710" i="9"/>
  <c r="Q709" i="9"/>
  <c r="Q708" i="9"/>
  <c r="Q707" i="9"/>
  <c r="Q706" i="9"/>
  <c r="Q705" i="9"/>
  <c r="Q704" i="9"/>
  <c r="Q703" i="9"/>
  <c r="Q702" i="9"/>
  <c r="Q701" i="9"/>
  <c r="Q700" i="9"/>
  <c r="Q699" i="9"/>
  <c r="Q698" i="9"/>
  <c r="Q697" i="9"/>
  <c r="Q696" i="9"/>
  <c r="Q695" i="9"/>
  <c r="Q694" i="9"/>
  <c r="Q693" i="9"/>
  <c r="Q692" i="9"/>
  <c r="Q691" i="9"/>
  <c r="Q690" i="9"/>
  <c r="Q689" i="9"/>
  <c r="Q688" i="9"/>
  <c r="Q687" i="9"/>
  <c r="Q686" i="9"/>
  <c r="Q685" i="9"/>
  <c r="Q684" i="9"/>
  <c r="Q683" i="9"/>
  <c r="Q682" i="9"/>
  <c r="Q681" i="9"/>
  <c r="Q680" i="9"/>
  <c r="Q679" i="9"/>
  <c r="Q678" i="9"/>
  <c r="Q677" i="9"/>
  <c r="Q676" i="9"/>
  <c r="Q675" i="9"/>
  <c r="Q674" i="9"/>
  <c r="Q673" i="9"/>
  <c r="Q672" i="9"/>
  <c r="Q671" i="9"/>
  <c r="Q670" i="9"/>
  <c r="Q669" i="9"/>
  <c r="Q668" i="9"/>
  <c r="Q667" i="9"/>
  <c r="Q666" i="9"/>
  <c r="Q665" i="9"/>
  <c r="Q664" i="9"/>
  <c r="Q663" i="9"/>
  <c r="Q662" i="9"/>
  <c r="Q661" i="9"/>
  <c r="Q660" i="9"/>
  <c r="Q659" i="9"/>
  <c r="Q658" i="9"/>
  <c r="Q657" i="9"/>
  <c r="Q656" i="9"/>
  <c r="Q655" i="9"/>
  <c r="Q654" i="9"/>
  <c r="Q653" i="9"/>
  <c r="Q652" i="9"/>
  <c r="Q651" i="9"/>
  <c r="Q650" i="9"/>
  <c r="Q649" i="9"/>
  <c r="Q648" i="9"/>
  <c r="Q647" i="9"/>
  <c r="Q646" i="9"/>
  <c r="Q645" i="9"/>
  <c r="Q644" i="9"/>
  <c r="Q643" i="9"/>
  <c r="Q642" i="9"/>
  <c r="Q641" i="9"/>
  <c r="Q640" i="9"/>
  <c r="Q639" i="9"/>
  <c r="Q638" i="9"/>
  <c r="Q637" i="9"/>
  <c r="Q636" i="9"/>
  <c r="Q635" i="9"/>
  <c r="Q634" i="9"/>
  <c r="Q633" i="9"/>
  <c r="Q632" i="9"/>
  <c r="Q631" i="9"/>
  <c r="Q630" i="9"/>
  <c r="Q629" i="9"/>
  <c r="Q628" i="9"/>
  <c r="Q627" i="9"/>
  <c r="Q626" i="9"/>
  <c r="Q625" i="9"/>
  <c r="Q624" i="9"/>
  <c r="Q623" i="9"/>
  <c r="Q622" i="9"/>
  <c r="Q621" i="9"/>
  <c r="Q620" i="9"/>
  <c r="Q619" i="9"/>
  <c r="Q618" i="9"/>
  <c r="Q617" i="9"/>
  <c r="Q616" i="9"/>
  <c r="Q615" i="9"/>
  <c r="Q614" i="9"/>
  <c r="Q613" i="9"/>
  <c r="Q612" i="9"/>
  <c r="Q611" i="9"/>
  <c r="Q610" i="9"/>
  <c r="Q609" i="9"/>
  <c r="Q608" i="9"/>
  <c r="Q607" i="9"/>
  <c r="Q606" i="9"/>
  <c r="Q605" i="9"/>
  <c r="Q604" i="9"/>
  <c r="Q603" i="9"/>
  <c r="Q602" i="9"/>
  <c r="Q601" i="9"/>
  <c r="Q600" i="9"/>
  <c r="Q599" i="9"/>
  <c r="Q598" i="9"/>
  <c r="Q597" i="9"/>
  <c r="Q596" i="9"/>
  <c r="Q595" i="9"/>
  <c r="Q594" i="9"/>
  <c r="Q593" i="9"/>
  <c r="Q592" i="9"/>
  <c r="Q591" i="9"/>
  <c r="Q590" i="9"/>
  <c r="Q589" i="9"/>
  <c r="Q588" i="9"/>
  <c r="Q587" i="9"/>
  <c r="Q586" i="9"/>
  <c r="Q585" i="9"/>
  <c r="Q584" i="9"/>
  <c r="Q583" i="9"/>
  <c r="Q582" i="9"/>
  <c r="Q581" i="9"/>
  <c r="Q580" i="9"/>
  <c r="Q579" i="9"/>
  <c r="Q578" i="9"/>
  <c r="Q577" i="9"/>
  <c r="Q576" i="9"/>
  <c r="Q575" i="9"/>
  <c r="Q574" i="9"/>
  <c r="Q573" i="9"/>
  <c r="Q572" i="9"/>
  <c r="Q571" i="9"/>
  <c r="Q570" i="9"/>
  <c r="Q569" i="9"/>
  <c r="Q568" i="9"/>
  <c r="Q567" i="9"/>
  <c r="Q566" i="9"/>
  <c r="Q565" i="9"/>
  <c r="Q564" i="9"/>
  <c r="Q563" i="9"/>
  <c r="Q562" i="9"/>
  <c r="Q561" i="9"/>
  <c r="Q560" i="9"/>
  <c r="Q559" i="9"/>
  <c r="Q558" i="9"/>
  <c r="Q557" i="9"/>
  <c r="Q556" i="9"/>
  <c r="Q555" i="9"/>
  <c r="Q554" i="9"/>
  <c r="Q553" i="9"/>
  <c r="Q552" i="9"/>
  <c r="Q551" i="9"/>
  <c r="Q550" i="9"/>
  <c r="Q549" i="9"/>
  <c r="Q548" i="9"/>
  <c r="Q547" i="9"/>
  <c r="Q546" i="9"/>
  <c r="Q545" i="9"/>
  <c r="Q544" i="9"/>
  <c r="Q543" i="9"/>
  <c r="Q542" i="9"/>
  <c r="Q541" i="9"/>
  <c r="Q540" i="9"/>
  <c r="Q539" i="9"/>
  <c r="Q538" i="9"/>
  <c r="Q537" i="9"/>
  <c r="Q536" i="9"/>
  <c r="Q535" i="9"/>
  <c r="Q534" i="9"/>
  <c r="Q533" i="9"/>
  <c r="Q532" i="9"/>
  <c r="Q531" i="9"/>
  <c r="Q530" i="9"/>
  <c r="Q529" i="9"/>
  <c r="Q528" i="9"/>
  <c r="Q527" i="9"/>
  <c r="Q526" i="9"/>
  <c r="Q525" i="9"/>
  <c r="Q524" i="9"/>
  <c r="Q523" i="9"/>
  <c r="Q522" i="9"/>
  <c r="Q521" i="9"/>
  <c r="Q520" i="9"/>
  <c r="Q519" i="9"/>
  <c r="Q518" i="9"/>
  <c r="Q517" i="9"/>
  <c r="Q516" i="9"/>
  <c r="Q515" i="9"/>
  <c r="Q514" i="9"/>
  <c r="Q513" i="9"/>
  <c r="Q512" i="9"/>
  <c r="Q511" i="9"/>
  <c r="Q510" i="9"/>
  <c r="Q509" i="9"/>
  <c r="Q508" i="9"/>
  <c r="Q507" i="9"/>
  <c r="Q506" i="9"/>
  <c r="Q505" i="9"/>
  <c r="Q504" i="9"/>
  <c r="Q503" i="9"/>
  <c r="Q502" i="9"/>
  <c r="Q501" i="9"/>
  <c r="Q500" i="9"/>
  <c r="Q499" i="9"/>
  <c r="Q498" i="9"/>
  <c r="Q497" i="9"/>
  <c r="Q496" i="9"/>
  <c r="Q495" i="9"/>
  <c r="Q494" i="9"/>
  <c r="Q493" i="9"/>
  <c r="Q492" i="9"/>
  <c r="Q491" i="9"/>
  <c r="Q490" i="9"/>
  <c r="Q489" i="9"/>
  <c r="Q488" i="9"/>
  <c r="Q487" i="9"/>
  <c r="Q486" i="9"/>
  <c r="Q485" i="9"/>
  <c r="Q484" i="9"/>
  <c r="Q483" i="9"/>
  <c r="Q482" i="9"/>
  <c r="Q481" i="9"/>
  <c r="Q480" i="9"/>
  <c r="Q479" i="9"/>
  <c r="Q478" i="9"/>
  <c r="Q477" i="9"/>
  <c r="Q476" i="9"/>
  <c r="Q475" i="9"/>
  <c r="Q474" i="9"/>
  <c r="Q473" i="9"/>
  <c r="Q472" i="9"/>
  <c r="Q471" i="9"/>
  <c r="Q470" i="9"/>
  <c r="Q469" i="9"/>
  <c r="Q468" i="9"/>
  <c r="Q467" i="9"/>
  <c r="Q466" i="9"/>
  <c r="Q465" i="9"/>
  <c r="Q464" i="9"/>
  <c r="Q463" i="9"/>
  <c r="Q462" i="9"/>
  <c r="Q461" i="9"/>
  <c r="Q460" i="9"/>
  <c r="Q459" i="9"/>
  <c r="Q458" i="9"/>
  <c r="Q457" i="9"/>
  <c r="Q456" i="9"/>
  <c r="Q455" i="9"/>
  <c r="Q454" i="9"/>
  <c r="Q453" i="9"/>
  <c r="Q452" i="9"/>
  <c r="Q451" i="9"/>
  <c r="Q450" i="9"/>
  <c r="Q449" i="9"/>
  <c r="Q448" i="9"/>
  <c r="Q447" i="9"/>
  <c r="Q446" i="9"/>
  <c r="Q445" i="9"/>
  <c r="Q444" i="9"/>
  <c r="Q443" i="9"/>
  <c r="Q442" i="9"/>
  <c r="Q441" i="9"/>
  <c r="Q440" i="9"/>
  <c r="Q439" i="9"/>
  <c r="Q438" i="9"/>
  <c r="Q437" i="9"/>
  <c r="Q436" i="9"/>
  <c r="Q435" i="9"/>
  <c r="Q434" i="9"/>
  <c r="Q433" i="9"/>
  <c r="Q432" i="9"/>
  <c r="Q431" i="9"/>
  <c r="Q430" i="9"/>
  <c r="Q429" i="9"/>
  <c r="Q428" i="9"/>
  <c r="Q427" i="9"/>
  <c r="Q426" i="9"/>
  <c r="Q425" i="9"/>
  <c r="Q424" i="9"/>
  <c r="Q423" i="9"/>
  <c r="Q422" i="9"/>
  <c r="Q421" i="9"/>
  <c r="Q420" i="9"/>
  <c r="Q419" i="9"/>
  <c r="Q418" i="9"/>
  <c r="Q417" i="9"/>
  <c r="Q416" i="9"/>
  <c r="Q415" i="9"/>
  <c r="Q414" i="9"/>
  <c r="Q413" i="9"/>
  <c r="Q412" i="9"/>
  <c r="Q411" i="9"/>
  <c r="Q410" i="9"/>
  <c r="Q409" i="9"/>
  <c r="Q408" i="9"/>
  <c r="Q407" i="9"/>
  <c r="Q406" i="9"/>
  <c r="Q405" i="9"/>
  <c r="Q404" i="9"/>
  <c r="Q403" i="9"/>
  <c r="Q402" i="9"/>
  <c r="Q401" i="9"/>
  <c r="Q400" i="9"/>
  <c r="Q399" i="9"/>
  <c r="Q398" i="9"/>
  <c r="Q397" i="9"/>
  <c r="Q396" i="9"/>
  <c r="Q395" i="9"/>
  <c r="Q394" i="9"/>
  <c r="Q393" i="9"/>
  <c r="Q392" i="9"/>
  <c r="Q391" i="9"/>
  <c r="Q390" i="9"/>
  <c r="Q389" i="9"/>
  <c r="Q388" i="9"/>
  <c r="Q387" i="9"/>
  <c r="Q386" i="9"/>
  <c r="Q385" i="9"/>
  <c r="Q384" i="9"/>
  <c r="Q383" i="9"/>
  <c r="Q382" i="9"/>
  <c r="Q381" i="9"/>
  <c r="Q380" i="9"/>
  <c r="Q379" i="9"/>
  <c r="Q378" i="9"/>
  <c r="Q377" i="9"/>
  <c r="Q376" i="9"/>
  <c r="Q375" i="9"/>
  <c r="Q374" i="9"/>
  <c r="Q373" i="9"/>
  <c r="Q372" i="9"/>
  <c r="Q371" i="9"/>
  <c r="Q370" i="9"/>
  <c r="Q369" i="9"/>
  <c r="Q368" i="9"/>
  <c r="Q367" i="9"/>
  <c r="Q366" i="9"/>
  <c r="Q365" i="9"/>
  <c r="Q364" i="9"/>
  <c r="Q363" i="9"/>
  <c r="Q362" i="9"/>
  <c r="Q361" i="9"/>
  <c r="Q360" i="9"/>
  <c r="Q359" i="9"/>
  <c r="Q358" i="9"/>
  <c r="Q357" i="9"/>
  <c r="Q356" i="9"/>
  <c r="Q355" i="9"/>
  <c r="Q354" i="9"/>
  <c r="Q353" i="9"/>
  <c r="Q352" i="9"/>
  <c r="Q351" i="9"/>
  <c r="Q350" i="9"/>
  <c r="Q349" i="9"/>
  <c r="Q348" i="9"/>
  <c r="Q347" i="9"/>
  <c r="Q346" i="9"/>
  <c r="Q345" i="9"/>
  <c r="Q344" i="9"/>
  <c r="Q343" i="9"/>
  <c r="Q342" i="9"/>
  <c r="Q341" i="9"/>
  <c r="Q340" i="9"/>
  <c r="Q339" i="9"/>
  <c r="Q338" i="9"/>
  <c r="Q337" i="9"/>
  <c r="Q336" i="9"/>
  <c r="Q335" i="9"/>
  <c r="Q334" i="9"/>
  <c r="Q333" i="9"/>
  <c r="Q332" i="9"/>
  <c r="Q331" i="9"/>
  <c r="Q330" i="9"/>
  <c r="Q329" i="9"/>
  <c r="Q328" i="9"/>
  <c r="Q327" i="9"/>
  <c r="Q326" i="9"/>
  <c r="Q325" i="9"/>
  <c r="Q324" i="9"/>
  <c r="Q323" i="9"/>
  <c r="Q322" i="9"/>
  <c r="Q321" i="9"/>
  <c r="Q320" i="9"/>
  <c r="Q319" i="9"/>
  <c r="Q318" i="9"/>
  <c r="Q317" i="9"/>
  <c r="Q316" i="9"/>
  <c r="Q315" i="9"/>
  <c r="Q314" i="9"/>
  <c r="Q313" i="9"/>
  <c r="Q312" i="9"/>
  <c r="Q311" i="9"/>
  <c r="Q310" i="9"/>
  <c r="Q309" i="9"/>
  <c r="Q308" i="9"/>
  <c r="Q307" i="9"/>
  <c r="Q306" i="9"/>
  <c r="Q305" i="9"/>
  <c r="Q304" i="9"/>
  <c r="Q303" i="9"/>
  <c r="Q302" i="9"/>
  <c r="Q301" i="9"/>
  <c r="Q300" i="9"/>
  <c r="Q299" i="9"/>
  <c r="Q298" i="9"/>
  <c r="Q297" i="9"/>
  <c r="Q296" i="9"/>
  <c r="Q295" i="9"/>
  <c r="Q294" i="9"/>
  <c r="Q293" i="9"/>
  <c r="Q292" i="9"/>
  <c r="Q291" i="9"/>
  <c r="Q290" i="9"/>
  <c r="Q289" i="9"/>
  <c r="Q288" i="9"/>
  <c r="Q287" i="9"/>
  <c r="Q286" i="9"/>
  <c r="Q285" i="9"/>
  <c r="Q284" i="9"/>
  <c r="Q283" i="9"/>
  <c r="Q282" i="9"/>
  <c r="Q281" i="9"/>
  <c r="Q280" i="9"/>
  <c r="Q279" i="9"/>
  <c r="Q278" i="9"/>
  <c r="Q277" i="9"/>
  <c r="Q276" i="9"/>
  <c r="Q275" i="9"/>
  <c r="Q274" i="9"/>
  <c r="Q273" i="9"/>
  <c r="Q272" i="9"/>
  <c r="Q271" i="9"/>
  <c r="Q270" i="9"/>
  <c r="Q269" i="9"/>
  <c r="Q268" i="9"/>
  <c r="Q267" i="9"/>
  <c r="Q266" i="9"/>
  <c r="Q265" i="9"/>
  <c r="Q264" i="9"/>
  <c r="Q263" i="9"/>
  <c r="Q262" i="9"/>
  <c r="Q261" i="9"/>
  <c r="Q260" i="9"/>
  <c r="Q259" i="9"/>
  <c r="Q258" i="9"/>
  <c r="Q257" i="9"/>
  <c r="Q256" i="9"/>
  <c r="Q255" i="9"/>
  <c r="Q254" i="9"/>
  <c r="Q253" i="9"/>
  <c r="Q252" i="9"/>
  <c r="Q251" i="9"/>
  <c r="Q250" i="9"/>
  <c r="Q249" i="9"/>
  <c r="Q248" i="9"/>
  <c r="Q247" i="9"/>
  <c r="Q246" i="9"/>
  <c r="Q245" i="9"/>
  <c r="Q244" i="9"/>
  <c r="Q243" i="9"/>
  <c r="Q242" i="9"/>
  <c r="Q241" i="9"/>
  <c r="Q240" i="9"/>
  <c r="Q239" i="9"/>
  <c r="Q238" i="9"/>
  <c r="Q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Q179" i="9"/>
  <c r="Q178" i="9"/>
  <c r="Q177" i="9"/>
  <c r="Q176" i="9"/>
  <c r="Q175" i="9"/>
  <c r="Q174" i="9"/>
  <c r="Q173" i="9"/>
  <c r="Q172" i="9"/>
  <c r="Q171" i="9"/>
  <c r="Q170" i="9"/>
  <c r="Q169" i="9"/>
  <c r="Q168" i="9"/>
  <c r="Q167" i="9"/>
  <c r="Q166" i="9"/>
  <c r="Q165" i="9"/>
  <c r="Q164" i="9"/>
  <c r="Q163" i="9"/>
  <c r="Q162" i="9"/>
  <c r="Q161" i="9"/>
  <c r="Q160" i="9"/>
  <c r="Q159" i="9"/>
  <c r="Q158" i="9"/>
  <c r="Q157" i="9"/>
  <c r="Q156" i="9"/>
  <c r="Q155" i="9"/>
  <c r="Q154" i="9"/>
  <c r="Q153" i="9"/>
  <c r="Q152" i="9"/>
  <c r="Q151" i="9"/>
  <c r="Q150" i="9"/>
  <c r="Q149" i="9"/>
  <c r="Q148" i="9"/>
  <c r="Q147" i="9"/>
  <c r="Q146" i="9"/>
  <c r="Q145" i="9"/>
  <c r="Q144" i="9"/>
  <c r="Q143" i="9"/>
  <c r="Q142" i="9"/>
  <c r="Q141" i="9"/>
  <c r="Q140" i="9"/>
  <c r="Q139" i="9"/>
  <c r="Q138" i="9"/>
  <c r="Q137" i="9"/>
  <c r="Q136" i="9"/>
  <c r="Q135" i="9"/>
  <c r="Q134" i="9"/>
  <c r="Q133" i="9"/>
  <c r="Q132" i="9"/>
  <c r="Q131" i="9"/>
  <c r="Q130" i="9"/>
  <c r="Q129" i="9"/>
  <c r="Q128" i="9"/>
  <c r="Q127" i="9"/>
  <c r="Q126" i="9"/>
  <c r="Q125" i="9"/>
  <c r="Q124" i="9"/>
  <c r="Q123" i="9"/>
  <c r="Q122" i="9"/>
  <c r="Q121" i="9"/>
  <c r="Q120" i="9"/>
  <c r="Q119" i="9"/>
  <c r="Q118" i="9"/>
  <c r="Q117" i="9"/>
  <c r="Q116" i="9"/>
  <c r="Q115" i="9"/>
  <c r="Q114" i="9"/>
  <c r="Q113" i="9"/>
  <c r="Q112" i="9"/>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P1616" i="9"/>
  <c r="P1615" i="9"/>
  <c r="P1614" i="9"/>
  <c r="P1613" i="9"/>
  <c r="P1612" i="9"/>
  <c r="P1611" i="9"/>
  <c r="P1610" i="9"/>
  <c r="P1609" i="9"/>
  <c r="P1608" i="9"/>
  <c r="P1607" i="9"/>
  <c r="P1606" i="9"/>
  <c r="P1605" i="9"/>
  <c r="P1604" i="9"/>
  <c r="P1603" i="9"/>
  <c r="P1602" i="9"/>
  <c r="P1601" i="9"/>
  <c r="P1600" i="9"/>
  <c r="P1599" i="9"/>
  <c r="P1598" i="9"/>
  <c r="P1597" i="9"/>
  <c r="P1596" i="9"/>
  <c r="P1595" i="9"/>
  <c r="P1594" i="9"/>
  <c r="P1593" i="9"/>
  <c r="P1592" i="9"/>
  <c r="P1591" i="9"/>
  <c r="P1590" i="9"/>
  <c r="P1589" i="9"/>
  <c r="P1588" i="9"/>
  <c r="P1587" i="9"/>
  <c r="P1586" i="9"/>
  <c r="P1585" i="9"/>
  <c r="P1584" i="9"/>
  <c r="P1583" i="9"/>
  <c r="P1582" i="9"/>
  <c r="P1581" i="9"/>
  <c r="P1580" i="9"/>
  <c r="P1579" i="9"/>
  <c r="P1578" i="9"/>
  <c r="P1577" i="9"/>
  <c r="P1576" i="9"/>
  <c r="P1575" i="9"/>
  <c r="P1574" i="9"/>
  <c r="P1573" i="9"/>
  <c r="P1572" i="9"/>
  <c r="P1571" i="9"/>
  <c r="P1570" i="9"/>
  <c r="P1569" i="9"/>
  <c r="P1568" i="9"/>
  <c r="P1567" i="9"/>
  <c r="P1566" i="9"/>
  <c r="P1565" i="9"/>
  <c r="P1564" i="9"/>
  <c r="P1563" i="9"/>
  <c r="P1562" i="9"/>
  <c r="P1561" i="9"/>
  <c r="P1560" i="9"/>
  <c r="P1559" i="9"/>
  <c r="P1558" i="9"/>
  <c r="P1557" i="9"/>
  <c r="P1556" i="9"/>
  <c r="P1555" i="9"/>
  <c r="P1554" i="9"/>
  <c r="P1553" i="9"/>
  <c r="P1552" i="9"/>
  <c r="P1551" i="9"/>
  <c r="P1550" i="9"/>
  <c r="P1549" i="9"/>
  <c r="P1548" i="9"/>
  <c r="P1547" i="9"/>
  <c r="P1546" i="9"/>
  <c r="P1545" i="9"/>
  <c r="P1544" i="9"/>
  <c r="P1543" i="9"/>
  <c r="P1542" i="9"/>
  <c r="P1541" i="9"/>
  <c r="P1540" i="9"/>
  <c r="P1539" i="9"/>
  <c r="P1538" i="9"/>
  <c r="P1537" i="9"/>
  <c r="P1536" i="9"/>
  <c r="P1535" i="9"/>
  <c r="P1534" i="9"/>
  <c r="P1533" i="9"/>
  <c r="P1532" i="9"/>
  <c r="P1531" i="9"/>
  <c r="P1530" i="9"/>
  <c r="P1529" i="9"/>
  <c r="P1528" i="9"/>
  <c r="P1527" i="9"/>
  <c r="P1526" i="9"/>
  <c r="P1525" i="9"/>
  <c r="P1524" i="9"/>
  <c r="P1523" i="9"/>
  <c r="P1522" i="9"/>
  <c r="P1521" i="9"/>
  <c r="P1520" i="9"/>
  <c r="P1519" i="9"/>
  <c r="P1518" i="9"/>
  <c r="P1517" i="9"/>
  <c r="P1516" i="9"/>
  <c r="P1515" i="9"/>
  <c r="P1514" i="9"/>
  <c r="P1513" i="9"/>
  <c r="P1512" i="9"/>
  <c r="P1511" i="9"/>
  <c r="P1510" i="9"/>
  <c r="P1509" i="9"/>
  <c r="P1508" i="9"/>
  <c r="P1507" i="9"/>
  <c r="P1506" i="9"/>
  <c r="P1505" i="9"/>
  <c r="P1504" i="9"/>
  <c r="P1503" i="9"/>
  <c r="P1502" i="9"/>
  <c r="P1501" i="9"/>
  <c r="P1500" i="9"/>
  <c r="P1499" i="9"/>
  <c r="P1498" i="9"/>
  <c r="P1497" i="9"/>
  <c r="P1496" i="9"/>
  <c r="P1495" i="9"/>
  <c r="P1494" i="9"/>
  <c r="P1493" i="9"/>
  <c r="P1492" i="9"/>
  <c r="P1491" i="9"/>
  <c r="P1490" i="9"/>
  <c r="P1489" i="9"/>
  <c r="P1488" i="9"/>
  <c r="P1487" i="9"/>
  <c r="P1486" i="9"/>
  <c r="P1485" i="9"/>
  <c r="P1484" i="9"/>
  <c r="P1483" i="9"/>
  <c r="P1482" i="9"/>
  <c r="P1481" i="9"/>
  <c r="P1480" i="9"/>
  <c r="P1479" i="9"/>
  <c r="P1478" i="9"/>
  <c r="P1477" i="9"/>
  <c r="P1476" i="9"/>
  <c r="P1475" i="9"/>
  <c r="P1474" i="9"/>
  <c r="P1473" i="9"/>
  <c r="P1472" i="9"/>
  <c r="P1471" i="9"/>
  <c r="P1470" i="9"/>
  <c r="P1469" i="9"/>
  <c r="P1468" i="9"/>
  <c r="P1467" i="9"/>
  <c r="P1466" i="9"/>
  <c r="P1465" i="9"/>
  <c r="P1464" i="9"/>
  <c r="P1463" i="9"/>
  <c r="P1462" i="9"/>
  <c r="P1461" i="9"/>
  <c r="P1460" i="9"/>
  <c r="P1459" i="9"/>
  <c r="P1458" i="9"/>
  <c r="P1457" i="9"/>
  <c r="P1456" i="9"/>
  <c r="P1455" i="9"/>
  <c r="P1454" i="9"/>
  <c r="P1453" i="9"/>
  <c r="P1452" i="9"/>
  <c r="P1451" i="9"/>
  <c r="P1450" i="9"/>
  <c r="P1449" i="9"/>
  <c r="P1448" i="9"/>
  <c r="P1447" i="9"/>
  <c r="P1446" i="9"/>
  <c r="P1445" i="9"/>
  <c r="P1444" i="9"/>
  <c r="P1443" i="9"/>
  <c r="P1442" i="9"/>
  <c r="P1441" i="9"/>
  <c r="P1440" i="9"/>
  <c r="P1439" i="9"/>
  <c r="P1438" i="9"/>
  <c r="P1437" i="9"/>
  <c r="P1436" i="9"/>
  <c r="P1435" i="9"/>
  <c r="P1434" i="9"/>
  <c r="P1433" i="9"/>
  <c r="P1432" i="9"/>
  <c r="P1431" i="9"/>
  <c r="P1430" i="9"/>
  <c r="P1429" i="9"/>
  <c r="P1428" i="9"/>
  <c r="P1427" i="9"/>
  <c r="P1426" i="9"/>
  <c r="P1425" i="9"/>
  <c r="P1424" i="9"/>
  <c r="P1423" i="9"/>
  <c r="P1422" i="9"/>
  <c r="P1421" i="9"/>
  <c r="P1420" i="9"/>
  <c r="P1419" i="9"/>
  <c r="P1418" i="9"/>
  <c r="P1417" i="9"/>
  <c r="P1416" i="9"/>
  <c r="P1415" i="9"/>
  <c r="P1414" i="9"/>
  <c r="P1413" i="9"/>
  <c r="P1412" i="9"/>
  <c r="P1411" i="9"/>
  <c r="P1410" i="9"/>
  <c r="P1409" i="9"/>
  <c r="P1408" i="9"/>
  <c r="P1407" i="9"/>
  <c r="P1406" i="9"/>
  <c r="P1405" i="9"/>
  <c r="P1404" i="9"/>
  <c r="P1403" i="9"/>
  <c r="P1402" i="9"/>
  <c r="P1401" i="9"/>
  <c r="P1400" i="9"/>
  <c r="P1399" i="9"/>
  <c r="P1398" i="9"/>
  <c r="P1397" i="9"/>
  <c r="P1396" i="9"/>
  <c r="P1395" i="9"/>
  <c r="P1394" i="9"/>
  <c r="P1393" i="9"/>
  <c r="P1392" i="9"/>
  <c r="P1391" i="9"/>
  <c r="P1390" i="9"/>
  <c r="P1389" i="9"/>
  <c r="P1388" i="9"/>
  <c r="P1387" i="9"/>
  <c r="P1386" i="9"/>
  <c r="P1385" i="9"/>
  <c r="P1384" i="9"/>
  <c r="P1383" i="9"/>
  <c r="P1382" i="9"/>
  <c r="P1381" i="9"/>
  <c r="P1380" i="9"/>
  <c r="P1379" i="9"/>
  <c r="P1378" i="9"/>
  <c r="P1377" i="9"/>
  <c r="P1376" i="9"/>
  <c r="P1375" i="9"/>
  <c r="P1374" i="9"/>
  <c r="P1373" i="9"/>
  <c r="P1372" i="9"/>
  <c r="P1371" i="9"/>
  <c r="P1370" i="9"/>
  <c r="P1369" i="9"/>
  <c r="P1368" i="9"/>
  <c r="P1367" i="9"/>
  <c r="P1366" i="9"/>
  <c r="P1365" i="9"/>
  <c r="P1364" i="9"/>
  <c r="P1363" i="9"/>
  <c r="P1362" i="9"/>
  <c r="P1361" i="9"/>
  <c r="P1360" i="9"/>
  <c r="P1359" i="9"/>
  <c r="P1358" i="9"/>
  <c r="P1357" i="9"/>
  <c r="P1356" i="9"/>
  <c r="P1355" i="9"/>
  <c r="P1354" i="9"/>
  <c r="P1353" i="9"/>
  <c r="P1352" i="9"/>
  <c r="P1351" i="9"/>
  <c r="P1350" i="9"/>
  <c r="P1349" i="9"/>
  <c r="P1348" i="9"/>
  <c r="P1347" i="9"/>
  <c r="P1346" i="9"/>
  <c r="P1345" i="9"/>
  <c r="P1344" i="9"/>
  <c r="P1343" i="9"/>
  <c r="P1342" i="9"/>
  <c r="P1341" i="9"/>
  <c r="P1340" i="9"/>
  <c r="P1339" i="9"/>
  <c r="P1338" i="9"/>
  <c r="P1337" i="9"/>
  <c r="P1336" i="9"/>
  <c r="P1335" i="9"/>
  <c r="P1334" i="9"/>
  <c r="P1333" i="9"/>
  <c r="P1332" i="9"/>
  <c r="P1331" i="9"/>
  <c r="P1330" i="9"/>
  <c r="P1329" i="9"/>
  <c r="P1328" i="9"/>
  <c r="P1327" i="9"/>
  <c r="P1326" i="9"/>
  <c r="P1325" i="9"/>
  <c r="P1324" i="9"/>
  <c r="P1323" i="9"/>
  <c r="P1322" i="9"/>
  <c r="P1321" i="9"/>
  <c r="P1320" i="9"/>
  <c r="P1319" i="9"/>
  <c r="P1318" i="9"/>
  <c r="P1317" i="9"/>
  <c r="P1316" i="9"/>
  <c r="P1315" i="9"/>
  <c r="P1314" i="9"/>
  <c r="P1313" i="9"/>
  <c r="P1312" i="9"/>
  <c r="P1311" i="9"/>
  <c r="P1310" i="9"/>
  <c r="P1309" i="9"/>
  <c r="P1308" i="9"/>
  <c r="P1307" i="9"/>
  <c r="P1306" i="9"/>
  <c r="P1305" i="9"/>
  <c r="P1304" i="9"/>
  <c r="P1303" i="9"/>
  <c r="P1302" i="9"/>
  <c r="P1301" i="9"/>
  <c r="P1300" i="9"/>
  <c r="P1299" i="9"/>
  <c r="P1298" i="9"/>
  <c r="P1297" i="9"/>
  <c r="P1296" i="9"/>
  <c r="P1295" i="9"/>
  <c r="P1294" i="9"/>
  <c r="P1293" i="9"/>
  <c r="P1292" i="9"/>
  <c r="P1291" i="9"/>
  <c r="P1290" i="9"/>
  <c r="P1289" i="9"/>
  <c r="P1288" i="9"/>
  <c r="P1287" i="9"/>
  <c r="P1286" i="9"/>
  <c r="P1285" i="9"/>
  <c r="P1284" i="9"/>
  <c r="P1283" i="9"/>
  <c r="P1282" i="9"/>
  <c r="P1281" i="9"/>
  <c r="P1280" i="9"/>
  <c r="P1279" i="9"/>
  <c r="P1278" i="9"/>
  <c r="P1277" i="9"/>
  <c r="P1276" i="9"/>
  <c r="P1275" i="9"/>
  <c r="P1274" i="9"/>
  <c r="P1273" i="9"/>
  <c r="P1272" i="9"/>
  <c r="P1271" i="9"/>
  <c r="P1270" i="9"/>
  <c r="P1269" i="9"/>
  <c r="P1268" i="9"/>
  <c r="P1267" i="9"/>
  <c r="P1266" i="9"/>
  <c r="P1265" i="9"/>
  <c r="P1264" i="9"/>
  <c r="P1263" i="9"/>
  <c r="P1262" i="9"/>
  <c r="P1261" i="9"/>
  <c r="P1260" i="9"/>
  <c r="P1259" i="9"/>
  <c r="P1258" i="9"/>
  <c r="P1257" i="9"/>
  <c r="P1256" i="9"/>
  <c r="P1255" i="9"/>
  <c r="P1254" i="9"/>
  <c r="P1253" i="9"/>
  <c r="P1252" i="9"/>
  <c r="P1251" i="9"/>
  <c r="P1250" i="9"/>
  <c r="P1249" i="9"/>
  <c r="P1248" i="9"/>
  <c r="P1247" i="9"/>
  <c r="P1246" i="9"/>
  <c r="P1245" i="9"/>
  <c r="P1244" i="9"/>
  <c r="P1243" i="9"/>
  <c r="P1242" i="9"/>
  <c r="P1241" i="9"/>
  <c r="P1240" i="9"/>
  <c r="P1239" i="9"/>
  <c r="P1238" i="9"/>
  <c r="P1237" i="9"/>
  <c r="P1236" i="9"/>
  <c r="P1235" i="9"/>
  <c r="P1234" i="9"/>
  <c r="P1233" i="9"/>
  <c r="P1232" i="9"/>
  <c r="P1231" i="9"/>
  <c r="P1230" i="9"/>
  <c r="P1229" i="9"/>
  <c r="P1228" i="9"/>
  <c r="P1227" i="9"/>
  <c r="P1226" i="9"/>
  <c r="P1225" i="9"/>
  <c r="P1224" i="9"/>
  <c r="P1223" i="9"/>
  <c r="P1222" i="9"/>
  <c r="P1221" i="9"/>
  <c r="P1220" i="9"/>
  <c r="P1219" i="9"/>
  <c r="P1218" i="9"/>
  <c r="P1217" i="9"/>
  <c r="P1216" i="9"/>
  <c r="P1215" i="9"/>
  <c r="P1214" i="9"/>
  <c r="P1213" i="9"/>
  <c r="P1212" i="9"/>
  <c r="P1211" i="9"/>
  <c r="P1210" i="9"/>
  <c r="P1209" i="9"/>
  <c r="P1208" i="9"/>
  <c r="P1207" i="9"/>
  <c r="P1206" i="9"/>
  <c r="P1205" i="9"/>
  <c r="P1204" i="9"/>
  <c r="P1203" i="9"/>
  <c r="P1202" i="9"/>
  <c r="P1201" i="9"/>
  <c r="P1200" i="9"/>
  <c r="P1199" i="9"/>
  <c r="P1198" i="9"/>
  <c r="P1197" i="9"/>
  <c r="P1196" i="9"/>
  <c r="P1195" i="9"/>
  <c r="P1194" i="9"/>
  <c r="P1193" i="9"/>
  <c r="P1192" i="9"/>
  <c r="P1191" i="9"/>
  <c r="P1190" i="9"/>
  <c r="P1189" i="9"/>
  <c r="P1188" i="9"/>
  <c r="P1187" i="9"/>
  <c r="P1186" i="9"/>
  <c r="P1185" i="9"/>
  <c r="P1184" i="9"/>
  <c r="P1183" i="9"/>
  <c r="P1182" i="9"/>
  <c r="P1181" i="9"/>
  <c r="P1180" i="9"/>
  <c r="P1179" i="9"/>
  <c r="P1178" i="9"/>
  <c r="P1177" i="9"/>
  <c r="P1176" i="9"/>
  <c r="P1175" i="9"/>
  <c r="P1174" i="9"/>
  <c r="P1173" i="9"/>
  <c r="P1172" i="9"/>
  <c r="P1171" i="9"/>
  <c r="P1170" i="9"/>
  <c r="P1169" i="9"/>
  <c r="P1168" i="9"/>
  <c r="P1167" i="9"/>
  <c r="P1166" i="9"/>
  <c r="P1165" i="9"/>
  <c r="P1164" i="9"/>
  <c r="P1163" i="9"/>
  <c r="P1162" i="9"/>
  <c r="P1161" i="9"/>
  <c r="P1160" i="9"/>
  <c r="P1159" i="9"/>
  <c r="P1158" i="9"/>
  <c r="P1157" i="9"/>
  <c r="P1156" i="9"/>
  <c r="P1155" i="9"/>
  <c r="P1154" i="9"/>
  <c r="P1153" i="9"/>
  <c r="P1152" i="9"/>
  <c r="P1151" i="9"/>
  <c r="P1150" i="9"/>
  <c r="P1149" i="9"/>
  <c r="P1148" i="9"/>
  <c r="P1147" i="9"/>
  <c r="P1146" i="9"/>
  <c r="P1145" i="9"/>
  <c r="P1144" i="9"/>
  <c r="P1143" i="9"/>
  <c r="P1142" i="9"/>
  <c r="P1141" i="9"/>
  <c r="P1140" i="9"/>
  <c r="P1139" i="9"/>
  <c r="P1138" i="9"/>
  <c r="P1137" i="9"/>
  <c r="P1136" i="9"/>
  <c r="P1135" i="9"/>
  <c r="P1134" i="9"/>
  <c r="P1133" i="9"/>
  <c r="P1132" i="9"/>
  <c r="P1131" i="9"/>
  <c r="P1130" i="9"/>
  <c r="P1129" i="9"/>
  <c r="P1128" i="9"/>
  <c r="P1127" i="9"/>
  <c r="P1126" i="9"/>
  <c r="P1125" i="9"/>
  <c r="P1124" i="9"/>
  <c r="P1123" i="9"/>
  <c r="P1122" i="9"/>
  <c r="P1121" i="9"/>
  <c r="P1120" i="9"/>
  <c r="P1119" i="9"/>
  <c r="P1118" i="9"/>
  <c r="P1117" i="9"/>
  <c r="P1116" i="9"/>
  <c r="P1115" i="9"/>
  <c r="P1114" i="9"/>
  <c r="P1113" i="9"/>
  <c r="P1112" i="9"/>
  <c r="P1111" i="9"/>
  <c r="P1110" i="9"/>
  <c r="P1109" i="9"/>
  <c r="P1108" i="9"/>
  <c r="P1107" i="9"/>
  <c r="P1106" i="9"/>
  <c r="P1105" i="9"/>
  <c r="P1104" i="9"/>
  <c r="P1103" i="9"/>
  <c r="P1102" i="9"/>
  <c r="P1101" i="9"/>
  <c r="P1100" i="9"/>
  <c r="P1099" i="9"/>
  <c r="P1098" i="9"/>
  <c r="P1097" i="9"/>
  <c r="P1096" i="9"/>
  <c r="P1095" i="9"/>
  <c r="P1094" i="9"/>
  <c r="P1093" i="9"/>
  <c r="P1092" i="9"/>
  <c r="P1091" i="9"/>
  <c r="P1090" i="9"/>
  <c r="P1089" i="9"/>
  <c r="P1088" i="9"/>
  <c r="P1087" i="9"/>
  <c r="P1086" i="9"/>
  <c r="P1085" i="9"/>
  <c r="P1084" i="9"/>
  <c r="P1083" i="9"/>
  <c r="P1082" i="9"/>
  <c r="P1081" i="9"/>
  <c r="P1080" i="9"/>
  <c r="P1079" i="9"/>
  <c r="P1078" i="9"/>
  <c r="P1077" i="9"/>
  <c r="P1076" i="9"/>
  <c r="P1075" i="9"/>
  <c r="P1074" i="9"/>
  <c r="P1073" i="9"/>
  <c r="P1072" i="9"/>
  <c r="P1071" i="9"/>
  <c r="P1070" i="9"/>
  <c r="P1069" i="9"/>
  <c r="P1068" i="9"/>
  <c r="P1067" i="9"/>
  <c r="P1066" i="9"/>
  <c r="P1065" i="9"/>
  <c r="P1064" i="9"/>
  <c r="P1063" i="9"/>
  <c r="P1062" i="9"/>
  <c r="P1061" i="9"/>
  <c r="P1060" i="9"/>
  <c r="P1059" i="9"/>
  <c r="P1058" i="9"/>
  <c r="P1057" i="9"/>
  <c r="P1056" i="9"/>
  <c r="P1055" i="9"/>
  <c r="P1054" i="9"/>
  <c r="P1053" i="9"/>
  <c r="P1052" i="9"/>
  <c r="P1051" i="9"/>
  <c r="P1050" i="9"/>
  <c r="P1049" i="9"/>
  <c r="P1048" i="9"/>
  <c r="P1047" i="9"/>
  <c r="P1046" i="9"/>
  <c r="P1045" i="9"/>
  <c r="P1044" i="9"/>
  <c r="P1043" i="9"/>
  <c r="P1042" i="9"/>
  <c r="P1041" i="9"/>
  <c r="P1040" i="9"/>
  <c r="P1039" i="9"/>
  <c r="P1038" i="9"/>
  <c r="P1037" i="9"/>
  <c r="P1036" i="9"/>
  <c r="P1035" i="9"/>
  <c r="P1034" i="9"/>
  <c r="P1033" i="9"/>
  <c r="P1032" i="9"/>
  <c r="P1031" i="9"/>
  <c r="P1030" i="9"/>
  <c r="P1029" i="9"/>
  <c r="P1028" i="9"/>
  <c r="P1027" i="9"/>
  <c r="P1026" i="9"/>
  <c r="P1025" i="9"/>
  <c r="P1024" i="9"/>
  <c r="P1023" i="9"/>
  <c r="P1022" i="9"/>
  <c r="P1021" i="9"/>
  <c r="P1020" i="9"/>
  <c r="P1019" i="9"/>
  <c r="P1018" i="9"/>
  <c r="P1017" i="9"/>
  <c r="P1016" i="9"/>
  <c r="P1015" i="9"/>
  <c r="P1014" i="9"/>
  <c r="P1013" i="9"/>
  <c r="P1012" i="9"/>
  <c r="P1011" i="9"/>
  <c r="P1010" i="9"/>
  <c r="P1009" i="9"/>
  <c r="P1008" i="9"/>
  <c r="P1007" i="9"/>
  <c r="P1006" i="9"/>
  <c r="P1005" i="9"/>
  <c r="P1004" i="9"/>
  <c r="P1003" i="9"/>
  <c r="P1002" i="9"/>
  <c r="P1001" i="9"/>
  <c r="P1000" i="9"/>
  <c r="P999" i="9"/>
  <c r="P998" i="9"/>
  <c r="P997" i="9"/>
  <c r="P996" i="9"/>
  <c r="P995" i="9"/>
  <c r="P994" i="9"/>
  <c r="P993" i="9"/>
  <c r="P992" i="9"/>
  <c r="P991" i="9"/>
  <c r="P990" i="9"/>
  <c r="P989" i="9"/>
  <c r="P988" i="9"/>
  <c r="P987" i="9"/>
  <c r="P986" i="9"/>
  <c r="P985" i="9"/>
  <c r="P984" i="9"/>
  <c r="P983" i="9"/>
  <c r="P982" i="9"/>
  <c r="P981" i="9"/>
  <c r="P980" i="9"/>
  <c r="P979" i="9"/>
  <c r="P978" i="9"/>
  <c r="P977" i="9"/>
  <c r="P976" i="9"/>
  <c r="P975" i="9"/>
  <c r="P974" i="9"/>
  <c r="P973" i="9"/>
  <c r="P972" i="9"/>
  <c r="P971" i="9"/>
  <c r="P970" i="9"/>
  <c r="P969" i="9"/>
  <c r="P968" i="9"/>
  <c r="P967" i="9"/>
  <c r="P966" i="9"/>
  <c r="P965" i="9"/>
  <c r="P964" i="9"/>
  <c r="P963" i="9"/>
  <c r="P962" i="9"/>
  <c r="P961" i="9"/>
  <c r="P960" i="9"/>
  <c r="P959" i="9"/>
  <c r="P958" i="9"/>
  <c r="P957" i="9"/>
  <c r="P956" i="9"/>
  <c r="P955" i="9"/>
  <c r="P954" i="9"/>
  <c r="P953" i="9"/>
  <c r="P952" i="9"/>
  <c r="P951" i="9"/>
  <c r="P950" i="9"/>
  <c r="P949" i="9"/>
  <c r="P948" i="9"/>
  <c r="P947" i="9"/>
  <c r="P946" i="9"/>
  <c r="P945" i="9"/>
  <c r="P944" i="9"/>
  <c r="P943" i="9"/>
  <c r="P942" i="9"/>
  <c r="P941" i="9"/>
  <c r="P940" i="9"/>
  <c r="P939" i="9"/>
  <c r="P938" i="9"/>
  <c r="P937" i="9"/>
  <c r="P936" i="9"/>
  <c r="P935" i="9"/>
  <c r="P934" i="9"/>
  <c r="P933" i="9"/>
  <c r="P932" i="9"/>
  <c r="P931" i="9"/>
  <c r="P930" i="9"/>
  <c r="P929" i="9"/>
  <c r="P928" i="9"/>
  <c r="P927" i="9"/>
  <c r="P926" i="9"/>
  <c r="P925" i="9"/>
  <c r="P924" i="9"/>
  <c r="P923" i="9"/>
  <c r="P922" i="9"/>
  <c r="P921" i="9"/>
  <c r="P920" i="9"/>
  <c r="P919" i="9"/>
  <c r="P918" i="9"/>
  <c r="P917" i="9"/>
  <c r="P916" i="9"/>
  <c r="P915" i="9"/>
  <c r="P914" i="9"/>
  <c r="P913" i="9"/>
  <c r="P912" i="9"/>
  <c r="P911" i="9"/>
  <c r="P910" i="9"/>
  <c r="P909" i="9"/>
  <c r="P908" i="9"/>
  <c r="P907" i="9"/>
  <c r="P906" i="9"/>
  <c r="P905" i="9"/>
  <c r="P904" i="9"/>
  <c r="P903" i="9"/>
  <c r="P902" i="9"/>
  <c r="P901" i="9"/>
  <c r="P900" i="9"/>
  <c r="P899" i="9"/>
  <c r="P898" i="9"/>
  <c r="P897" i="9"/>
  <c r="P896" i="9"/>
  <c r="P895" i="9"/>
  <c r="P894" i="9"/>
  <c r="P893" i="9"/>
  <c r="P892" i="9"/>
  <c r="P891" i="9"/>
  <c r="P890" i="9"/>
  <c r="P889" i="9"/>
  <c r="P888" i="9"/>
  <c r="P887" i="9"/>
  <c r="P886" i="9"/>
  <c r="P885" i="9"/>
  <c r="P884" i="9"/>
  <c r="P883" i="9"/>
  <c r="P882" i="9"/>
  <c r="P881" i="9"/>
  <c r="P880" i="9"/>
  <c r="P879" i="9"/>
  <c r="P878" i="9"/>
  <c r="P877" i="9"/>
  <c r="P876" i="9"/>
  <c r="P875" i="9"/>
  <c r="P874" i="9"/>
  <c r="P873" i="9"/>
  <c r="P872" i="9"/>
  <c r="P871" i="9"/>
  <c r="P870" i="9"/>
  <c r="P869" i="9"/>
  <c r="P868" i="9"/>
  <c r="P867" i="9"/>
  <c r="P866" i="9"/>
  <c r="P865" i="9"/>
  <c r="P864" i="9"/>
  <c r="P863" i="9"/>
  <c r="P862" i="9"/>
  <c r="P861" i="9"/>
  <c r="P860" i="9"/>
  <c r="P859" i="9"/>
  <c r="P858" i="9"/>
  <c r="P857" i="9"/>
  <c r="P856" i="9"/>
  <c r="P855" i="9"/>
  <c r="P854" i="9"/>
  <c r="P853" i="9"/>
  <c r="P852" i="9"/>
  <c r="P851" i="9"/>
  <c r="P850" i="9"/>
  <c r="P849" i="9"/>
  <c r="P848" i="9"/>
  <c r="P847" i="9"/>
  <c r="P846" i="9"/>
  <c r="P845" i="9"/>
  <c r="P844" i="9"/>
  <c r="P843" i="9"/>
  <c r="P842" i="9"/>
  <c r="P841" i="9"/>
  <c r="P840" i="9"/>
  <c r="P839" i="9"/>
  <c r="P838" i="9"/>
  <c r="P837" i="9"/>
  <c r="P836" i="9"/>
  <c r="P835" i="9"/>
  <c r="P834" i="9"/>
  <c r="P833" i="9"/>
  <c r="P832" i="9"/>
  <c r="P831" i="9"/>
  <c r="P830" i="9"/>
  <c r="P829" i="9"/>
  <c r="P828" i="9"/>
  <c r="P827" i="9"/>
  <c r="P826" i="9"/>
  <c r="P825" i="9"/>
  <c r="P824" i="9"/>
  <c r="P823" i="9"/>
  <c r="P822" i="9"/>
  <c r="P821" i="9"/>
  <c r="P820" i="9"/>
  <c r="P819" i="9"/>
  <c r="P818" i="9"/>
  <c r="P817" i="9"/>
  <c r="P816" i="9"/>
  <c r="P815" i="9"/>
  <c r="P814" i="9"/>
  <c r="P813" i="9"/>
  <c r="P812" i="9"/>
  <c r="P811" i="9"/>
  <c r="P810" i="9"/>
  <c r="P809" i="9"/>
  <c r="P808" i="9"/>
  <c r="P807" i="9"/>
  <c r="P806" i="9"/>
  <c r="P805" i="9"/>
  <c r="P804" i="9"/>
  <c r="P803" i="9"/>
  <c r="P802" i="9"/>
  <c r="P801" i="9"/>
  <c r="P800" i="9"/>
  <c r="P799" i="9"/>
  <c r="P798" i="9"/>
  <c r="P797" i="9"/>
  <c r="P796" i="9"/>
  <c r="P795" i="9"/>
  <c r="P794" i="9"/>
  <c r="P793" i="9"/>
  <c r="P792" i="9"/>
  <c r="P791" i="9"/>
  <c r="P790" i="9"/>
  <c r="P789" i="9"/>
  <c r="P788" i="9"/>
  <c r="P787" i="9"/>
  <c r="P786" i="9"/>
  <c r="P785" i="9"/>
  <c r="P784" i="9"/>
  <c r="P783" i="9"/>
  <c r="P782" i="9"/>
  <c r="P781" i="9"/>
  <c r="P780" i="9"/>
  <c r="P779" i="9"/>
  <c r="P778" i="9"/>
  <c r="P777" i="9"/>
  <c r="P776" i="9"/>
  <c r="P775" i="9"/>
  <c r="P774" i="9"/>
  <c r="P773" i="9"/>
  <c r="P772" i="9"/>
  <c r="P771" i="9"/>
  <c r="P770" i="9"/>
  <c r="P769" i="9"/>
  <c r="P768" i="9"/>
  <c r="P767" i="9"/>
  <c r="P766" i="9"/>
  <c r="P765" i="9"/>
  <c r="P764" i="9"/>
  <c r="P763" i="9"/>
  <c r="P762" i="9"/>
  <c r="P761" i="9"/>
  <c r="P760" i="9"/>
  <c r="P759" i="9"/>
  <c r="P758" i="9"/>
  <c r="P757" i="9"/>
  <c r="P756" i="9"/>
  <c r="P755" i="9"/>
  <c r="P754" i="9"/>
  <c r="P753" i="9"/>
  <c r="P752" i="9"/>
  <c r="P751" i="9"/>
  <c r="P750" i="9"/>
  <c r="P749" i="9"/>
  <c r="P748" i="9"/>
  <c r="P747" i="9"/>
  <c r="P746" i="9"/>
  <c r="P745" i="9"/>
  <c r="P744" i="9"/>
  <c r="P743" i="9"/>
  <c r="P742" i="9"/>
  <c r="P741" i="9"/>
  <c r="P740" i="9"/>
  <c r="P739" i="9"/>
  <c r="P738" i="9"/>
  <c r="P737" i="9"/>
  <c r="P736" i="9"/>
  <c r="P735" i="9"/>
  <c r="P734" i="9"/>
  <c r="P733" i="9"/>
  <c r="P732" i="9"/>
  <c r="P731" i="9"/>
  <c r="P730" i="9"/>
  <c r="P729" i="9"/>
  <c r="P728" i="9"/>
  <c r="P727" i="9"/>
  <c r="P726" i="9"/>
  <c r="P725" i="9"/>
  <c r="P724" i="9"/>
  <c r="P723" i="9"/>
  <c r="P722" i="9"/>
  <c r="P721" i="9"/>
  <c r="P720" i="9"/>
  <c r="P719" i="9"/>
  <c r="P718" i="9"/>
  <c r="P717" i="9"/>
  <c r="P716" i="9"/>
  <c r="P715" i="9"/>
  <c r="P714" i="9"/>
  <c r="P713" i="9"/>
  <c r="P712" i="9"/>
  <c r="P711" i="9"/>
  <c r="P710" i="9"/>
  <c r="P709" i="9"/>
  <c r="P708" i="9"/>
  <c r="P707" i="9"/>
  <c r="P706" i="9"/>
  <c r="P705" i="9"/>
  <c r="P704" i="9"/>
  <c r="P703" i="9"/>
  <c r="P702" i="9"/>
  <c r="P701" i="9"/>
  <c r="P700" i="9"/>
  <c r="P699" i="9"/>
  <c r="P698" i="9"/>
  <c r="P697" i="9"/>
  <c r="P696" i="9"/>
  <c r="P695" i="9"/>
  <c r="P694" i="9"/>
  <c r="P693" i="9"/>
  <c r="P692" i="9"/>
  <c r="P691" i="9"/>
  <c r="P690" i="9"/>
  <c r="P689" i="9"/>
  <c r="P688" i="9"/>
  <c r="P687" i="9"/>
  <c r="P686" i="9"/>
  <c r="P685" i="9"/>
  <c r="P684" i="9"/>
  <c r="P683" i="9"/>
  <c r="P682" i="9"/>
  <c r="P681" i="9"/>
  <c r="P680" i="9"/>
  <c r="P679" i="9"/>
  <c r="P678" i="9"/>
  <c r="P677" i="9"/>
  <c r="P676" i="9"/>
  <c r="P675" i="9"/>
  <c r="P674" i="9"/>
  <c r="P673" i="9"/>
  <c r="P672" i="9"/>
  <c r="P671" i="9"/>
  <c r="P670" i="9"/>
  <c r="P669" i="9"/>
  <c r="P668" i="9"/>
  <c r="P667" i="9"/>
  <c r="P666" i="9"/>
  <c r="P665" i="9"/>
  <c r="P664" i="9"/>
  <c r="P663" i="9"/>
  <c r="P662" i="9"/>
  <c r="P661" i="9"/>
  <c r="P660" i="9"/>
  <c r="P659" i="9"/>
  <c r="P658" i="9"/>
  <c r="P657" i="9"/>
  <c r="P656" i="9"/>
  <c r="P655" i="9"/>
  <c r="P654" i="9"/>
  <c r="P653" i="9"/>
  <c r="P652" i="9"/>
  <c r="P651" i="9"/>
  <c r="P650" i="9"/>
  <c r="P649" i="9"/>
  <c r="P648" i="9"/>
  <c r="P647" i="9"/>
  <c r="P646" i="9"/>
  <c r="P645" i="9"/>
  <c r="P644" i="9"/>
  <c r="P643" i="9"/>
  <c r="P642" i="9"/>
  <c r="P641" i="9"/>
  <c r="P640" i="9"/>
  <c r="P639" i="9"/>
  <c r="P638" i="9"/>
  <c r="P637" i="9"/>
  <c r="P636" i="9"/>
  <c r="P635" i="9"/>
  <c r="P634" i="9"/>
  <c r="P633" i="9"/>
  <c r="P632" i="9"/>
  <c r="P631" i="9"/>
  <c r="P630" i="9"/>
  <c r="P629" i="9"/>
  <c r="P628" i="9"/>
  <c r="P627" i="9"/>
  <c r="P626" i="9"/>
  <c r="P625" i="9"/>
  <c r="P624" i="9"/>
  <c r="P623" i="9"/>
  <c r="P622" i="9"/>
  <c r="P621" i="9"/>
  <c r="P620" i="9"/>
  <c r="P619" i="9"/>
  <c r="P618" i="9"/>
  <c r="P617" i="9"/>
  <c r="P616" i="9"/>
  <c r="P615" i="9"/>
  <c r="P614" i="9"/>
  <c r="P613" i="9"/>
  <c r="P612" i="9"/>
  <c r="P611" i="9"/>
  <c r="P610" i="9"/>
  <c r="P609" i="9"/>
  <c r="P608" i="9"/>
  <c r="P607" i="9"/>
  <c r="P606" i="9"/>
  <c r="P605" i="9"/>
  <c r="P604" i="9"/>
  <c r="P603" i="9"/>
  <c r="P602" i="9"/>
  <c r="P601" i="9"/>
  <c r="P600" i="9"/>
  <c r="P599" i="9"/>
  <c r="P598" i="9"/>
  <c r="P597" i="9"/>
  <c r="P596" i="9"/>
  <c r="P595" i="9"/>
  <c r="P594" i="9"/>
  <c r="P593" i="9"/>
  <c r="P592" i="9"/>
  <c r="P591" i="9"/>
  <c r="P590" i="9"/>
  <c r="P589" i="9"/>
  <c r="P588" i="9"/>
  <c r="P587" i="9"/>
  <c r="P586" i="9"/>
  <c r="P585" i="9"/>
  <c r="P584" i="9"/>
  <c r="P583" i="9"/>
  <c r="P582" i="9"/>
  <c r="P581" i="9"/>
  <c r="P580" i="9"/>
  <c r="P579" i="9"/>
  <c r="P578" i="9"/>
  <c r="P577" i="9"/>
  <c r="P576" i="9"/>
  <c r="P575" i="9"/>
  <c r="P574" i="9"/>
  <c r="P573" i="9"/>
  <c r="P572" i="9"/>
  <c r="P571" i="9"/>
  <c r="P570" i="9"/>
  <c r="P569" i="9"/>
  <c r="P568" i="9"/>
  <c r="P567" i="9"/>
  <c r="P566" i="9"/>
  <c r="P565" i="9"/>
  <c r="P564" i="9"/>
  <c r="P563" i="9"/>
  <c r="P562" i="9"/>
  <c r="P561" i="9"/>
  <c r="P560" i="9"/>
  <c r="P559" i="9"/>
  <c r="P558" i="9"/>
  <c r="P557" i="9"/>
  <c r="P556" i="9"/>
  <c r="P555" i="9"/>
  <c r="P554" i="9"/>
  <c r="P553" i="9"/>
  <c r="P552" i="9"/>
  <c r="P551" i="9"/>
  <c r="P550" i="9"/>
  <c r="P549" i="9"/>
  <c r="P548" i="9"/>
  <c r="P547" i="9"/>
  <c r="P546" i="9"/>
  <c r="P545" i="9"/>
  <c r="P544" i="9"/>
  <c r="P543" i="9"/>
  <c r="P542" i="9"/>
  <c r="P541" i="9"/>
  <c r="P540" i="9"/>
  <c r="P539" i="9"/>
  <c r="P538" i="9"/>
  <c r="P537" i="9"/>
  <c r="P536" i="9"/>
  <c r="P535" i="9"/>
  <c r="P534" i="9"/>
  <c r="P533" i="9"/>
  <c r="P532" i="9"/>
  <c r="P531" i="9"/>
  <c r="P530" i="9"/>
  <c r="P529" i="9"/>
  <c r="P528" i="9"/>
  <c r="P527" i="9"/>
  <c r="P526" i="9"/>
  <c r="P525" i="9"/>
  <c r="P524" i="9"/>
  <c r="P523" i="9"/>
  <c r="P522" i="9"/>
  <c r="P521" i="9"/>
  <c r="P520" i="9"/>
  <c r="P519" i="9"/>
  <c r="P518" i="9"/>
  <c r="P517" i="9"/>
  <c r="P516" i="9"/>
  <c r="P515" i="9"/>
  <c r="P514" i="9"/>
  <c r="P513" i="9"/>
  <c r="P512" i="9"/>
  <c r="P511" i="9"/>
  <c r="P510" i="9"/>
  <c r="P509" i="9"/>
  <c r="P508" i="9"/>
  <c r="P507" i="9"/>
  <c r="P506" i="9"/>
  <c r="P505" i="9"/>
  <c r="P504" i="9"/>
  <c r="P503" i="9"/>
  <c r="P502" i="9"/>
  <c r="P501" i="9"/>
  <c r="P500" i="9"/>
  <c r="P499" i="9"/>
  <c r="P498" i="9"/>
  <c r="P497" i="9"/>
  <c r="P496" i="9"/>
  <c r="P495" i="9"/>
  <c r="P494" i="9"/>
  <c r="P493" i="9"/>
  <c r="P492" i="9"/>
  <c r="P491" i="9"/>
  <c r="P490" i="9"/>
  <c r="P489" i="9"/>
  <c r="P488" i="9"/>
  <c r="P487" i="9"/>
  <c r="P486" i="9"/>
  <c r="P485" i="9"/>
  <c r="P484" i="9"/>
  <c r="P483" i="9"/>
  <c r="P482" i="9"/>
  <c r="P481" i="9"/>
  <c r="P480" i="9"/>
  <c r="P479" i="9"/>
  <c r="P478" i="9"/>
  <c r="P477" i="9"/>
  <c r="P476" i="9"/>
  <c r="P475" i="9"/>
  <c r="P474" i="9"/>
  <c r="P473" i="9"/>
  <c r="P472" i="9"/>
  <c r="P471" i="9"/>
  <c r="P470" i="9"/>
  <c r="P469" i="9"/>
  <c r="P468" i="9"/>
  <c r="P467" i="9"/>
  <c r="P466" i="9"/>
  <c r="P465" i="9"/>
  <c r="P464" i="9"/>
  <c r="P463" i="9"/>
  <c r="P462" i="9"/>
  <c r="P461" i="9"/>
  <c r="P460" i="9"/>
  <c r="P459" i="9"/>
  <c r="P458" i="9"/>
  <c r="P457" i="9"/>
  <c r="P456" i="9"/>
  <c r="P455" i="9"/>
  <c r="P454" i="9"/>
  <c r="P453" i="9"/>
  <c r="P452" i="9"/>
  <c r="P451" i="9"/>
  <c r="P450" i="9"/>
  <c r="P449" i="9"/>
  <c r="P448" i="9"/>
  <c r="P447" i="9"/>
  <c r="P446" i="9"/>
  <c r="P445" i="9"/>
  <c r="P444" i="9"/>
  <c r="P443" i="9"/>
  <c r="P442" i="9"/>
  <c r="P441" i="9"/>
  <c r="P440" i="9"/>
  <c r="P439" i="9"/>
  <c r="P438" i="9"/>
  <c r="P437" i="9"/>
  <c r="P436" i="9"/>
  <c r="P435" i="9"/>
  <c r="P434" i="9"/>
  <c r="P433" i="9"/>
  <c r="P432" i="9"/>
  <c r="P431" i="9"/>
  <c r="P430" i="9"/>
  <c r="P429" i="9"/>
  <c r="P428" i="9"/>
  <c r="P427" i="9"/>
  <c r="P426" i="9"/>
  <c r="P425" i="9"/>
  <c r="P424" i="9"/>
  <c r="P423" i="9"/>
  <c r="P422" i="9"/>
  <c r="P421" i="9"/>
  <c r="P420" i="9"/>
  <c r="P419" i="9"/>
  <c r="P418" i="9"/>
  <c r="P417" i="9"/>
  <c r="P416" i="9"/>
  <c r="P415" i="9"/>
  <c r="P414" i="9"/>
  <c r="P413" i="9"/>
  <c r="P412" i="9"/>
  <c r="P411" i="9"/>
  <c r="P410" i="9"/>
  <c r="P409" i="9"/>
  <c r="P408" i="9"/>
  <c r="P407" i="9"/>
  <c r="P406" i="9"/>
  <c r="P405" i="9"/>
  <c r="P404" i="9"/>
  <c r="P403" i="9"/>
  <c r="P402" i="9"/>
  <c r="P401" i="9"/>
  <c r="P400" i="9"/>
  <c r="P399" i="9"/>
  <c r="P398" i="9"/>
  <c r="P397" i="9"/>
  <c r="P396" i="9"/>
  <c r="P395" i="9"/>
  <c r="P394" i="9"/>
  <c r="P393" i="9"/>
  <c r="P392" i="9"/>
  <c r="P391" i="9"/>
  <c r="P390" i="9"/>
  <c r="P389" i="9"/>
  <c r="P388" i="9"/>
  <c r="P387" i="9"/>
  <c r="P386" i="9"/>
  <c r="P385" i="9"/>
  <c r="P384" i="9"/>
  <c r="P383" i="9"/>
  <c r="P382" i="9"/>
  <c r="P381" i="9"/>
  <c r="P380" i="9"/>
  <c r="P379" i="9"/>
  <c r="P378" i="9"/>
  <c r="P377" i="9"/>
  <c r="P376" i="9"/>
  <c r="P375" i="9"/>
  <c r="P374" i="9"/>
  <c r="P373" i="9"/>
  <c r="P372" i="9"/>
  <c r="P371" i="9"/>
  <c r="P370" i="9"/>
  <c r="P369" i="9"/>
  <c r="P368" i="9"/>
  <c r="P367" i="9"/>
  <c r="P366" i="9"/>
  <c r="P365" i="9"/>
  <c r="P364" i="9"/>
  <c r="P363" i="9"/>
  <c r="P362" i="9"/>
  <c r="P361" i="9"/>
  <c r="P360" i="9"/>
  <c r="P359" i="9"/>
  <c r="P358" i="9"/>
  <c r="P357" i="9"/>
  <c r="P356" i="9"/>
  <c r="P355" i="9"/>
  <c r="P354" i="9"/>
  <c r="P353" i="9"/>
  <c r="P352" i="9"/>
  <c r="P351" i="9"/>
  <c r="P350" i="9"/>
  <c r="P349" i="9"/>
  <c r="P348" i="9"/>
  <c r="P347" i="9"/>
  <c r="P346" i="9"/>
  <c r="P345" i="9"/>
  <c r="P344" i="9"/>
  <c r="P343" i="9"/>
  <c r="P342" i="9"/>
  <c r="P341" i="9"/>
  <c r="P340" i="9"/>
  <c r="P339" i="9"/>
  <c r="P338" i="9"/>
  <c r="P337" i="9"/>
  <c r="P336" i="9"/>
  <c r="P335" i="9"/>
  <c r="P334" i="9"/>
  <c r="P333" i="9"/>
  <c r="P332" i="9"/>
  <c r="P331" i="9"/>
  <c r="P330" i="9"/>
  <c r="P329" i="9"/>
  <c r="P328" i="9"/>
  <c r="P327" i="9"/>
  <c r="P326" i="9"/>
  <c r="P325" i="9"/>
  <c r="P324" i="9"/>
  <c r="P323" i="9"/>
  <c r="P322" i="9"/>
  <c r="P321" i="9"/>
  <c r="P320" i="9"/>
  <c r="P319" i="9"/>
  <c r="P318" i="9"/>
  <c r="P317" i="9"/>
  <c r="P316" i="9"/>
  <c r="P315" i="9"/>
  <c r="P314" i="9"/>
  <c r="P313" i="9"/>
  <c r="P312" i="9"/>
  <c r="P311" i="9"/>
  <c r="P310" i="9"/>
  <c r="P309" i="9"/>
  <c r="P308" i="9"/>
  <c r="P307" i="9"/>
  <c r="P306" i="9"/>
  <c r="P305" i="9"/>
  <c r="P304" i="9"/>
  <c r="P303" i="9"/>
  <c r="P302" i="9"/>
  <c r="P301" i="9"/>
  <c r="P300" i="9"/>
  <c r="P299" i="9"/>
  <c r="P298" i="9"/>
  <c r="P297" i="9"/>
  <c r="P296" i="9"/>
  <c r="P295" i="9"/>
  <c r="P294" i="9"/>
  <c r="P293" i="9"/>
  <c r="P292" i="9"/>
  <c r="P291" i="9"/>
  <c r="P290" i="9"/>
  <c r="P289" i="9"/>
  <c r="P288" i="9"/>
  <c r="P287" i="9"/>
  <c r="P286" i="9"/>
  <c r="P285" i="9"/>
  <c r="P284" i="9"/>
  <c r="P283" i="9"/>
  <c r="P282" i="9"/>
  <c r="P281" i="9"/>
  <c r="P280" i="9"/>
  <c r="P279" i="9"/>
  <c r="P278" i="9"/>
  <c r="P277" i="9"/>
  <c r="P276" i="9"/>
  <c r="P275" i="9"/>
  <c r="P274" i="9"/>
  <c r="P273" i="9"/>
  <c r="P272" i="9"/>
  <c r="P271" i="9"/>
  <c r="P270" i="9"/>
  <c r="P269" i="9"/>
  <c r="P268" i="9"/>
  <c r="P267" i="9"/>
  <c r="P266" i="9"/>
  <c r="P265" i="9"/>
  <c r="P264" i="9"/>
  <c r="P263" i="9"/>
  <c r="P262" i="9"/>
  <c r="P261" i="9"/>
  <c r="P260" i="9"/>
  <c r="P259" i="9"/>
  <c r="P258" i="9"/>
  <c r="P257" i="9"/>
  <c r="P256" i="9"/>
  <c r="P255" i="9"/>
  <c r="P254" i="9"/>
  <c r="P253" i="9"/>
  <c r="P252" i="9"/>
  <c r="P251" i="9"/>
  <c r="P250" i="9"/>
  <c r="P249" i="9"/>
  <c r="P248" i="9"/>
  <c r="P247" i="9"/>
  <c r="P246" i="9"/>
  <c r="P245" i="9"/>
  <c r="P244" i="9"/>
  <c r="P243" i="9"/>
  <c r="P242" i="9"/>
  <c r="P241" i="9"/>
  <c r="P240" i="9"/>
  <c r="P239" i="9"/>
  <c r="P238" i="9"/>
  <c r="P237" i="9"/>
  <c r="P236" i="9"/>
  <c r="P235" i="9"/>
  <c r="P234" i="9"/>
  <c r="P233" i="9"/>
  <c r="P232" i="9"/>
  <c r="P231" i="9"/>
  <c r="P230" i="9"/>
  <c r="P229" i="9"/>
  <c r="P228" i="9"/>
  <c r="P227" i="9"/>
  <c r="P226" i="9"/>
  <c r="P225" i="9"/>
  <c r="P224" i="9"/>
  <c r="P223" i="9"/>
  <c r="P222" i="9"/>
  <c r="P221" i="9"/>
  <c r="P220" i="9"/>
  <c r="P219" i="9"/>
  <c r="P218" i="9"/>
  <c r="P217" i="9"/>
  <c r="P216" i="9"/>
  <c r="P215" i="9"/>
  <c r="P214" i="9"/>
  <c r="P213" i="9"/>
  <c r="P212" i="9"/>
  <c r="P211" i="9"/>
  <c r="P210" i="9"/>
  <c r="P209" i="9"/>
  <c r="P208" i="9"/>
  <c r="P207" i="9"/>
  <c r="P206" i="9"/>
  <c r="P205" i="9"/>
  <c r="P204" i="9"/>
  <c r="P203" i="9"/>
  <c r="P202" i="9"/>
  <c r="P201" i="9"/>
  <c r="P200" i="9"/>
  <c r="P199" i="9"/>
  <c r="P198" i="9"/>
  <c r="P197" i="9"/>
  <c r="P196" i="9"/>
  <c r="P195" i="9"/>
  <c r="P194" i="9"/>
  <c r="P193" i="9"/>
  <c r="P192" i="9"/>
  <c r="P191" i="9"/>
  <c r="P190" i="9"/>
  <c r="P189" i="9"/>
  <c r="P188" i="9"/>
  <c r="P187" i="9"/>
  <c r="P186" i="9"/>
  <c r="P185" i="9"/>
  <c r="P184" i="9"/>
  <c r="P183" i="9"/>
  <c r="P182" i="9"/>
  <c r="P181" i="9"/>
  <c r="P180" i="9"/>
  <c r="P179" i="9"/>
  <c r="P178" i="9"/>
  <c r="P177" i="9"/>
  <c r="P176" i="9"/>
  <c r="P175" i="9"/>
  <c r="P174" i="9"/>
  <c r="P173" i="9"/>
  <c r="P172" i="9"/>
  <c r="P171" i="9"/>
  <c r="P170" i="9"/>
  <c r="P169" i="9"/>
  <c r="P168" i="9"/>
  <c r="P167" i="9"/>
  <c r="P166" i="9"/>
  <c r="P165" i="9"/>
  <c r="P164" i="9"/>
  <c r="P163" i="9"/>
  <c r="P162" i="9"/>
  <c r="P161" i="9"/>
  <c r="P160" i="9"/>
  <c r="P159" i="9"/>
  <c r="P158" i="9"/>
  <c r="P157" i="9"/>
  <c r="P156" i="9"/>
  <c r="P155" i="9"/>
  <c r="P154" i="9"/>
  <c r="P153" i="9"/>
  <c r="P152" i="9"/>
  <c r="P151" i="9"/>
  <c r="P150" i="9"/>
  <c r="P149" i="9"/>
  <c r="P148" i="9"/>
  <c r="P147" i="9"/>
  <c r="P146" i="9"/>
  <c r="P145" i="9"/>
  <c r="P144" i="9"/>
  <c r="P143" i="9"/>
  <c r="P142" i="9"/>
  <c r="P141" i="9"/>
  <c r="P140" i="9"/>
  <c r="P139" i="9"/>
  <c r="P138" i="9"/>
  <c r="P137" i="9"/>
  <c r="P136" i="9"/>
  <c r="P135" i="9"/>
  <c r="P134" i="9"/>
  <c r="P133" i="9"/>
  <c r="P132" i="9"/>
  <c r="P131" i="9"/>
  <c r="P130" i="9"/>
  <c r="P129" i="9"/>
  <c r="P128" i="9"/>
  <c r="P127" i="9"/>
  <c r="P126" i="9"/>
  <c r="P125" i="9"/>
  <c r="P124" i="9"/>
  <c r="P123" i="9"/>
  <c r="P122" i="9"/>
  <c r="P121" i="9"/>
  <c r="P120" i="9"/>
  <c r="P119" i="9"/>
  <c r="P118" i="9"/>
  <c r="P117" i="9"/>
  <c r="P116" i="9"/>
  <c r="P115" i="9"/>
  <c r="P114" i="9"/>
  <c r="P113" i="9"/>
  <c r="P112" i="9"/>
  <c r="P111" i="9"/>
  <c r="P110" i="9"/>
  <c r="P109" i="9"/>
  <c r="P108" i="9"/>
  <c r="P107" i="9"/>
  <c r="P106" i="9"/>
  <c r="P105" i="9"/>
  <c r="P104" i="9"/>
  <c r="P103" i="9"/>
  <c r="P102" i="9"/>
  <c r="P101" i="9"/>
  <c r="P100" i="9"/>
  <c r="P99" i="9"/>
  <c r="P98" i="9"/>
  <c r="P97" i="9"/>
  <c r="P96" i="9"/>
  <c r="P95" i="9"/>
  <c r="P94" i="9"/>
  <c r="P93" i="9"/>
  <c r="P92" i="9"/>
  <c r="P91" i="9"/>
  <c r="P90" i="9"/>
  <c r="P89" i="9"/>
  <c r="P88" i="9"/>
  <c r="P87" i="9"/>
  <c r="P86" i="9"/>
  <c r="P85" i="9"/>
  <c r="P84" i="9"/>
  <c r="P83" i="9"/>
  <c r="P82" i="9"/>
  <c r="P81" i="9"/>
  <c r="P80" i="9"/>
  <c r="P79" i="9"/>
  <c r="P78" i="9"/>
  <c r="P77" i="9"/>
  <c r="P76" i="9"/>
  <c r="P75" i="9"/>
  <c r="P74" i="9"/>
  <c r="P73" i="9"/>
  <c r="P72" i="9"/>
  <c r="P71" i="9"/>
  <c r="P70" i="9"/>
  <c r="P69" i="9"/>
  <c r="P68" i="9"/>
  <c r="P67" i="9"/>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18" i="9"/>
  <c r="P17" i="9"/>
  <c r="O1616" i="9"/>
  <c r="O1615" i="9"/>
  <c r="O1614" i="9"/>
  <c r="O1613" i="9"/>
  <c r="O1612" i="9"/>
  <c r="O1611" i="9"/>
  <c r="O1610" i="9"/>
  <c r="O1609" i="9"/>
  <c r="O1608" i="9"/>
  <c r="O1607" i="9"/>
  <c r="O1606" i="9"/>
  <c r="O1605" i="9"/>
  <c r="O1604" i="9"/>
  <c r="O1603" i="9"/>
  <c r="O1602" i="9"/>
  <c r="O1601" i="9"/>
  <c r="O1600" i="9"/>
  <c r="O1599" i="9"/>
  <c r="O1598" i="9"/>
  <c r="O1597" i="9"/>
  <c r="O1596" i="9"/>
  <c r="O1595" i="9"/>
  <c r="O1594" i="9"/>
  <c r="O1593" i="9"/>
  <c r="O1592" i="9"/>
  <c r="O1591" i="9"/>
  <c r="O1590" i="9"/>
  <c r="O1589" i="9"/>
  <c r="O1588" i="9"/>
  <c r="O1587" i="9"/>
  <c r="O1586" i="9"/>
  <c r="O1585" i="9"/>
  <c r="O1584" i="9"/>
  <c r="O1583" i="9"/>
  <c r="O1582" i="9"/>
  <c r="O1581" i="9"/>
  <c r="O1580" i="9"/>
  <c r="O1579" i="9"/>
  <c r="O1578" i="9"/>
  <c r="O1577" i="9"/>
  <c r="O1576" i="9"/>
  <c r="O1575" i="9"/>
  <c r="O1574" i="9"/>
  <c r="O1573" i="9"/>
  <c r="O1572" i="9"/>
  <c r="O1571" i="9"/>
  <c r="O1570" i="9"/>
  <c r="O1569" i="9"/>
  <c r="O1568" i="9"/>
  <c r="O1567" i="9"/>
  <c r="O1566" i="9"/>
  <c r="O1565" i="9"/>
  <c r="O1564" i="9"/>
  <c r="O1563" i="9"/>
  <c r="O1562" i="9"/>
  <c r="O1561" i="9"/>
  <c r="O1560" i="9"/>
  <c r="O1559" i="9"/>
  <c r="O1558" i="9"/>
  <c r="O1557" i="9"/>
  <c r="O1556" i="9"/>
  <c r="O1555" i="9"/>
  <c r="O1554" i="9"/>
  <c r="O1553" i="9"/>
  <c r="O1552" i="9"/>
  <c r="O1551" i="9"/>
  <c r="O1550" i="9"/>
  <c r="O1549" i="9"/>
  <c r="O1548" i="9"/>
  <c r="O1547" i="9"/>
  <c r="O1546" i="9"/>
  <c r="O1545" i="9"/>
  <c r="O1544" i="9"/>
  <c r="O1543" i="9"/>
  <c r="O1542" i="9"/>
  <c r="O1541" i="9"/>
  <c r="O1540" i="9"/>
  <c r="O1539" i="9"/>
  <c r="O1538" i="9"/>
  <c r="O1537" i="9"/>
  <c r="O1536" i="9"/>
  <c r="O1535" i="9"/>
  <c r="O1534" i="9"/>
  <c r="O1533" i="9"/>
  <c r="O1532" i="9"/>
  <c r="O1531" i="9"/>
  <c r="O1530" i="9"/>
  <c r="O1529" i="9"/>
  <c r="O1528" i="9"/>
  <c r="O1527" i="9"/>
  <c r="O1526" i="9"/>
  <c r="O1525" i="9"/>
  <c r="O1524" i="9"/>
  <c r="O1523" i="9"/>
  <c r="O1522" i="9"/>
  <c r="O1521" i="9"/>
  <c r="O1520" i="9"/>
  <c r="O1519" i="9"/>
  <c r="O1518" i="9"/>
  <c r="O1517" i="9"/>
  <c r="O1516" i="9"/>
  <c r="O1515" i="9"/>
  <c r="O1514" i="9"/>
  <c r="O1513" i="9"/>
  <c r="O1512" i="9"/>
  <c r="O1511" i="9"/>
  <c r="O1510" i="9"/>
  <c r="O1509" i="9"/>
  <c r="O1508" i="9"/>
  <c r="O1507" i="9"/>
  <c r="O1506" i="9"/>
  <c r="O1505" i="9"/>
  <c r="O1504" i="9"/>
  <c r="O1503" i="9"/>
  <c r="O1502" i="9"/>
  <c r="O1501" i="9"/>
  <c r="O1500" i="9"/>
  <c r="O1499" i="9"/>
  <c r="O1498" i="9"/>
  <c r="O1497" i="9"/>
  <c r="O1496" i="9"/>
  <c r="O1495" i="9"/>
  <c r="O1494" i="9"/>
  <c r="O1493" i="9"/>
  <c r="O1492" i="9"/>
  <c r="O1491" i="9"/>
  <c r="O1490" i="9"/>
  <c r="O1489" i="9"/>
  <c r="O1488" i="9"/>
  <c r="O1487" i="9"/>
  <c r="O1486" i="9"/>
  <c r="O1485" i="9"/>
  <c r="O1484" i="9"/>
  <c r="O1483" i="9"/>
  <c r="O1482" i="9"/>
  <c r="O1481" i="9"/>
  <c r="O1480" i="9"/>
  <c r="O1479" i="9"/>
  <c r="O1478" i="9"/>
  <c r="O1477" i="9"/>
  <c r="O1476" i="9"/>
  <c r="O1475" i="9"/>
  <c r="O1474" i="9"/>
  <c r="O1473" i="9"/>
  <c r="O1472" i="9"/>
  <c r="O1471" i="9"/>
  <c r="O1470" i="9"/>
  <c r="O1469" i="9"/>
  <c r="O1468" i="9"/>
  <c r="O1467" i="9"/>
  <c r="O1466" i="9"/>
  <c r="O1465" i="9"/>
  <c r="O1464" i="9"/>
  <c r="O1463" i="9"/>
  <c r="O1462" i="9"/>
  <c r="O1461" i="9"/>
  <c r="O1460" i="9"/>
  <c r="O1459" i="9"/>
  <c r="O1458" i="9"/>
  <c r="O1457" i="9"/>
  <c r="O1456" i="9"/>
  <c r="O1455" i="9"/>
  <c r="O1454" i="9"/>
  <c r="O1453" i="9"/>
  <c r="O1452" i="9"/>
  <c r="O1451" i="9"/>
  <c r="O1450" i="9"/>
  <c r="O1449" i="9"/>
  <c r="O1448" i="9"/>
  <c r="O1447" i="9"/>
  <c r="O1446" i="9"/>
  <c r="O1445" i="9"/>
  <c r="O1444" i="9"/>
  <c r="O1443" i="9"/>
  <c r="O1442" i="9"/>
  <c r="O1441" i="9"/>
  <c r="O1440" i="9"/>
  <c r="O1439" i="9"/>
  <c r="O1438" i="9"/>
  <c r="O1437" i="9"/>
  <c r="O1436" i="9"/>
  <c r="O1435" i="9"/>
  <c r="O1434" i="9"/>
  <c r="O1433" i="9"/>
  <c r="O1432" i="9"/>
  <c r="O1431" i="9"/>
  <c r="O1430" i="9"/>
  <c r="O1429" i="9"/>
  <c r="O1428" i="9"/>
  <c r="O1427" i="9"/>
  <c r="O1426" i="9"/>
  <c r="O1425" i="9"/>
  <c r="O1424" i="9"/>
  <c r="O1423" i="9"/>
  <c r="O1422" i="9"/>
  <c r="O1421" i="9"/>
  <c r="O1420" i="9"/>
  <c r="O1419" i="9"/>
  <c r="O1418" i="9"/>
  <c r="O1417" i="9"/>
  <c r="O1416" i="9"/>
  <c r="O1415" i="9"/>
  <c r="O1414" i="9"/>
  <c r="O1413" i="9"/>
  <c r="O1412" i="9"/>
  <c r="O1411" i="9"/>
  <c r="O1410" i="9"/>
  <c r="O1409" i="9"/>
  <c r="O1408" i="9"/>
  <c r="O1407" i="9"/>
  <c r="O1406" i="9"/>
  <c r="O1405" i="9"/>
  <c r="O1404" i="9"/>
  <c r="O1403" i="9"/>
  <c r="O1402" i="9"/>
  <c r="O1401" i="9"/>
  <c r="O1400" i="9"/>
  <c r="O1399" i="9"/>
  <c r="O1398" i="9"/>
  <c r="O1397" i="9"/>
  <c r="O1396" i="9"/>
  <c r="O1395" i="9"/>
  <c r="O1394" i="9"/>
  <c r="O1393" i="9"/>
  <c r="O1392" i="9"/>
  <c r="O1391" i="9"/>
  <c r="O1390" i="9"/>
  <c r="O1389" i="9"/>
  <c r="O1388" i="9"/>
  <c r="O1387" i="9"/>
  <c r="O1386" i="9"/>
  <c r="O1385" i="9"/>
  <c r="O1384" i="9"/>
  <c r="O1383" i="9"/>
  <c r="O1382" i="9"/>
  <c r="O1381" i="9"/>
  <c r="O1380" i="9"/>
  <c r="O1379" i="9"/>
  <c r="O1378" i="9"/>
  <c r="O1377" i="9"/>
  <c r="O1376" i="9"/>
  <c r="O1375" i="9"/>
  <c r="O1374" i="9"/>
  <c r="O1373" i="9"/>
  <c r="O1372" i="9"/>
  <c r="O1371" i="9"/>
  <c r="O1370" i="9"/>
  <c r="O1369" i="9"/>
  <c r="O1368" i="9"/>
  <c r="O1367" i="9"/>
  <c r="O1366" i="9"/>
  <c r="O1365" i="9"/>
  <c r="O1364" i="9"/>
  <c r="O1363" i="9"/>
  <c r="O1362" i="9"/>
  <c r="O1361" i="9"/>
  <c r="O1360" i="9"/>
  <c r="O1359" i="9"/>
  <c r="O1358" i="9"/>
  <c r="O1357" i="9"/>
  <c r="O1356" i="9"/>
  <c r="O1355" i="9"/>
  <c r="O1354" i="9"/>
  <c r="O1353" i="9"/>
  <c r="O1352" i="9"/>
  <c r="O1351" i="9"/>
  <c r="O1350" i="9"/>
  <c r="O1349" i="9"/>
  <c r="O1348" i="9"/>
  <c r="O1347" i="9"/>
  <c r="O1346" i="9"/>
  <c r="O1345" i="9"/>
  <c r="O1344" i="9"/>
  <c r="O1343" i="9"/>
  <c r="O1342" i="9"/>
  <c r="O1341" i="9"/>
  <c r="O1340" i="9"/>
  <c r="O1339" i="9"/>
  <c r="O1338" i="9"/>
  <c r="O1337" i="9"/>
  <c r="O1336" i="9"/>
  <c r="O1335" i="9"/>
  <c r="O1334" i="9"/>
  <c r="O1333" i="9"/>
  <c r="O1332" i="9"/>
  <c r="O1331" i="9"/>
  <c r="O1330" i="9"/>
  <c r="O1329" i="9"/>
  <c r="O1328" i="9"/>
  <c r="O1327" i="9"/>
  <c r="O1326" i="9"/>
  <c r="O1325" i="9"/>
  <c r="O1324" i="9"/>
  <c r="O1323" i="9"/>
  <c r="O1322" i="9"/>
  <c r="O1321" i="9"/>
  <c r="O1320" i="9"/>
  <c r="O1319" i="9"/>
  <c r="O1318" i="9"/>
  <c r="O1317" i="9"/>
  <c r="O1316" i="9"/>
  <c r="O1315" i="9"/>
  <c r="O1314" i="9"/>
  <c r="O1313" i="9"/>
  <c r="O1312" i="9"/>
  <c r="O1311" i="9"/>
  <c r="O1310" i="9"/>
  <c r="O1309" i="9"/>
  <c r="O1308" i="9"/>
  <c r="O1307" i="9"/>
  <c r="O1306" i="9"/>
  <c r="O1305" i="9"/>
  <c r="O1304" i="9"/>
  <c r="O1303" i="9"/>
  <c r="O1302" i="9"/>
  <c r="O1301" i="9"/>
  <c r="O1300" i="9"/>
  <c r="O1299" i="9"/>
  <c r="O1298" i="9"/>
  <c r="O1297" i="9"/>
  <c r="O1296" i="9"/>
  <c r="O1295" i="9"/>
  <c r="O1294" i="9"/>
  <c r="O1293" i="9"/>
  <c r="O1292" i="9"/>
  <c r="O1291" i="9"/>
  <c r="O1290" i="9"/>
  <c r="O1289" i="9"/>
  <c r="O1288" i="9"/>
  <c r="O1287" i="9"/>
  <c r="O1286" i="9"/>
  <c r="O1285" i="9"/>
  <c r="O1284" i="9"/>
  <c r="O1283" i="9"/>
  <c r="O1282" i="9"/>
  <c r="O1281" i="9"/>
  <c r="O1280" i="9"/>
  <c r="O1279" i="9"/>
  <c r="O1278" i="9"/>
  <c r="O1277" i="9"/>
  <c r="O1276" i="9"/>
  <c r="O1275" i="9"/>
  <c r="O1274" i="9"/>
  <c r="O1273" i="9"/>
  <c r="O1272" i="9"/>
  <c r="O1271" i="9"/>
  <c r="O1270" i="9"/>
  <c r="O1269" i="9"/>
  <c r="O1268" i="9"/>
  <c r="O1267" i="9"/>
  <c r="O1266" i="9"/>
  <c r="O1265" i="9"/>
  <c r="O1264" i="9"/>
  <c r="O1263" i="9"/>
  <c r="O1262" i="9"/>
  <c r="O1261" i="9"/>
  <c r="O1260" i="9"/>
  <c r="O1259" i="9"/>
  <c r="O1258" i="9"/>
  <c r="O1257" i="9"/>
  <c r="O1256" i="9"/>
  <c r="O1255" i="9"/>
  <c r="O1254" i="9"/>
  <c r="O1253" i="9"/>
  <c r="O1252" i="9"/>
  <c r="O1251" i="9"/>
  <c r="O1250" i="9"/>
  <c r="O1249" i="9"/>
  <c r="O1248" i="9"/>
  <c r="O1247" i="9"/>
  <c r="O1246" i="9"/>
  <c r="O1245" i="9"/>
  <c r="O1244" i="9"/>
  <c r="O1243" i="9"/>
  <c r="O1242" i="9"/>
  <c r="O1241" i="9"/>
  <c r="O1240" i="9"/>
  <c r="O1239" i="9"/>
  <c r="O1238" i="9"/>
  <c r="O1237" i="9"/>
  <c r="O1236" i="9"/>
  <c r="O1235" i="9"/>
  <c r="O1234" i="9"/>
  <c r="O1233" i="9"/>
  <c r="O1232" i="9"/>
  <c r="O1231" i="9"/>
  <c r="O1230" i="9"/>
  <c r="O1229" i="9"/>
  <c r="O1228" i="9"/>
  <c r="O1227" i="9"/>
  <c r="O1226" i="9"/>
  <c r="O1225" i="9"/>
  <c r="O1224" i="9"/>
  <c r="O1223" i="9"/>
  <c r="O1222" i="9"/>
  <c r="O1221" i="9"/>
  <c r="O1220" i="9"/>
  <c r="O1219" i="9"/>
  <c r="O1218" i="9"/>
  <c r="O1217" i="9"/>
  <c r="O1216" i="9"/>
  <c r="O1215" i="9"/>
  <c r="O1214" i="9"/>
  <c r="O1213" i="9"/>
  <c r="O1212" i="9"/>
  <c r="O1211" i="9"/>
  <c r="O1210" i="9"/>
  <c r="O1209" i="9"/>
  <c r="O1208" i="9"/>
  <c r="O1207" i="9"/>
  <c r="O1206" i="9"/>
  <c r="O1205" i="9"/>
  <c r="O1204" i="9"/>
  <c r="O1203" i="9"/>
  <c r="O1202" i="9"/>
  <c r="O1201" i="9"/>
  <c r="O1200" i="9"/>
  <c r="O1199" i="9"/>
  <c r="O1198" i="9"/>
  <c r="O1197" i="9"/>
  <c r="O1196" i="9"/>
  <c r="O1195" i="9"/>
  <c r="O1194" i="9"/>
  <c r="O1193" i="9"/>
  <c r="O1192" i="9"/>
  <c r="O1191" i="9"/>
  <c r="O1190" i="9"/>
  <c r="O1189" i="9"/>
  <c r="O1188" i="9"/>
  <c r="O1187" i="9"/>
  <c r="O1186" i="9"/>
  <c r="O1185" i="9"/>
  <c r="O1184" i="9"/>
  <c r="O1183" i="9"/>
  <c r="O1182" i="9"/>
  <c r="O1181" i="9"/>
  <c r="O1180" i="9"/>
  <c r="O1179" i="9"/>
  <c r="O1178" i="9"/>
  <c r="O1177" i="9"/>
  <c r="O1176" i="9"/>
  <c r="O1175" i="9"/>
  <c r="O1174" i="9"/>
  <c r="O1173" i="9"/>
  <c r="O1172" i="9"/>
  <c r="O1171" i="9"/>
  <c r="O1170" i="9"/>
  <c r="O1169" i="9"/>
  <c r="O1168" i="9"/>
  <c r="O1167" i="9"/>
  <c r="O1166" i="9"/>
  <c r="O1165" i="9"/>
  <c r="O1164" i="9"/>
  <c r="O1163" i="9"/>
  <c r="O1162" i="9"/>
  <c r="O1161" i="9"/>
  <c r="O1160" i="9"/>
  <c r="O1159" i="9"/>
  <c r="O1158" i="9"/>
  <c r="O1157" i="9"/>
  <c r="O1156" i="9"/>
  <c r="O1155" i="9"/>
  <c r="O1154" i="9"/>
  <c r="O1153" i="9"/>
  <c r="O1152" i="9"/>
  <c r="O1151" i="9"/>
  <c r="O1150" i="9"/>
  <c r="O1149" i="9"/>
  <c r="O1148" i="9"/>
  <c r="O1147" i="9"/>
  <c r="O1146" i="9"/>
  <c r="O1145" i="9"/>
  <c r="O1144" i="9"/>
  <c r="O1143" i="9"/>
  <c r="O1142" i="9"/>
  <c r="O1141" i="9"/>
  <c r="O1140" i="9"/>
  <c r="O1139" i="9"/>
  <c r="O1138" i="9"/>
  <c r="O1137" i="9"/>
  <c r="O1136" i="9"/>
  <c r="O1135" i="9"/>
  <c r="O1134" i="9"/>
  <c r="O1133" i="9"/>
  <c r="O1132" i="9"/>
  <c r="O1131" i="9"/>
  <c r="O1130" i="9"/>
  <c r="O1129" i="9"/>
  <c r="O1128" i="9"/>
  <c r="O1127" i="9"/>
  <c r="O1126" i="9"/>
  <c r="O1125" i="9"/>
  <c r="O1124" i="9"/>
  <c r="O1123" i="9"/>
  <c r="O1122" i="9"/>
  <c r="O1121" i="9"/>
  <c r="O1120" i="9"/>
  <c r="O1119" i="9"/>
  <c r="O1118" i="9"/>
  <c r="O1117" i="9"/>
  <c r="O1116" i="9"/>
  <c r="O1115" i="9"/>
  <c r="O1114" i="9"/>
  <c r="O1113" i="9"/>
  <c r="O1112" i="9"/>
  <c r="O1111" i="9"/>
  <c r="O1110" i="9"/>
  <c r="O1109" i="9"/>
  <c r="O1108" i="9"/>
  <c r="O1107" i="9"/>
  <c r="O1106" i="9"/>
  <c r="O1105" i="9"/>
  <c r="O1104" i="9"/>
  <c r="O1103" i="9"/>
  <c r="O1102" i="9"/>
  <c r="O1101" i="9"/>
  <c r="O1100" i="9"/>
  <c r="O1099" i="9"/>
  <c r="O1098" i="9"/>
  <c r="O1097" i="9"/>
  <c r="O1096" i="9"/>
  <c r="O1095" i="9"/>
  <c r="O1094" i="9"/>
  <c r="O1093" i="9"/>
  <c r="O1092" i="9"/>
  <c r="O1091" i="9"/>
  <c r="O1090" i="9"/>
  <c r="O1089" i="9"/>
  <c r="O1088" i="9"/>
  <c r="O1087" i="9"/>
  <c r="O1086" i="9"/>
  <c r="O1085" i="9"/>
  <c r="O1084" i="9"/>
  <c r="O1083" i="9"/>
  <c r="O1082" i="9"/>
  <c r="O1081" i="9"/>
  <c r="O1080" i="9"/>
  <c r="O1079" i="9"/>
  <c r="O1078" i="9"/>
  <c r="O1077" i="9"/>
  <c r="O1076" i="9"/>
  <c r="O1075" i="9"/>
  <c r="O1074" i="9"/>
  <c r="O1073" i="9"/>
  <c r="O1072" i="9"/>
  <c r="O1071" i="9"/>
  <c r="O1070" i="9"/>
  <c r="O1069" i="9"/>
  <c r="O1068" i="9"/>
  <c r="O1067" i="9"/>
  <c r="O1066" i="9"/>
  <c r="O1065" i="9"/>
  <c r="O1064" i="9"/>
  <c r="O1063" i="9"/>
  <c r="O1062" i="9"/>
  <c r="O1061" i="9"/>
  <c r="O1060" i="9"/>
  <c r="O1059" i="9"/>
  <c r="O1058" i="9"/>
  <c r="O1057" i="9"/>
  <c r="O1056" i="9"/>
  <c r="O1055" i="9"/>
  <c r="O1054" i="9"/>
  <c r="O1053" i="9"/>
  <c r="O1052" i="9"/>
  <c r="O1051" i="9"/>
  <c r="O1050" i="9"/>
  <c r="O1049" i="9"/>
  <c r="O1048" i="9"/>
  <c r="O1047" i="9"/>
  <c r="O1046" i="9"/>
  <c r="O1045" i="9"/>
  <c r="O1044" i="9"/>
  <c r="O1043" i="9"/>
  <c r="O1042" i="9"/>
  <c r="O1041" i="9"/>
  <c r="O1040" i="9"/>
  <c r="O1039" i="9"/>
  <c r="O1038" i="9"/>
  <c r="O1037" i="9"/>
  <c r="O1036" i="9"/>
  <c r="O1035" i="9"/>
  <c r="O1034" i="9"/>
  <c r="O1033" i="9"/>
  <c r="O1032" i="9"/>
  <c r="O1031" i="9"/>
  <c r="O1030" i="9"/>
  <c r="O1029" i="9"/>
  <c r="O1028" i="9"/>
  <c r="O1027" i="9"/>
  <c r="O1026" i="9"/>
  <c r="O1025" i="9"/>
  <c r="O1024" i="9"/>
  <c r="O1023" i="9"/>
  <c r="O1022" i="9"/>
  <c r="O1021" i="9"/>
  <c r="O1020" i="9"/>
  <c r="O1019" i="9"/>
  <c r="O1018" i="9"/>
  <c r="O1017" i="9"/>
  <c r="O1016" i="9"/>
  <c r="O1015" i="9"/>
  <c r="O1014" i="9"/>
  <c r="O1013" i="9"/>
  <c r="O1012" i="9"/>
  <c r="O1011" i="9"/>
  <c r="O1010" i="9"/>
  <c r="O1009" i="9"/>
  <c r="O1008" i="9"/>
  <c r="O1007" i="9"/>
  <c r="O1006" i="9"/>
  <c r="O1005" i="9"/>
  <c r="O1004" i="9"/>
  <c r="O1003" i="9"/>
  <c r="O1002" i="9"/>
  <c r="O1001" i="9"/>
  <c r="O1000" i="9"/>
  <c r="O999" i="9"/>
  <c r="O998" i="9"/>
  <c r="O997" i="9"/>
  <c r="O996" i="9"/>
  <c r="O995" i="9"/>
  <c r="O994" i="9"/>
  <c r="O993" i="9"/>
  <c r="O992" i="9"/>
  <c r="O991" i="9"/>
  <c r="O990" i="9"/>
  <c r="O989" i="9"/>
  <c r="O988" i="9"/>
  <c r="O987" i="9"/>
  <c r="O986" i="9"/>
  <c r="O985" i="9"/>
  <c r="O984" i="9"/>
  <c r="O983" i="9"/>
  <c r="O982" i="9"/>
  <c r="O981" i="9"/>
  <c r="O980" i="9"/>
  <c r="O979" i="9"/>
  <c r="O978" i="9"/>
  <c r="O977" i="9"/>
  <c r="O976" i="9"/>
  <c r="O975" i="9"/>
  <c r="O974" i="9"/>
  <c r="O973" i="9"/>
  <c r="O972" i="9"/>
  <c r="O971" i="9"/>
  <c r="O970" i="9"/>
  <c r="O969" i="9"/>
  <c r="O968" i="9"/>
  <c r="O967" i="9"/>
  <c r="O966" i="9"/>
  <c r="O965" i="9"/>
  <c r="O964" i="9"/>
  <c r="O963" i="9"/>
  <c r="O962" i="9"/>
  <c r="O961" i="9"/>
  <c r="O960" i="9"/>
  <c r="O959" i="9"/>
  <c r="O958" i="9"/>
  <c r="O957" i="9"/>
  <c r="O956" i="9"/>
  <c r="O955" i="9"/>
  <c r="O954" i="9"/>
  <c r="O953" i="9"/>
  <c r="O952" i="9"/>
  <c r="O951" i="9"/>
  <c r="O950" i="9"/>
  <c r="O949" i="9"/>
  <c r="O948" i="9"/>
  <c r="O947" i="9"/>
  <c r="O946" i="9"/>
  <c r="O945" i="9"/>
  <c r="O944" i="9"/>
  <c r="O943" i="9"/>
  <c r="O942" i="9"/>
  <c r="O941" i="9"/>
  <c r="O940" i="9"/>
  <c r="O939" i="9"/>
  <c r="O938" i="9"/>
  <c r="O937" i="9"/>
  <c r="O936" i="9"/>
  <c r="O935" i="9"/>
  <c r="O934" i="9"/>
  <c r="O933" i="9"/>
  <c r="O932" i="9"/>
  <c r="O931" i="9"/>
  <c r="O930" i="9"/>
  <c r="O929" i="9"/>
  <c r="O928" i="9"/>
  <c r="O927" i="9"/>
  <c r="O926" i="9"/>
  <c r="O925" i="9"/>
  <c r="O924" i="9"/>
  <c r="O923" i="9"/>
  <c r="O922" i="9"/>
  <c r="O921" i="9"/>
  <c r="O920" i="9"/>
  <c r="O919" i="9"/>
  <c r="O918" i="9"/>
  <c r="O917" i="9"/>
  <c r="O916" i="9"/>
  <c r="O915" i="9"/>
  <c r="O914" i="9"/>
  <c r="O913" i="9"/>
  <c r="O912" i="9"/>
  <c r="O911" i="9"/>
  <c r="O910" i="9"/>
  <c r="O909" i="9"/>
  <c r="O908" i="9"/>
  <c r="O907" i="9"/>
  <c r="O906" i="9"/>
  <c r="O905" i="9"/>
  <c r="O904" i="9"/>
  <c r="O903" i="9"/>
  <c r="O902" i="9"/>
  <c r="O901" i="9"/>
  <c r="O900" i="9"/>
  <c r="O899" i="9"/>
  <c r="O898" i="9"/>
  <c r="O897" i="9"/>
  <c r="O896" i="9"/>
  <c r="O895" i="9"/>
  <c r="O894" i="9"/>
  <c r="O893" i="9"/>
  <c r="O892" i="9"/>
  <c r="O891" i="9"/>
  <c r="O890" i="9"/>
  <c r="O889" i="9"/>
  <c r="O888" i="9"/>
  <c r="O887" i="9"/>
  <c r="O886" i="9"/>
  <c r="O885" i="9"/>
  <c r="O884" i="9"/>
  <c r="O883" i="9"/>
  <c r="O882" i="9"/>
  <c r="O881" i="9"/>
  <c r="O880" i="9"/>
  <c r="O879" i="9"/>
  <c r="O878" i="9"/>
  <c r="O877" i="9"/>
  <c r="O876" i="9"/>
  <c r="O875" i="9"/>
  <c r="O874" i="9"/>
  <c r="O873" i="9"/>
  <c r="O872" i="9"/>
  <c r="O871" i="9"/>
  <c r="O870" i="9"/>
  <c r="O869" i="9"/>
  <c r="O868" i="9"/>
  <c r="O867" i="9"/>
  <c r="O866" i="9"/>
  <c r="O865" i="9"/>
  <c r="O864" i="9"/>
  <c r="O863" i="9"/>
  <c r="O862" i="9"/>
  <c r="O861" i="9"/>
  <c r="O860" i="9"/>
  <c r="O859" i="9"/>
  <c r="O858" i="9"/>
  <c r="O857" i="9"/>
  <c r="O856" i="9"/>
  <c r="O855" i="9"/>
  <c r="O854" i="9"/>
  <c r="O853" i="9"/>
  <c r="O852" i="9"/>
  <c r="O851" i="9"/>
  <c r="O850" i="9"/>
  <c r="O849" i="9"/>
  <c r="O848" i="9"/>
  <c r="O847" i="9"/>
  <c r="O846" i="9"/>
  <c r="O845" i="9"/>
  <c r="O844" i="9"/>
  <c r="O843" i="9"/>
  <c r="O842" i="9"/>
  <c r="O841" i="9"/>
  <c r="O840" i="9"/>
  <c r="O839" i="9"/>
  <c r="O838" i="9"/>
  <c r="O837" i="9"/>
  <c r="O836" i="9"/>
  <c r="O835" i="9"/>
  <c r="O834" i="9"/>
  <c r="O833" i="9"/>
  <c r="O832" i="9"/>
  <c r="O831" i="9"/>
  <c r="O830" i="9"/>
  <c r="O829" i="9"/>
  <c r="O828" i="9"/>
  <c r="O827" i="9"/>
  <c r="O826" i="9"/>
  <c r="O825" i="9"/>
  <c r="O824" i="9"/>
  <c r="O823" i="9"/>
  <c r="O822" i="9"/>
  <c r="O821" i="9"/>
  <c r="O820" i="9"/>
  <c r="O819" i="9"/>
  <c r="O818" i="9"/>
  <c r="O817" i="9"/>
  <c r="O816" i="9"/>
  <c r="O815" i="9"/>
  <c r="O814" i="9"/>
  <c r="O813" i="9"/>
  <c r="O812" i="9"/>
  <c r="O811" i="9"/>
  <c r="O810" i="9"/>
  <c r="O809" i="9"/>
  <c r="O808" i="9"/>
  <c r="O807" i="9"/>
  <c r="O806" i="9"/>
  <c r="O805" i="9"/>
  <c r="O804" i="9"/>
  <c r="O803" i="9"/>
  <c r="O802" i="9"/>
  <c r="O801" i="9"/>
  <c r="O800" i="9"/>
  <c r="O799" i="9"/>
  <c r="O798" i="9"/>
  <c r="O797" i="9"/>
  <c r="O796" i="9"/>
  <c r="O795" i="9"/>
  <c r="O794" i="9"/>
  <c r="O793" i="9"/>
  <c r="O792" i="9"/>
  <c r="O791" i="9"/>
  <c r="O790" i="9"/>
  <c r="O789" i="9"/>
  <c r="O788" i="9"/>
  <c r="O787" i="9"/>
  <c r="O786" i="9"/>
  <c r="O785" i="9"/>
  <c r="O784" i="9"/>
  <c r="O783" i="9"/>
  <c r="O782" i="9"/>
  <c r="O781" i="9"/>
  <c r="O780" i="9"/>
  <c r="O779" i="9"/>
  <c r="O778" i="9"/>
  <c r="O777" i="9"/>
  <c r="O776" i="9"/>
  <c r="O775" i="9"/>
  <c r="O774" i="9"/>
  <c r="O773" i="9"/>
  <c r="O772" i="9"/>
  <c r="O771" i="9"/>
  <c r="O770" i="9"/>
  <c r="O769" i="9"/>
  <c r="O768" i="9"/>
  <c r="O767" i="9"/>
  <c r="O766" i="9"/>
  <c r="O765" i="9"/>
  <c r="O764" i="9"/>
  <c r="O763" i="9"/>
  <c r="O762" i="9"/>
  <c r="O761" i="9"/>
  <c r="O760" i="9"/>
  <c r="O759" i="9"/>
  <c r="O758" i="9"/>
  <c r="O757" i="9"/>
  <c r="O756" i="9"/>
  <c r="O755" i="9"/>
  <c r="O754" i="9"/>
  <c r="O753" i="9"/>
  <c r="O752" i="9"/>
  <c r="O751" i="9"/>
  <c r="O750" i="9"/>
  <c r="O749" i="9"/>
  <c r="O748" i="9"/>
  <c r="O747" i="9"/>
  <c r="O746" i="9"/>
  <c r="O745" i="9"/>
  <c r="O744" i="9"/>
  <c r="O743" i="9"/>
  <c r="O742" i="9"/>
  <c r="O741" i="9"/>
  <c r="O740" i="9"/>
  <c r="O739" i="9"/>
  <c r="O738" i="9"/>
  <c r="O737" i="9"/>
  <c r="O736" i="9"/>
  <c r="O735" i="9"/>
  <c r="O734" i="9"/>
  <c r="O733" i="9"/>
  <c r="O732" i="9"/>
  <c r="O731" i="9"/>
  <c r="O730" i="9"/>
  <c r="O729" i="9"/>
  <c r="O728" i="9"/>
  <c r="O727" i="9"/>
  <c r="O726" i="9"/>
  <c r="O725" i="9"/>
  <c r="O724" i="9"/>
  <c r="O723" i="9"/>
  <c r="O722" i="9"/>
  <c r="O721" i="9"/>
  <c r="O720" i="9"/>
  <c r="O719" i="9"/>
  <c r="O718" i="9"/>
  <c r="O717" i="9"/>
  <c r="O716" i="9"/>
  <c r="O715" i="9"/>
  <c r="O714" i="9"/>
  <c r="O713" i="9"/>
  <c r="O712" i="9"/>
  <c r="O711" i="9"/>
  <c r="O710" i="9"/>
  <c r="O709" i="9"/>
  <c r="O708" i="9"/>
  <c r="O707" i="9"/>
  <c r="O706" i="9"/>
  <c r="O705" i="9"/>
  <c r="O704" i="9"/>
  <c r="O703" i="9"/>
  <c r="O702" i="9"/>
  <c r="O701" i="9"/>
  <c r="O700" i="9"/>
  <c r="O699" i="9"/>
  <c r="O698" i="9"/>
  <c r="O697" i="9"/>
  <c r="O696" i="9"/>
  <c r="O695" i="9"/>
  <c r="O694" i="9"/>
  <c r="O693" i="9"/>
  <c r="O692" i="9"/>
  <c r="O691" i="9"/>
  <c r="O690" i="9"/>
  <c r="O689" i="9"/>
  <c r="O688" i="9"/>
  <c r="O687" i="9"/>
  <c r="O686" i="9"/>
  <c r="O685" i="9"/>
  <c r="O684" i="9"/>
  <c r="O683" i="9"/>
  <c r="O682" i="9"/>
  <c r="O681" i="9"/>
  <c r="O680" i="9"/>
  <c r="O679" i="9"/>
  <c r="O678" i="9"/>
  <c r="O677" i="9"/>
  <c r="O676" i="9"/>
  <c r="O675" i="9"/>
  <c r="O674" i="9"/>
  <c r="O673" i="9"/>
  <c r="O672" i="9"/>
  <c r="O671" i="9"/>
  <c r="O670" i="9"/>
  <c r="O669" i="9"/>
  <c r="O668" i="9"/>
  <c r="O667" i="9"/>
  <c r="O666" i="9"/>
  <c r="O665" i="9"/>
  <c r="O664" i="9"/>
  <c r="O663" i="9"/>
  <c r="O662" i="9"/>
  <c r="O661" i="9"/>
  <c r="O660" i="9"/>
  <c r="O659" i="9"/>
  <c r="O658" i="9"/>
  <c r="O657" i="9"/>
  <c r="O656" i="9"/>
  <c r="O655" i="9"/>
  <c r="O654" i="9"/>
  <c r="O653" i="9"/>
  <c r="O652" i="9"/>
  <c r="O651" i="9"/>
  <c r="O650" i="9"/>
  <c r="O649" i="9"/>
  <c r="O648" i="9"/>
  <c r="O647" i="9"/>
  <c r="O646" i="9"/>
  <c r="O645" i="9"/>
  <c r="O644" i="9"/>
  <c r="O643" i="9"/>
  <c r="O642" i="9"/>
  <c r="O641" i="9"/>
  <c r="O640" i="9"/>
  <c r="O639" i="9"/>
  <c r="O638" i="9"/>
  <c r="O637" i="9"/>
  <c r="O636" i="9"/>
  <c r="O635" i="9"/>
  <c r="O634" i="9"/>
  <c r="O633" i="9"/>
  <c r="O632" i="9"/>
  <c r="O631" i="9"/>
  <c r="O630" i="9"/>
  <c r="O629" i="9"/>
  <c r="O628" i="9"/>
  <c r="O627" i="9"/>
  <c r="O626" i="9"/>
  <c r="O625" i="9"/>
  <c r="O624" i="9"/>
  <c r="O623" i="9"/>
  <c r="O622" i="9"/>
  <c r="O621" i="9"/>
  <c r="O620" i="9"/>
  <c r="O619" i="9"/>
  <c r="O618" i="9"/>
  <c r="O617" i="9"/>
  <c r="O616" i="9"/>
  <c r="O615" i="9"/>
  <c r="O614" i="9"/>
  <c r="O613" i="9"/>
  <c r="O612" i="9"/>
  <c r="O611" i="9"/>
  <c r="O610" i="9"/>
  <c r="O609" i="9"/>
  <c r="O608" i="9"/>
  <c r="O607" i="9"/>
  <c r="O606" i="9"/>
  <c r="O605" i="9"/>
  <c r="O604" i="9"/>
  <c r="O603" i="9"/>
  <c r="O602" i="9"/>
  <c r="O601" i="9"/>
  <c r="O600" i="9"/>
  <c r="O599" i="9"/>
  <c r="O598" i="9"/>
  <c r="O597" i="9"/>
  <c r="O596" i="9"/>
  <c r="O595" i="9"/>
  <c r="O594" i="9"/>
  <c r="O593" i="9"/>
  <c r="O592" i="9"/>
  <c r="O591" i="9"/>
  <c r="O590" i="9"/>
  <c r="O589" i="9"/>
  <c r="O588" i="9"/>
  <c r="O587" i="9"/>
  <c r="O586" i="9"/>
  <c r="O585" i="9"/>
  <c r="O584" i="9"/>
  <c r="O583" i="9"/>
  <c r="O582" i="9"/>
  <c r="O581" i="9"/>
  <c r="O580" i="9"/>
  <c r="O579" i="9"/>
  <c r="O578" i="9"/>
  <c r="O577" i="9"/>
  <c r="O576" i="9"/>
  <c r="O575" i="9"/>
  <c r="O574" i="9"/>
  <c r="O573" i="9"/>
  <c r="O572" i="9"/>
  <c r="O571" i="9"/>
  <c r="O570" i="9"/>
  <c r="O569" i="9"/>
  <c r="O568" i="9"/>
  <c r="O567" i="9"/>
  <c r="O566" i="9"/>
  <c r="O565" i="9"/>
  <c r="O564" i="9"/>
  <c r="O563" i="9"/>
  <c r="O562" i="9"/>
  <c r="O561" i="9"/>
  <c r="O560" i="9"/>
  <c r="O559" i="9"/>
  <c r="O558" i="9"/>
  <c r="O557" i="9"/>
  <c r="O556" i="9"/>
  <c r="O555" i="9"/>
  <c r="O554" i="9"/>
  <c r="O553" i="9"/>
  <c r="O552" i="9"/>
  <c r="O551" i="9"/>
  <c r="O550" i="9"/>
  <c r="O549" i="9"/>
  <c r="O548" i="9"/>
  <c r="O547" i="9"/>
  <c r="O546" i="9"/>
  <c r="O545" i="9"/>
  <c r="O544" i="9"/>
  <c r="O543" i="9"/>
  <c r="O542" i="9"/>
  <c r="O541" i="9"/>
  <c r="O540" i="9"/>
  <c r="O539" i="9"/>
  <c r="O538" i="9"/>
  <c r="O537" i="9"/>
  <c r="O536" i="9"/>
  <c r="O535" i="9"/>
  <c r="O534" i="9"/>
  <c r="O533" i="9"/>
  <c r="O532" i="9"/>
  <c r="O531" i="9"/>
  <c r="O530" i="9"/>
  <c r="O529" i="9"/>
  <c r="O528" i="9"/>
  <c r="O527" i="9"/>
  <c r="O526" i="9"/>
  <c r="O525" i="9"/>
  <c r="O524" i="9"/>
  <c r="O523" i="9"/>
  <c r="O522" i="9"/>
  <c r="O521" i="9"/>
  <c r="O520" i="9"/>
  <c r="O519" i="9"/>
  <c r="O518" i="9"/>
  <c r="O517" i="9"/>
  <c r="O516" i="9"/>
  <c r="O515" i="9"/>
  <c r="O514" i="9"/>
  <c r="O513" i="9"/>
  <c r="O512" i="9"/>
  <c r="O511" i="9"/>
  <c r="O510" i="9"/>
  <c r="O509" i="9"/>
  <c r="O508" i="9"/>
  <c r="O507" i="9"/>
  <c r="O506" i="9"/>
  <c r="O505" i="9"/>
  <c r="O504" i="9"/>
  <c r="O503" i="9"/>
  <c r="O502" i="9"/>
  <c r="O501" i="9"/>
  <c r="O500" i="9"/>
  <c r="O499" i="9"/>
  <c r="O498" i="9"/>
  <c r="O497" i="9"/>
  <c r="O496" i="9"/>
  <c r="O495" i="9"/>
  <c r="O494" i="9"/>
  <c r="O493" i="9"/>
  <c r="O492" i="9"/>
  <c r="O491" i="9"/>
  <c r="O490" i="9"/>
  <c r="O489" i="9"/>
  <c r="O488" i="9"/>
  <c r="O487" i="9"/>
  <c r="O486" i="9"/>
  <c r="O485" i="9"/>
  <c r="O484" i="9"/>
  <c r="O483" i="9"/>
  <c r="O482" i="9"/>
  <c r="O481" i="9"/>
  <c r="O480" i="9"/>
  <c r="O479" i="9"/>
  <c r="O478" i="9"/>
  <c r="O477" i="9"/>
  <c r="O476" i="9"/>
  <c r="O475" i="9"/>
  <c r="O474" i="9"/>
  <c r="O473" i="9"/>
  <c r="O472" i="9"/>
  <c r="O471" i="9"/>
  <c r="O470" i="9"/>
  <c r="O469" i="9"/>
  <c r="O468" i="9"/>
  <c r="O467" i="9"/>
  <c r="O466" i="9"/>
  <c r="O465" i="9"/>
  <c r="O464" i="9"/>
  <c r="O463" i="9"/>
  <c r="O462" i="9"/>
  <c r="O461" i="9"/>
  <c r="O460" i="9"/>
  <c r="O459" i="9"/>
  <c r="O458" i="9"/>
  <c r="O457" i="9"/>
  <c r="O456" i="9"/>
  <c r="O455" i="9"/>
  <c r="O454" i="9"/>
  <c r="O453" i="9"/>
  <c r="O452" i="9"/>
  <c r="O451" i="9"/>
  <c r="O450" i="9"/>
  <c r="O449" i="9"/>
  <c r="O448" i="9"/>
  <c r="O447" i="9"/>
  <c r="O446" i="9"/>
  <c r="O445" i="9"/>
  <c r="O444" i="9"/>
  <c r="O443" i="9"/>
  <c r="O442" i="9"/>
  <c r="O441" i="9"/>
  <c r="O440" i="9"/>
  <c r="O439" i="9"/>
  <c r="O438" i="9"/>
  <c r="O437" i="9"/>
  <c r="O436" i="9"/>
  <c r="O435" i="9"/>
  <c r="O434" i="9"/>
  <c r="O433" i="9"/>
  <c r="O432" i="9"/>
  <c r="O431" i="9"/>
  <c r="O430" i="9"/>
  <c r="O429" i="9"/>
  <c r="O428" i="9"/>
  <c r="O427" i="9"/>
  <c r="O426" i="9"/>
  <c r="O425" i="9"/>
  <c r="O424" i="9"/>
  <c r="O423" i="9"/>
  <c r="O422" i="9"/>
  <c r="O421" i="9"/>
  <c r="O420" i="9"/>
  <c r="O419" i="9"/>
  <c r="O418" i="9"/>
  <c r="O417" i="9"/>
  <c r="O416" i="9"/>
  <c r="O415" i="9"/>
  <c r="O414" i="9"/>
  <c r="O413" i="9"/>
  <c r="O412" i="9"/>
  <c r="O411" i="9"/>
  <c r="O410" i="9"/>
  <c r="O409" i="9"/>
  <c r="O408" i="9"/>
  <c r="O407" i="9"/>
  <c r="O406" i="9"/>
  <c r="O405" i="9"/>
  <c r="O404" i="9"/>
  <c r="O403" i="9"/>
  <c r="O402" i="9"/>
  <c r="O401" i="9"/>
  <c r="O400" i="9"/>
  <c r="O399" i="9"/>
  <c r="O398" i="9"/>
  <c r="O397" i="9"/>
  <c r="O396" i="9"/>
  <c r="O395" i="9"/>
  <c r="O394" i="9"/>
  <c r="O393" i="9"/>
  <c r="O392" i="9"/>
  <c r="O391" i="9"/>
  <c r="O390" i="9"/>
  <c r="O389" i="9"/>
  <c r="O388" i="9"/>
  <c r="O387" i="9"/>
  <c r="O386" i="9"/>
  <c r="O385" i="9"/>
  <c r="O384" i="9"/>
  <c r="O383" i="9"/>
  <c r="O382" i="9"/>
  <c r="O381" i="9"/>
  <c r="O380" i="9"/>
  <c r="O379" i="9"/>
  <c r="O378" i="9"/>
  <c r="O377" i="9"/>
  <c r="O376" i="9"/>
  <c r="O375" i="9"/>
  <c r="O374" i="9"/>
  <c r="O373" i="9"/>
  <c r="O372" i="9"/>
  <c r="O371" i="9"/>
  <c r="O370" i="9"/>
  <c r="O369" i="9"/>
  <c r="O368" i="9"/>
  <c r="O367" i="9"/>
  <c r="O366" i="9"/>
  <c r="O365" i="9"/>
  <c r="O364" i="9"/>
  <c r="O363" i="9"/>
  <c r="O362" i="9"/>
  <c r="O361" i="9"/>
  <c r="O360" i="9"/>
  <c r="O359" i="9"/>
  <c r="O358" i="9"/>
  <c r="O357" i="9"/>
  <c r="O356" i="9"/>
  <c r="O355" i="9"/>
  <c r="O354" i="9"/>
  <c r="O353" i="9"/>
  <c r="O352" i="9"/>
  <c r="O351" i="9"/>
  <c r="O350" i="9"/>
  <c r="O349" i="9"/>
  <c r="O348" i="9"/>
  <c r="O347" i="9"/>
  <c r="O346" i="9"/>
  <c r="O345" i="9"/>
  <c r="O344" i="9"/>
  <c r="O343" i="9"/>
  <c r="O342" i="9"/>
  <c r="O341" i="9"/>
  <c r="O340" i="9"/>
  <c r="O339" i="9"/>
  <c r="O338" i="9"/>
  <c r="O337" i="9"/>
  <c r="O336" i="9"/>
  <c r="O335" i="9"/>
  <c r="O334" i="9"/>
  <c r="O333" i="9"/>
  <c r="O332" i="9"/>
  <c r="O331" i="9"/>
  <c r="O330" i="9"/>
  <c r="O329" i="9"/>
  <c r="O328" i="9"/>
  <c r="O327" i="9"/>
  <c r="O326" i="9"/>
  <c r="O325" i="9"/>
  <c r="O324" i="9"/>
  <c r="O323" i="9"/>
  <c r="O322" i="9"/>
  <c r="O321" i="9"/>
  <c r="O320" i="9"/>
  <c r="O319" i="9"/>
  <c r="O318" i="9"/>
  <c r="O317" i="9"/>
  <c r="O316" i="9"/>
  <c r="O315" i="9"/>
  <c r="O314" i="9"/>
  <c r="O313" i="9"/>
  <c r="O312" i="9"/>
  <c r="O311" i="9"/>
  <c r="O310" i="9"/>
  <c r="O309" i="9"/>
  <c r="O308" i="9"/>
  <c r="O307" i="9"/>
  <c r="O306" i="9"/>
  <c r="O305" i="9"/>
  <c r="O304" i="9"/>
  <c r="O303" i="9"/>
  <c r="O302" i="9"/>
  <c r="O301" i="9"/>
  <c r="O300" i="9"/>
  <c r="O299" i="9"/>
  <c r="O298" i="9"/>
  <c r="O297" i="9"/>
  <c r="O296" i="9"/>
  <c r="O295" i="9"/>
  <c r="O294" i="9"/>
  <c r="O293" i="9"/>
  <c r="O292" i="9"/>
  <c r="O291" i="9"/>
  <c r="O290" i="9"/>
  <c r="O289" i="9"/>
  <c r="O288" i="9"/>
  <c r="O287" i="9"/>
  <c r="O286" i="9"/>
  <c r="O285" i="9"/>
  <c r="O284" i="9"/>
  <c r="O283" i="9"/>
  <c r="O282" i="9"/>
  <c r="O281" i="9"/>
  <c r="O280" i="9"/>
  <c r="O279" i="9"/>
  <c r="O278" i="9"/>
  <c r="O277" i="9"/>
  <c r="O276" i="9"/>
  <c r="O275" i="9"/>
  <c r="O274" i="9"/>
  <c r="O273" i="9"/>
  <c r="O272" i="9"/>
  <c r="O271" i="9"/>
  <c r="O270" i="9"/>
  <c r="O269" i="9"/>
  <c r="O268" i="9"/>
  <c r="O267" i="9"/>
  <c r="O266" i="9"/>
  <c r="O265" i="9"/>
  <c r="O264" i="9"/>
  <c r="O263" i="9"/>
  <c r="O262" i="9"/>
  <c r="O261" i="9"/>
  <c r="O260" i="9"/>
  <c r="O259" i="9"/>
  <c r="O258" i="9"/>
  <c r="O257" i="9"/>
  <c r="O256" i="9"/>
  <c r="O255" i="9"/>
  <c r="O254" i="9"/>
  <c r="O253" i="9"/>
  <c r="O252" i="9"/>
  <c r="O251" i="9"/>
  <c r="O250" i="9"/>
  <c r="O249" i="9"/>
  <c r="O248" i="9"/>
  <c r="O247" i="9"/>
  <c r="O246" i="9"/>
  <c r="O245" i="9"/>
  <c r="O244" i="9"/>
  <c r="O243" i="9"/>
  <c r="O242" i="9"/>
  <c r="O241" i="9"/>
  <c r="O240" i="9"/>
  <c r="O239" i="9"/>
  <c r="O238" i="9"/>
  <c r="O237" i="9"/>
  <c r="O236" i="9"/>
  <c r="O235" i="9"/>
  <c r="O234" i="9"/>
  <c r="O233" i="9"/>
  <c r="O232" i="9"/>
  <c r="O231" i="9"/>
  <c r="O230" i="9"/>
  <c r="O229" i="9"/>
  <c r="O228" i="9"/>
  <c r="O227" i="9"/>
  <c r="O226" i="9"/>
  <c r="O225" i="9"/>
  <c r="O224" i="9"/>
  <c r="O223" i="9"/>
  <c r="O222" i="9"/>
  <c r="O221" i="9"/>
  <c r="O220" i="9"/>
  <c r="O219" i="9"/>
  <c r="O218" i="9"/>
  <c r="O217" i="9"/>
  <c r="O216" i="9"/>
  <c r="O215" i="9"/>
  <c r="O214" i="9"/>
  <c r="O213" i="9"/>
  <c r="O212" i="9"/>
  <c r="O211" i="9"/>
  <c r="O210" i="9"/>
  <c r="O209" i="9"/>
  <c r="O208" i="9"/>
  <c r="O207" i="9"/>
  <c r="O206" i="9"/>
  <c r="O205" i="9"/>
  <c r="O204" i="9"/>
  <c r="O203" i="9"/>
  <c r="O202" i="9"/>
  <c r="O201" i="9"/>
  <c r="O200" i="9"/>
  <c r="O199" i="9"/>
  <c r="O198" i="9"/>
  <c r="O197" i="9"/>
  <c r="O196" i="9"/>
  <c r="O195" i="9"/>
  <c r="O194" i="9"/>
  <c r="O193" i="9"/>
  <c r="O192" i="9"/>
  <c r="O191" i="9"/>
  <c r="O190" i="9"/>
  <c r="O189" i="9"/>
  <c r="O188" i="9"/>
  <c r="O187" i="9"/>
  <c r="O186" i="9"/>
  <c r="O185" i="9"/>
  <c r="O184" i="9"/>
  <c r="O183" i="9"/>
  <c r="O182" i="9"/>
  <c r="O181" i="9"/>
  <c r="O180" i="9"/>
  <c r="O179" i="9"/>
  <c r="O178" i="9"/>
  <c r="O177" i="9"/>
  <c r="O176" i="9"/>
  <c r="O175" i="9"/>
  <c r="O174" i="9"/>
  <c r="O173" i="9"/>
  <c r="O172" i="9"/>
  <c r="O171" i="9"/>
  <c r="O170" i="9"/>
  <c r="O169" i="9"/>
  <c r="O168" i="9"/>
  <c r="O167" i="9"/>
  <c r="O166" i="9"/>
  <c r="O165" i="9"/>
  <c r="O164" i="9"/>
  <c r="O163" i="9"/>
  <c r="O162" i="9"/>
  <c r="O161" i="9"/>
  <c r="O160" i="9"/>
  <c r="O159" i="9"/>
  <c r="O158" i="9"/>
  <c r="O157" i="9"/>
  <c r="O156" i="9"/>
  <c r="O155" i="9"/>
  <c r="O154" i="9"/>
  <c r="O153" i="9"/>
  <c r="O152" i="9"/>
  <c r="O151" i="9"/>
  <c r="O150" i="9"/>
  <c r="O149" i="9"/>
  <c r="O148" i="9"/>
  <c r="O147" i="9"/>
  <c r="O146" i="9"/>
  <c r="O145" i="9"/>
  <c r="O144" i="9"/>
  <c r="O143" i="9"/>
  <c r="O142" i="9"/>
  <c r="O141" i="9"/>
  <c r="O140" i="9"/>
  <c r="O139" i="9"/>
  <c r="O138" i="9"/>
  <c r="O137" i="9"/>
  <c r="O136" i="9"/>
  <c r="O135" i="9"/>
  <c r="O134" i="9"/>
  <c r="O133" i="9"/>
  <c r="O132" i="9"/>
  <c r="O131" i="9"/>
  <c r="O130" i="9"/>
  <c r="O129" i="9"/>
  <c r="O128" i="9"/>
  <c r="O127" i="9"/>
  <c r="O126" i="9"/>
  <c r="O125" i="9"/>
  <c r="O124" i="9"/>
  <c r="O123" i="9"/>
  <c r="O122" i="9"/>
  <c r="O121" i="9"/>
  <c r="O120" i="9"/>
  <c r="O119" i="9"/>
  <c r="O118" i="9"/>
  <c r="O117" i="9"/>
  <c r="O116" i="9"/>
  <c r="O115" i="9"/>
  <c r="O114" i="9"/>
  <c r="O113" i="9"/>
  <c r="O112" i="9"/>
  <c r="O111" i="9"/>
  <c r="O110" i="9"/>
  <c r="O109" i="9"/>
  <c r="O108" i="9"/>
  <c r="O107" i="9"/>
  <c r="O106" i="9"/>
  <c r="O105" i="9"/>
  <c r="O104" i="9"/>
  <c r="O103" i="9"/>
  <c r="O102" i="9"/>
  <c r="O101" i="9"/>
  <c r="O100" i="9"/>
  <c r="O99" i="9"/>
  <c r="O98" i="9"/>
  <c r="O97" i="9"/>
  <c r="O96" i="9"/>
  <c r="O95" i="9"/>
  <c r="O94" i="9"/>
  <c r="O93" i="9"/>
  <c r="O92" i="9"/>
  <c r="O91" i="9"/>
  <c r="O90" i="9"/>
  <c r="O89" i="9"/>
  <c r="O88" i="9"/>
  <c r="O87" i="9"/>
  <c r="O86" i="9"/>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I8" i="9" l="1"/>
  <c r="I9" i="9"/>
  <c r="I10" i="9"/>
  <c r="I7" i="9"/>
  <c r="I6" i="9"/>
  <c r="I5" i="9"/>
  <c r="P156" i="10"/>
  <c r="P148" i="10"/>
  <c r="P147" i="10"/>
  <c r="P122" i="10"/>
  <c r="P120" i="10"/>
  <c r="P119" i="10"/>
  <c r="P118" i="10"/>
  <c r="P117" i="10"/>
  <c r="P116" i="10"/>
  <c r="P115" i="10"/>
  <c r="P114" i="10"/>
  <c r="P113" i="10"/>
  <c r="P111" i="10"/>
  <c r="P110" i="10"/>
  <c r="P109" i="10"/>
  <c r="P108" i="10"/>
  <c r="P107" i="10"/>
  <c r="P106" i="10"/>
  <c r="R80" i="10"/>
  <c r="R79" i="10"/>
  <c r="R78" i="10"/>
  <c r="R77" i="10"/>
  <c r="R76" i="10"/>
  <c r="R75" i="10"/>
  <c r="R74" i="10"/>
  <c r="Q80" i="10"/>
  <c r="Q79" i="10"/>
  <c r="Q78" i="10"/>
  <c r="Q77" i="10"/>
  <c r="Q76" i="10"/>
  <c r="Q75" i="10"/>
  <c r="Q74" i="10"/>
  <c r="P80" i="10"/>
  <c r="P79" i="10"/>
  <c r="P78" i="10"/>
  <c r="P77" i="10"/>
  <c r="P76" i="10"/>
  <c r="P75" i="10"/>
  <c r="P74" i="10"/>
  <c r="P60" i="10"/>
  <c r="P59" i="10"/>
  <c r="P58" i="10"/>
  <c r="P57" i="10"/>
  <c r="P56" i="10"/>
  <c r="P55" i="10"/>
  <c r="P54" i="10"/>
  <c r="U28" i="10"/>
  <c r="Q23" i="10"/>
  <c r="Q22" i="10"/>
  <c r="Q21" i="10"/>
  <c r="Q20" i="10"/>
  <c r="Q19" i="10"/>
  <c r="Q18" i="10"/>
  <c r="Q17" i="10"/>
  <c r="P23" i="10"/>
  <c r="P22" i="10"/>
  <c r="P21" i="10"/>
  <c r="P20" i="10"/>
  <c r="P19" i="10"/>
  <c r="P18" i="10"/>
  <c r="P17" i="10"/>
  <c r="U84" i="10" l="1"/>
  <c r="U5" i="10" s="1"/>
  <c r="I11" i="9"/>
  <c r="N5" i="12"/>
  <c r="N6" i="12"/>
  <c r="N7" i="12"/>
  <c r="N4" i="12"/>
  <c r="N8" i="12"/>
  <c r="U74" i="10"/>
  <c r="U54" i="10"/>
  <c r="U17" i="10"/>
  <c r="K165" i="10"/>
  <c r="K166" i="10"/>
  <c r="K167" i="10"/>
  <c r="K168" i="10"/>
  <c r="K169" i="10"/>
  <c r="K170" i="10"/>
  <c r="K164" i="10"/>
  <c r="N11" i="12" l="1"/>
  <c r="C14" i="12"/>
  <c r="D14" i="12"/>
  <c r="E14" i="12"/>
  <c r="F14" i="12"/>
  <c r="U2" i="10" l="1"/>
  <c r="U4" i="12" l="1"/>
  <c r="C170" i="10" l="1"/>
  <c r="C169" i="10"/>
  <c r="C168" i="10"/>
  <c r="C167" i="10"/>
  <c r="C166" i="10"/>
  <c r="C165" i="10"/>
  <c r="C164" i="10"/>
  <c r="P164" i="10" l="1"/>
  <c r="P166" i="10"/>
  <c r="O6" i="12" s="1"/>
  <c r="P168" i="10"/>
  <c r="O8" i="12" s="1"/>
  <c r="P170" i="10"/>
  <c r="P165" i="10"/>
  <c r="O5" i="12" s="1"/>
  <c r="P167" i="10"/>
  <c r="O7" i="12" s="1"/>
  <c r="P169" i="10"/>
  <c r="O9" i="12" s="1"/>
  <c r="U8" i="12"/>
  <c r="U6" i="12"/>
  <c r="O10" i="12" l="1"/>
  <c r="O4" i="12"/>
  <c r="U11" i="12"/>
  <c r="U10" i="12"/>
  <c r="U14" i="12" l="1"/>
  <c r="C6" i="10"/>
  <c r="I23" i="11" l="1"/>
  <c r="H23" i="11"/>
  <c r="G23" i="11"/>
  <c r="F23" i="11"/>
  <c r="E23" i="11"/>
  <c r="D23" i="11"/>
  <c r="C23" i="11"/>
  <c r="I22" i="11"/>
  <c r="H22" i="11"/>
  <c r="G22" i="11"/>
  <c r="F22" i="11"/>
  <c r="E22" i="11"/>
  <c r="D22" i="11"/>
  <c r="C22" i="11"/>
  <c r="I21" i="11"/>
  <c r="H21" i="11"/>
  <c r="G21" i="11"/>
  <c r="F21" i="11"/>
  <c r="E21" i="11"/>
  <c r="D21" i="11"/>
  <c r="C21" i="11"/>
  <c r="I20" i="11"/>
  <c r="H20" i="11"/>
  <c r="G20" i="11"/>
  <c r="F20" i="11"/>
  <c r="E20" i="11"/>
  <c r="D20" i="11"/>
  <c r="C20" i="11"/>
  <c r="I19" i="11"/>
  <c r="H19" i="11"/>
  <c r="G19" i="11"/>
  <c r="F19" i="11"/>
  <c r="E19" i="11"/>
  <c r="D19" i="11"/>
  <c r="C19" i="11"/>
  <c r="I18" i="11"/>
  <c r="H18" i="11"/>
  <c r="G18" i="11"/>
  <c r="F18" i="11"/>
  <c r="E18" i="11"/>
  <c r="D18" i="11"/>
  <c r="C18" i="11"/>
  <c r="I17" i="11"/>
  <c r="H17" i="11"/>
  <c r="G17" i="11"/>
  <c r="F17" i="11"/>
  <c r="E17" i="11"/>
  <c r="D17" i="11"/>
  <c r="C17" i="11"/>
  <c r="I16" i="11"/>
  <c r="H16" i="11"/>
  <c r="G16" i="11"/>
  <c r="F16" i="11"/>
  <c r="E16" i="11"/>
  <c r="D16" i="11"/>
  <c r="C16" i="11"/>
  <c r="I15" i="11"/>
  <c r="H15" i="11"/>
  <c r="G15" i="11"/>
  <c r="F15" i="11"/>
  <c r="E15" i="11"/>
  <c r="D15" i="11"/>
  <c r="C15" i="11"/>
  <c r="I14" i="11"/>
  <c r="H14" i="11"/>
  <c r="G14" i="11"/>
  <c r="F14" i="11"/>
  <c r="E14" i="11"/>
  <c r="D14" i="11"/>
  <c r="C14" i="11"/>
  <c r="I13" i="11"/>
  <c r="H13" i="11"/>
  <c r="G13" i="11"/>
  <c r="F13" i="11"/>
  <c r="E13" i="11"/>
  <c r="D13" i="11"/>
  <c r="C13" i="11"/>
  <c r="I12" i="11"/>
  <c r="H12" i="11"/>
  <c r="G12" i="11"/>
  <c r="F12" i="11"/>
  <c r="E12" i="11"/>
  <c r="D12" i="11"/>
  <c r="C12" i="11"/>
  <c r="I11" i="11"/>
  <c r="H11" i="11"/>
  <c r="G11" i="11"/>
  <c r="F11" i="11"/>
  <c r="E11" i="11"/>
  <c r="D11" i="11"/>
  <c r="C11" i="11"/>
  <c r="I10" i="11"/>
  <c r="H10" i="11"/>
  <c r="G10" i="11"/>
  <c r="F10" i="11"/>
  <c r="E10" i="11"/>
  <c r="D10" i="11"/>
  <c r="C10" i="11"/>
  <c r="I9" i="11"/>
  <c r="H9" i="11"/>
  <c r="G9" i="11"/>
  <c r="F9" i="11"/>
  <c r="E9" i="11"/>
  <c r="D9" i="11"/>
  <c r="C9" i="11"/>
  <c r="I8" i="11"/>
  <c r="H8" i="11"/>
  <c r="G8" i="11"/>
  <c r="F8" i="11"/>
  <c r="E8" i="11"/>
  <c r="D8" i="11"/>
  <c r="C8" i="11"/>
  <c r="I7" i="11"/>
  <c r="H7" i="11"/>
  <c r="G7" i="11"/>
  <c r="F7" i="11"/>
  <c r="E7" i="11"/>
  <c r="D7" i="11"/>
  <c r="C7" i="11"/>
  <c r="I6" i="11"/>
  <c r="H6" i="11"/>
  <c r="G6" i="11"/>
  <c r="F6" i="11"/>
  <c r="E6" i="11"/>
  <c r="D6" i="11"/>
  <c r="C6" i="11"/>
  <c r="D180" i="10" l="1"/>
  <c r="C180" i="10"/>
  <c r="P180" i="10" l="1"/>
  <c r="P182" i="10"/>
  <c r="L8" i="12" s="1"/>
  <c r="K11" i="12" l="1"/>
  <c r="L14" i="12"/>
  <c r="P153" i="10"/>
  <c r="P152" i="10"/>
  <c r="P151" i="10"/>
  <c r="P150" i="10"/>
  <c r="P149" i="10"/>
  <c r="P161" i="10" l="1"/>
  <c r="P160" i="10"/>
  <c r="P159" i="10"/>
  <c r="P158" i="10"/>
  <c r="P157" i="10"/>
  <c r="C3" i="10" l="1"/>
  <c r="E173" i="10" l="1"/>
  <c r="F179" i="10"/>
  <c r="E179" i="10"/>
  <c r="D179" i="10"/>
  <c r="C179" i="10"/>
  <c r="F178" i="10"/>
  <c r="E178" i="10"/>
  <c r="D178" i="10"/>
  <c r="C178" i="10"/>
  <c r="F177" i="10"/>
  <c r="E177" i="10"/>
  <c r="D177" i="10"/>
  <c r="C177" i="10"/>
  <c r="F176" i="10"/>
  <c r="E176" i="10"/>
  <c r="D176" i="10"/>
  <c r="C176" i="10"/>
  <c r="F175" i="10"/>
  <c r="E175" i="10"/>
  <c r="D175" i="10"/>
  <c r="C175" i="10"/>
  <c r="F174" i="10"/>
  <c r="E174" i="10"/>
  <c r="D174" i="10"/>
  <c r="C174" i="10"/>
  <c r="F173" i="10"/>
  <c r="D173" i="10"/>
  <c r="C173" i="10"/>
  <c r="P173" i="10" l="1"/>
  <c r="P174" i="10"/>
  <c r="K5" i="12" s="1"/>
  <c r="P175" i="10"/>
  <c r="K6" i="12" s="1"/>
  <c r="P176" i="10"/>
  <c r="K7" i="12" s="1"/>
  <c r="P177" i="10"/>
  <c r="K8" i="12" s="1"/>
  <c r="P178" i="10"/>
  <c r="K9" i="12" s="1"/>
  <c r="P179" i="10"/>
  <c r="U132" i="10" s="1"/>
  <c r="U4" i="10" l="1"/>
  <c r="K10" i="12"/>
  <c r="K4" i="12"/>
  <c r="M4" i="12" s="1"/>
  <c r="C4" i="10"/>
  <c r="C5" i="10"/>
  <c r="N9" i="12"/>
  <c r="N10" i="12"/>
  <c r="J5" i="12" l="1"/>
  <c r="M5" i="12" s="1"/>
  <c r="R4" i="12"/>
  <c r="U3" i="10"/>
  <c r="U8" i="10" s="1"/>
  <c r="U9" i="10" s="1"/>
  <c r="U10" i="10" s="1"/>
  <c r="J6" i="12" l="1"/>
  <c r="R5" i="12"/>
  <c r="K18" i="12"/>
  <c r="K14" i="12"/>
  <c r="V1616" i="9"/>
  <c r="U1616" i="9"/>
  <c r="T1616" i="9"/>
  <c r="V1615" i="9"/>
  <c r="U1615" i="9"/>
  <c r="T1615" i="9"/>
  <c r="V1614" i="9"/>
  <c r="U1614" i="9"/>
  <c r="T1614" i="9"/>
  <c r="V1613" i="9"/>
  <c r="U1613" i="9"/>
  <c r="T1613" i="9"/>
  <c r="V1612" i="9"/>
  <c r="U1612" i="9"/>
  <c r="T1612" i="9"/>
  <c r="V1611" i="9"/>
  <c r="U1611" i="9"/>
  <c r="T1611" i="9"/>
  <c r="V1610" i="9"/>
  <c r="U1610" i="9"/>
  <c r="T1610" i="9"/>
  <c r="V1609" i="9"/>
  <c r="U1609" i="9"/>
  <c r="T1609" i="9"/>
  <c r="V1608" i="9"/>
  <c r="U1608" i="9"/>
  <c r="T1608" i="9"/>
  <c r="V1607" i="9"/>
  <c r="U1607" i="9"/>
  <c r="T1607" i="9"/>
  <c r="V1606" i="9"/>
  <c r="U1606" i="9"/>
  <c r="T1606" i="9"/>
  <c r="V1605" i="9"/>
  <c r="U1605" i="9"/>
  <c r="T1605" i="9"/>
  <c r="V1604" i="9"/>
  <c r="U1604" i="9"/>
  <c r="T1604" i="9"/>
  <c r="V1603" i="9"/>
  <c r="U1603" i="9"/>
  <c r="T1603" i="9"/>
  <c r="V1602" i="9"/>
  <c r="U1602" i="9"/>
  <c r="T1602" i="9"/>
  <c r="V1601" i="9"/>
  <c r="U1601" i="9"/>
  <c r="T1601" i="9"/>
  <c r="V1600" i="9"/>
  <c r="U1600" i="9"/>
  <c r="T1600" i="9"/>
  <c r="V1599" i="9"/>
  <c r="U1599" i="9"/>
  <c r="T1599" i="9"/>
  <c r="V1598" i="9"/>
  <c r="U1598" i="9"/>
  <c r="T1598" i="9"/>
  <c r="V1597" i="9"/>
  <c r="U1597" i="9"/>
  <c r="T1597" i="9"/>
  <c r="V1596" i="9"/>
  <c r="U1596" i="9"/>
  <c r="T1596" i="9"/>
  <c r="V1595" i="9"/>
  <c r="U1595" i="9"/>
  <c r="T1595" i="9"/>
  <c r="V1594" i="9"/>
  <c r="U1594" i="9"/>
  <c r="T1594" i="9"/>
  <c r="V1593" i="9"/>
  <c r="U1593" i="9"/>
  <c r="T1593" i="9"/>
  <c r="V1592" i="9"/>
  <c r="U1592" i="9"/>
  <c r="T1592" i="9"/>
  <c r="V1591" i="9"/>
  <c r="U1591" i="9"/>
  <c r="T1591" i="9"/>
  <c r="V1590" i="9"/>
  <c r="U1590" i="9"/>
  <c r="T1590" i="9"/>
  <c r="V1589" i="9"/>
  <c r="U1589" i="9"/>
  <c r="T1589" i="9"/>
  <c r="V1588" i="9"/>
  <c r="U1588" i="9"/>
  <c r="T1588" i="9"/>
  <c r="V1587" i="9"/>
  <c r="U1587" i="9"/>
  <c r="T1587" i="9"/>
  <c r="V1586" i="9"/>
  <c r="U1586" i="9"/>
  <c r="T1586" i="9"/>
  <c r="V1585" i="9"/>
  <c r="U1585" i="9"/>
  <c r="T1585" i="9"/>
  <c r="V1584" i="9"/>
  <c r="U1584" i="9"/>
  <c r="T1584" i="9"/>
  <c r="V1583" i="9"/>
  <c r="U1583" i="9"/>
  <c r="T1583" i="9"/>
  <c r="V1582" i="9"/>
  <c r="U1582" i="9"/>
  <c r="T1582" i="9"/>
  <c r="V1581" i="9"/>
  <c r="U1581" i="9"/>
  <c r="T1581" i="9"/>
  <c r="V1580" i="9"/>
  <c r="U1580" i="9"/>
  <c r="T1580" i="9"/>
  <c r="V1579" i="9"/>
  <c r="U1579" i="9"/>
  <c r="T1579" i="9"/>
  <c r="V1578" i="9"/>
  <c r="U1578" i="9"/>
  <c r="T1578" i="9"/>
  <c r="V1577" i="9"/>
  <c r="U1577" i="9"/>
  <c r="T1577" i="9"/>
  <c r="V1576" i="9"/>
  <c r="U1576" i="9"/>
  <c r="T1576" i="9"/>
  <c r="V1575" i="9"/>
  <c r="U1575" i="9"/>
  <c r="T1575" i="9"/>
  <c r="V1574" i="9"/>
  <c r="U1574" i="9"/>
  <c r="T1574" i="9"/>
  <c r="V1573" i="9"/>
  <c r="U1573" i="9"/>
  <c r="T1573" i="9"/>
  <c r="V1572" i="9"/>
  <c r="U1572" i="9"/>
  <c r="T1572" i="9"/>
  <c r="V1571" i="9"/>
  <c r="U1571" i="9"/>
  <c r="T1571" i="9"/>
  <c r="V1570" i="9"/>
  <c r="U1570" i="9"/>
  <c r="T1570" i="9"/>
  <c r="V1569" i="9"/>
  <c r="U1569" i="9"/>
  <c r="T1569" i="9"/>
  <c r="V1568" i="9"/>
  <c r="U1568" i="9"/>
  <c r="T1568" i="9"/>
  <c r="V1567" i="9"/>
  <c r="U1567" i="9"/>
  <c r="T1567" i="9"/>
  <c r="V1566" i="9"/>
  <c r="U1566" i="9"/>
  <c r="T1566" i="9"/>
  <c r="V1565" i="9"/>
  <c r="U1565" i="9"/>
  <c r="T1565" i="9"/>
  <c r="V1564" i="9"/>
  <c r="U1564" i="9"/>
  <c r="T1564" i="9"/>
  <c r="V1563" i="9"/>
  <c r="U1563" i="9"/>
  <c r="T1563" i="9"/>
  <c r="V1562" i="9"/>
  <c r="U1562" i="9"/>
  <c r="T1562" i="9"/>
  <c r="V1561" i="9"/>
  <c r="U1561" i="9"/>
  <c r="T1561" i="9"/>
  <c r="V1560" i="9"/>
  <c r="U1560" i="9"/>
  <c r="T1560" i="9"/>
  <c r="V1559" i="9"/>
  <c r="U1559" i="9"/>
  <c r="T1559" i="9"/>
  <c r="V1558" i="9"/>
  <c r="U1558" i="9"/>
  <c r="T1558" i="9"/>
  <c r="V1557" i="9"/>
  <c r="U1557" i="9"/>
  <c r="T1557" i="9"/>
  <c r="V1556" i="9"/>
  <c r="U1556" i="9"/>
  <c r="T1556" i="9"/>
  <c r="V1555" i="9"/>
  <c r="U1555" i="9"/>
  <c r="T1555" i="9"/>
  <c r="V1554" i="9"/>
  <c r="U1554" i="9"/>
  <c r="T1554" i="9"/>
  <c r="V1553" i="9"/>
  <c r="U1553" i="9"/>
  <c r="T1553" i="9"/>
  <c r="V1552" i="9"/>
  <c r="U1552" i="9"/>
  <c r="T1552" i="9"/>
  <c r="V1551" i="9"/>
  <c r="U1551" i="9"/>
  <c r="T1551" i="9"/>
  <c r="V1550" i="9"/>
  <c r="U1550" i="9"/>
  <c r="T1550" i="9"/>
  <c r="V1549" i="9"/>
  <c r="U1549" i="9"/>
  <c r="T1549" i="9"/>
  <c r="V1548" i="9"/>
  <c r="U1548" i="9"/>
  <c r="T1548" i="9"/>
  <c r="V1547" i="9"/>
  <c r="U1547" i="9"/>
  <c r="T1547" i="9"/>
  <c r="V1546" i="9"/>
  <c r="U1546" i="9"/>
  <c r="T1546" i="9"/>
  <c r="V1545" i="9"/>
  <c r="U1545" i="9"/>
  <c r="T1545" i="9"/>
  <c r="V1544" i="9"/>
  <c r="U1544" i="9"/>
  <c r="T1544" i="9"/>
  <c r="V1543" i="9"/>
  <c r="U1543" i="9"/>
  <c r="T1543" i="9"/>
  <c r="V1542" i="9"/>
  <c r="U1542" i="9"/>
  <c r="T1542" i="9"/>
  <c r="V1541" i="9"/>
  <c r="U1541" i="9"/>
  <c r="T1541" i="9"/>
  <c r="V1540" i="9"/>
  <c r="U1540" i="9"/>
  <c r="T1540" i="9"/>
  <c r="V1539" i="9"/>
  <c r="U1539" i="9"/>
  <c r="T1539" i="9"/>
  <c r="V1538" i="9"/>
  <c r="U1538" i="9"/>
  <c r="T1538" i="9"/>
  <c r="V1537" i="9"/>
  <c r="U1537" i="9"/>
  <c r="T1537" i="9"/>
  <c r="V1536" i="9"/>
  <c r="U1536" i="9"/>
  <c r="T1536" i="9"/>
  <c r="V1535" i="9"/>
  <c r="U1535" i="9"/>
  <c r="T1535" i="9"/>
  <c r="V1534" i="9"/>
  <c r="U1534" i="9"/>
  <c r="T1534" i="9"/>
  <c r="V1533" i="9"/>
  <c r="U1533" i="9"/>
  <c r="T1533" i="9"/>
  <c r="V1532" i="9"/>
  <c r="U1532" i="9"/>
  <c r="T1532" i="9"/>
  <c r="V1531" i="9"/>
  <c r="U1531" i="9"/>
  <c r="T1531" i="9"/>
  <c r="V1530" i="9"/>
  <c r="U1530" i="9"/>
  <c r="T1530" i="9"/>
  <c r="V1529" i="9"/>
  <c r="U1529" i="9"/>
  <c r="T1529" i="9"/>
  <c r="V1528" i="9"/>
  <c r="U1528" i="9"/>
  <c r="T1528" i="9"/>
  <c r="V1527" i="9"/>
  <c r="U1527" i="9"/>
  <c r="T1527" i="9"/>
  <c r="V1526" i="9"/>
  <c r="U1526" i="9"/>
  <c r="T1526" i="9"/>
  <c r="V1525" i="9"/>
  <c r="U1525" i="9"/>
  <c r="T1525" i="9"/>
  <c r="V1524" i="9"/>
  <c r="U1524" i="9"/>
  <c r="T1524" i="9"/>
  <c r="V1523" i="9"/>
  <c r="U1523" i="9"/>
  <c r="T1523" i="9"/>
  <c r="V1522" i="9"/>
  <c r="U1522" i="9"/>
  <c r="T1522" i="9"/>
  <c r="V1521" i="9"/>
  <c r="U1521" i="9"/>
  <c r="T1521" i="9"/>
  <c r="V1520" i="9"/>
  <c r="U1520" i="9"/>
  <c r="T1520" i="9"/>
  <c r="V1519" i="9"/>
  <c r="U1519" i="9"/>
  <c r="T1519" i="9"/>
  <c r="V1518" i="9"/>
  <c r="U1518" i="9"/>
  <c r="T1518" i="9"/>
  <c r="V1517" i="9"/>
  <c r="U1517" i="9"/>
  <c r="T1517" i="9"/>
  <c r="V1516" i="9"/>
  <c r="U1516" i="9"/>
  <c r="T1516" i="9"/>
  <c r="V1515" i="9"/>
  <c r="U1515" i="9"/>
  <c r="T1515" i="9"/>
  <c r="V1514" i="9"/>
  <c r="U1514" i="9"/>
  <c r="T1514" i="9"/>
  <c r="V1513" i="9"/>
  <c r="U1513" i="9"/>
  <c r="T1513" i="9"/>
  <c r="V1512" i="9"/>
  <c r="U1512" i="9"/>
  <c r="T1512" i="9"/>
  <c r="V1511" i="9"/>
  <c r="U1511" i="9"/>
  <c r="T1511" i="9"/>
  <c r="V1510" i="9"/>
  <c r="U1510" i="9"/>
  <c r="T1510" i="9"/>
  <c r="V1509" i="9"/>
  <c r="U1509" i="9"/>
  <c r="T1509" i="9"/>
  <c r="V1508" i="9"/>
  <c r="U1508" i="9"/>
  <c r="T1508" i="9"/>
  <c r="V1507" i="9"/>
  <c r="U1507" i="9"/>
  <c r="T1507" i="9"/>
  <c r="V1506" i="9"/>
  <c r="U1506" i="9"/>
  <c r="T1506" i="9"/>
  <c r="V1505" i="9"/>
  <c r="U1505" i="9"/>
  <c r="T1505" i="9"/>
  <c r="V1504" i="9"/>
  <c r="U1504" i="9"/>
  <c r="T1504" i="9"/>
  <c r="V1503" i="9"/>
  <c r="U1503" i="9"/>
  <c r="T1503" i="9"/>
  <c r="V1502" i="9"/>
  <c r="U1502" i="9"/>
  <c r="T1502" i="9"/>
  <c r="V1501" i="9"/>
  <c r="U1501" i="9"/>
  <c r="T1501" i="9"/>
  <c r="V1500" i="9"/>
  <c r="U1500" i="9"/>
  <c r="T1500" i="9"/>
  <c r="V1499" i="9"/>
  <c r="U1499" i="9"/>
  <c r="T1499" i="9"/>
  <c r="V1498" i="9"/>
  <c r="U1498" i="9"/>
  <c r="T1498" i="9"/>
  <c r="V1497" i="9"/>
  <c r="U1497" i="9"/>
  <c r="T1497" i="9"/>
  <c r="V1496" i="9"/>
  <c r="U1496" i="9"/>
  <c r="T1496" i="9"/>
  <c r="V1495" i="9"/>
  <c r="U1495" i="9"/>
  <c r="T1495" i="9"/>
  <c r="V1494" i="9"/>
  <c r="U1494" i="9"/>
  <c r="T1494" i="9"/>
  <c r="V1493" i="9"/>
  <c r="U1493" i="9"/>
  <c r="T1493" i="9"/>
  <c r="V1492" i="9"/>
  <c r="U1492" i="9"/>
  <c r="T1492" i="9"/>
  <c r="V1491" i="9"/>
  <c r="U1491" i="9"/>
  <c r="T1491" i="9"/>
  <c r="V1490" i="9"/>
  <c r="U1490" i="9"/>
  <c r="T1490" i="9"/>
  <c r="V1489" i="9"/>
  <c r="U1489" i="9"/>
  <c r="T1489" i="9"/>
  <c r="V1488" i="9"/>
  <c r="U1488" i="9"/>
  <c r="T1488" i="9"/>
  <c r="V1487" i="9"/>
  <c r="U1487" i="9"/>
  <c r="T1487" i="9"/>
  <c r="V1486" i="9"/>
  <c r="U1486" i="9"/>
  <c r="T1486" i="9"/>
  <c r="V1485" i="9"/>
  <c r="U1485" i="9"/>
  <c r="T1485" i="9"/>
  <c r="V1484" i="9"/>
  <c r="U1484" i="9"/>
  <c r="T1484" i="9"/>
  <c r="V1483" i="9"/>
  <c r="U1483" i="9"/>
  <c r="T1483" i="9"/>
  <c r="V1482" i="9"/>
  <c r="U1482" i="9"/>
  <c r="T1482" i="9"/>
  <c r="V1481" i="9"/>
  <c r="U1481" i="9"/>
  <c r="T1481" i="9"/>
  <c r="V1480" i="9"/>
  <c r="U1480" i="9"/>
  <c r="T1480" i="9"/>
  <c r="V1479" i="9"/>
  <c r="U1479" i="9"/>
  <c r="T1479" i="9"/>
  <c r="V1478" i="9"/>
  <c r="U1478" i="9"/>
  <c r="T1478" i="9"/>
  <c r="V1477" i="9"/>
  <c r="U1477" i="9"/>
  <c r="T1477" i="9"/>
  <c r="V1476" i="9"/>
  <c r="U1476" i="9"/>
  <c r="T1476" i="9"/>
  <c r="V1475" i="9"/>
  <c r="U1475" i="9"/>
  <c r="T1475" i="9"/>
  <c r="V1474" i="9"/>
  <c r="U1474" i="9"/>
  <c r="T1474" i="9"/>
  <c r="V1473" i="9"/>
  <c r="U1473" i="9"/>
  <c r="T1473" i="9"/>
  <c r="V1472" i="9"/>
  <c r="U1472" i="9"/>
  <c r="T1472" i="9"/>
  <c r="V1471" i="9"/>
  <c r="U1471" i="9"/>
  <c r="T1471" i="9"/>
  <c r="V1470" i="9"/>
  <c r="U1470" i="9"/>
  <c r="T1470" i="9"/>
  <c r="V1469" i="9"/>
  <c r="U1469" i="9"/>
  <c r="T1469" i="9"/>
  <c r="V1468" i="9"/>
  <c r="U1468" i="9"/>
  <c r="T1468" i="9"/>
  <c r="V1467" i="9"/>
  <c r="U1467" i="9"/>
  <c r="T1467" i="9"/>
  <c r="V1466" i="9"/>
  <c r="U1466" i="9"/>
  <c r="T1466" i="9"/>
  <c r="V1465" i="9"/>
  <c r="U1465" i="9"/>
  <c r="T1465" i="9"/>
  <c r="V1464" i="9"/>
  <c r="U1464" i="9"/>
  <c r="T1464" i="9"/>
  <c r="V1463" i="9"/>
  <c r="U1463" i="9"/>
  <c r="T1463" i="9"/>
  <c r="V1462" i="9"/>
  <c r="U1462" i="9"/>
  <c r="T1462" i="9"/>
  <c r="V1461" i="9"/>
  <c r="U1461" i="9"/>
  <c r="T1461" i="9"/>
  <c r="V1460" i="9"/>
  <c r="U1460" i="9"/>
  <c r="T1460" i="9"/>
  <c r="V1459" i="9"/>
  <c r="U1459" i="9"/>
  <c r="T1459" i="9"/>
  <c r="V1458" i="9"/>
  <c r="U1458" i="9"/>
  <c r="T1458" i="9"/>
  <c r="V1457" i="9"/>
  <c r="U1457" i="9"/>
  <c r="T1457" i="9"/>
  <c r="V1456" i="9"/>
  <c r="U1456" i="9"/>
  <c r="T1456" i="9"/>
  <c r="V1455" i="9"/>
  <c r="U1455" i="9"/>
  <c r="T1455" i="9"/>
  <c r="V1454" i="9"/>
  <c r="U1454" i="9"/>
  <c r="T1454" i="9"/>
  <c r="V1453" i="9"/>
  <c r="U1453" i="9"/>
  <c r="T1453" i="9"/>
  <c r="V1452" i="9"/>
  <c r="U1452" i="9"/>
  <c r="T1452" i="9"/>
  <c r="V1451" i="9"/>
  <c r="U1451" i="9"/>
  <c r="T1451" i="9"/>
  <c r="V1450" i="9"/>
  <c r="U1450" i="9"/>
  <c r="T1450" i="9"/>
  <c r="V1449" i="9"/>
  <c r="U1449" i="9"/>
  <c r="T1449" i="9"/>
  <c r="V1448" i="9"/>
  <c r="U1448" i="9"/>
  <c r="T1448" i="9"/>
  <c r="V1447" i="9"/>
  <c r="U1447" i="9"/>
  <c r="T1447" i="9"/>
  <c r="V1446" i="9"/>
  <c r="U1446" i="9"/>
  <c r="T1446" i="9"/>
  <c r="V1445" i="9"/>
  <c r="U1445" i="9"/>
  <c r="T1445" i="9"/>
  <c r="V1444" i="9"/>
  <c r="U1444" i="9"/>
  <c r="T1444" i="9"/>
  <c r="V1443" i="9"/>
  <c r="U1443" i="9"/>
  <c r="T1443" i="9"/>
  <c r="V1442" i="9"/>
  <c r="U1442" i="9"/>
  <c r="T1442" i="9"/>
  <c r="V1441" i="9"/>
  <c r="U1441" i="9"/>
  <c r="T1441" i="9"/>
  <c r="V1440" i="9"/>
  <c r="U1440" i="9"/>
  <c r="T1440" i="9"/>
  <c r="V1439" i="9"/>
  <c r="U1439" i="9"/>
  <c r="T1439" i="9"/>
  <c r="V1438" i="9"/>
  <c r="U1438" i="9"/>
  <c r="T1438" i="9"/>
  <c r="V1437" i="9"/>
  <c r="U1437" i="9"/>
  <c r="T1437" i="9"/>
  <c r="V1436" i="9"/>
  <c r="U1436" i="9"/>
  <c r="T1436" i="9"/>
  <c r="V1435" i="9"/>
  <c r="U1435" i="9"/>
  <c r="T1435" i="9"/>
  <c r="V1434" i="9"/>
  <c r="U1434" i="9"/>
  <c r="T1434" i="9"/>
  <c r="V1433" i="9"/>
  <c r="U1433" i="9"/>
  <c r="T1433" i="9"/>
  <c r="V1432" i="9"/>
  <c r="U1432" i="9"/>
  <c r="T1432" i="9"/>
  <c r="V1431" i="9"/>
  <c r="U1431" i="9"/>
  <c r="T1431" i="9"/>
  <c r="V1430" i="9"/>
  <c r="U1430" i="9"/>
  <c r="T1430" i="9"/>
  <c r="V1429" i="9"/>
  <c r="U1429" i="9"/>
  <c r="T1429" i="9"/>
  <c r="V1428" i="9"/>
  <c r="U1428" i="9"/>
  <c r="T1428" i="9"/>
  <c r="V1427" i="9"/>
  <c r="U1427" i="9"/>
  <c r="T1427" i="9"/>
  <c r="V1426" i="9"/>
  <c r="U1426" i="9"/>
  <c r="T1426" i="9"/>
  <c r="V1425" i="9"/>
  <c r="U1425" i="9"/>
  <c r="T1425" i="9"/>
  <c r="V1424" i="9"/>
  <c r="U1424" i="9"/>
  <c r="T1424" i="9"/>
  <c r="V1423" i="9"/>
  <c r="U1423" i="9"/>
  <c r="T1423" i="9"/>
  <c r="V1422" i="9"/>
  <c r="U1422" i="9"/>
  <c r="T1422" i="9"/>
  <c r="V1421" i="9"/>
  <c r="U1421" i="9"/>
  <c r="T1421" i="9"/>
  <c r="V1420" i="9"/>
  <c r="U1420" i="9"/>
  <c r="T1420" i="9"/>
  <c r="V1419" i="9"/>
  <c r="U1419" i="9"/>
  <c r="T1419" i="9"/>
  <c r="V1418" i="9"/>
  <c r="U1418" i="9"/>
  <c r="T1418" i="9"/>
  <c r="V1417" i="9"/>
  <c r="U1417" i="9"/>
  <c r="T1417" i="9"/>
  <c r="V1416" i="9"/>
  <c r="U1416" i="9"/>
  <c r="T1416" i="9"/>
  <c r="V1415" i="9"/>
  <c r="U1415" i="9"/>
  <c r="T1415" i="9"/>
  <c r="V1414" i="9"/>
  <c r="U1414" i="9"/>
  <c r="T1414" i="9"/>
  <c r="V1413" i="9"/>
  <c r="U1413" i="9"/>
  <c r="T1413" i="9"/>
  <c r="V1412" i="9"/>
  <c r="U1412" i="9"/>
  <c r="T1412" i="9"/>
  <c r="V1411" i="9"/>
  <c r="U1411" i="9"/>
  <c r="T1411" i="9"/>
  <c r="V1410" i="9"/>
  <c r="U1410" i="9"/>
  <c r="T1410" i="9"/>
  <c r="V1409" i="9"/>
  <c r="U1409" i="9"/>
  <c r="T1409" i="9"/>
  <c r="V1408" i="9"/>
  <c r="U1408" i="9"/>
  <c r="T1408" i="9"/>
  <c r="V1407" i="9"/>
  <c r="U1407" i="9"/>
  <c r="T1407" i="9"/>
  <c r="V1406" i="9"/>
  <c r="U1406" i="9"/>
  <c r="T1406" i="9"/>
  <c r="V1405" i="9"/>
  <c r="U1405" i="9"/>
  <c r="T1405" i="9"/>
  <c r="V1404" i="9"/>
  <c r="U1404" i="9"/>
  <c r="T1404" i="9"/>
  <c r="V1403" i="9"/>
  <c r="U1403" i="9"/>
  <c r="T1403" i="9"/>
  <c r="V1402" i="9"/>
  <c r="U1402" i="9"/>
  <c r="T1402" i="9"/>
  <c r="V1401" i="9"/>
  <c r="U1401" i="9"/>
  <c r="T1401" i="9"/>
  <c r="V1400" i="9"/>
  <c r="U1400" i="9"/>
  <c r="T1400" i="9"/>
  <c r="V1399" i="9"/>
  <c r="U1399" i="9"/>
  <c r="T1399" i="9"/>
  <c r="V1398" i="9"/>
  <c r="U1398" i="9"/>
  <c r="T1398" i="9"/>
  <c r="V1397" i="9"/>
  <c r="U1397" i="9"/>
  <c r="T1397" i="9"/>
  <c r="V1396" i="9"/>
  <c r="U1396" i="9"/>
  <c r="T1396" i="9"/>
  <c r="V1395" i="9"/>
  <c r="U1395" i="9"/>
  <c r="T1395" i="9"/>
  <c r="V1394" i="9"/>
  <c r="U1394" i="9"/>
  <c r="T1394" i="9"/>
  <c r="V1393" i="9"/>
  <c r="U1393" i="9"/>
  <c r="T1393" i="9"/>
  <c r="V1392" i="9"/>
  <c r="U1392" i="9"/>
  <c r="T1392" i="9"/>
  <c r="V1391" i="9"/>
  <c r="U1391" i="9"/>
  <c r="T1391" i="9"/>
  <c r="V1390" i="9"/>
  <c r="U1390" i="9"/>
  <c r="T1390" i="9"/>
  <c r="V1389" i="9"/>
  <c r="U1389" i="9"/>
  <c r="T1389" i="9"/>
  <c r="V1388" i="9"/>
  <c r="U1388" i="9"/>
  <c r="T1388" i="9"/>
  <c r="V1387" i="9"/>
  <c r="U1387" i="9"/>
  <c r="T1387" i="9"/>
  <c r="V1386" i="9"/>
  <c r="U1386" i="9"/>
  <c r="T1386" i="9"/>
  <c r="V1385" i="9"/>
  <c r="U1385" i="9"/>
  <c r="T1385" i="9"/>
  <c r="V1384" i="9"/>
  <c r="U1384" i="9"/>
  <c r="T1384" i="9"/>
  <c r="V1383" i="9"/>
  <c r="U1383" i="9"/>
  <c r="T1383" i="9"/>
  <c r="V1382" i="9"/>
  <c r="U1382" i="9"/>
  <c r="T1382" i="9"/>
  <c r="V1381" i="9"/>
  <c r="U1381" i="9"/>
  <c r="T1381" i="9"/>
  <c r="V1380" i="9"/>
  <c r="U1380" i="9"/>
  <c r="T1380" i="9"/>
  <c r="V1379" i="9"/>
  <c r="U1379" i="9"/>
  <c r="T1379" i="9"/>
  <c r="V1378" i="9"/>
  <c r="U1378" i="9"/>
  <c r="T1378" i="9"/>
  <c r="V1377" i="9"/>
  <c r="U1377" i="9"/>
  <c r="T1377" i="9"/>
  <c r="V1376" i="9"/>
  <c r="U1376" i="9"/>
  <c r="T1376" i="9"/>
  <c r="V1375" i="9"/>
  <c r="U1375" i="9"/>
  <c r="T1375" i="9"/>
  <c r="V1374" i="9"/>
  <c r="U1374" i="9"/>
  <c r="T1374" i="9"/>
  <c r="V1373" i="9"/>
  <c r="U1373" i="9"/>
  <c r="T1373" i="9"/>
  <c r="V1372" i="9"/>
  <c r="U1372" i="9"/>
  <c r="T1372" i="9"/>
  <c r="V1371" i="9"/>
  <c r="U1371" i="9"/>
  <c r="T1371" i="9"/>
  <c r="V1370" i="9"/>
  <c r="U1370" i="9"/>
  <c r="T1370" i="9"/>
  <c r="V1369" i="9"/>
  <c r="U1369" i="9"/>
  <c r="T1369" i="9"/>
  <c r="V1368" i="9"/>
  <c r="U1368" i="9"/>
  <c r="T1368" i="9"/>
  <c r="V1367" i="9"/>
  <c r="U1367" i="9"/>
  <c r="T1367" i="9"/>
  <c r="V1366" i="9"/>
  <c r="U1366" i="9"/>
  <c r="T1366" i="9"/>
  <c r="V1365" i="9"/>
  <c r="U1365" i="9"/>
  <c r="T1365" i="9"/>
  <c r="V1364" i="9"/>
  <c r="U1364" i="9"/>
  <c r="T1364" i="9"/>
  <c r="V1363" i="9"/>
  <c r="U1363" i="9"/>
  <c r="T1363" i="9"/>
  <c r="V1362" i="9"/>
  <c r="U1362" i="9"/>
  <c r="T1362" i="9"/>
  <c r="V1361" i="9"/>
  <c r="U1361" i="9"/>
  <c r="T1361" i="9"/>
  <c r="V1360" i="9"/>
  <c r="U1360" i="9"/>
  <c r="T1360" i="9"/>
  <c r="V1359" i="9"/>
  <c r="U1359" i="9"/>
  <c r="T1359" i="9"/>
  <c r="V1358" i="9"/>
  <c r="U1358" i="9"/>
  <c r="T1358" i="9"/>
  <c r="V1357" i="9"/>
  <c r="U1357" i="9"/>
  <c r="T1357" i="9"/>
  <c r="V1356" i="9"/>
  <c r="U1356" i="9"/>
  <c r="T1356" i="9"/>
  <c r="V1355" i="9"/>
  <c r="U1355" i="9"/>
  <c r="T1355" i="9"/>
  <c r="V1354" i="9"/>
  <c r="U1354" i="9"/>
  <c r="T1354" i="9"/>
  <c r="V1353" i="9"/>
  <c r="U1353" i="9"/>
  <c r="T1353" i="9"/>
  <c r="V1352" i="9"/>
  <c r="U1352" i="9"/>
  <c r="T1352" i="9"/>
  <c r="V1351" i="9"/>
  <c r="U1351" i="9"/>
  <c r="T1351" i="9"/>
  <c r="V1350" i="9"/>
  <c r="U1350" i="9"/>
  <c r="T1350" i="9"/>
  <c r="V1349" i="9"/>
  <c r="U1349" i="9"/>
  <c r="T1349" i="9"/>
  <c r="V1348" i="9"/>
  <c r="U1348" i="9"/>
  <c r="T1348" i="9"/>
  <c r="V1347" i="9"/>
  <c r="U1347" i="9"/>
  <c r="T1347" i="9"/>
  <c r="V1346" i="9"/>
  <c r="U1346" i="9"/>
  <c r="T1346" i="9"/>
  <c r="V1345" i="9"/>
  <c r="U1345" i="9"/>
  <c r="T1345" i="9"/>
  <c r="V1344" i="9"/>
  <c r="U1344" i="9"/>
  <c r="T1344" i="9"/>
  <c r="V1343" i="9"/>
  <c r="U1343" i="9"/>
  <c r="T1343" i="9"/>
  <c r="V1342" i="9"/>
  <c r="U1342" i="9"/>
  <c r="T1342" i="9"/>
  <c r="V1341" i="9"/>
  <c r="U1341" i="9"/>
  <c r="T1341" i="9"/>
  <c r="V1340" i="9"/>
  <c r="U1340" i="9"/>
  <c r="T1340" i="9"/>
  <c r="V1339" i="9"/>
  <c r="U1339" i="9"/>
  <c r="T1339" i="9"/>
  <c r="V1338" i="9"/>
  <c r="U1338" i="9"/>
  <c r="T1338" i="9"/>
  <c r="V1337" i="9"/>
  <c r="U1337" i="9"/>
  <c r="T1337" i="9"/>
  <c r="V1336" i="9"/>
  <c r="U1336" i="9"/>
  <c r="T1336" i="9"/>
  <c r="V1335" i="9"/>
  <c r="U1335" i="9"/>
  <c r="T1335" i="9"/>
  <c r="V1334" i="9"/>
  <c r="U1334" i="9"/>
  <c r="T1334" i="9"/>
  <c r="V1333" i="9"/>
  <c r="U1333" i="9"/>
  <c r="T1333" i="9"/>
  <c r="V1332" i="9"/>
  <c r="U1332" i="9"/>
  <c r="T1332" i="9"/>
  <c r="V1331" i="9"/>
  <c r="U1331" i="9"/>
  <c r="T1331" i="9"/>
  <c r="V1330" i="9"/>
  <c r="U1330" i="9"/>
  <c r="T1330" i="9"/>
  <c r="V1329" i="9"/>
  <c r="U1329" i="9"/>
  <c r="T1329" i="9"/>
  <c r="V1328" i="9"/>
  <c r="U1328" i="9"/>
  <c r="T1328" i="9"/>
  <c r="V1327" i="9"/>
  <c r="U1327" i="9"/>
  <c r="T1327" i="9"/>
  <c r="V1326" i="9"/>
  <c r="U1326" i="9"/>
  <c r="T1326" i="9"/>
  <c r="V1325" i="9"/>
  <c r="U1325" i="9"/>
  <c r="T1325" i="9"/>
  <c r="V1324" i="9"/>
  <c r="U1324" i="9"/>
  <c r="T1324" i="9"/>
  <c r="V1323" i="9"/>
  <c r="U1323" i="9"/>
  <c r="T1323" i="9"/>
  <c r="V1322" i="9"/>
  <c r="U1322" i="9"/>
  <c r="T1322" i="9"/>
  <c r="V1321" i="9"/>
  <c r="U1321" i="9"/>
  <c r="T1321" i="9"/>
  <c r="V1320" i="9"/>
  <c r="U1320" i="9"/>
  <c r="T1320" i="9"/>
  <c r="V1319" i="9"/>
  <c r="U1319" i="9"/>
  <c r="T1319" i="9"/>
  <c r="V1318" i="9"/>
  <c r="U1318" i="9"/>
  <c r="T1318" i="9"/>
  <c r="V1317" i="9"/>
  <c r="U1317" i="9"/>
  <c r="T1317" i="9"/>
  <c r="V1316" i="9"/>
  <c r="U1316" i="9"/>
  <c r="T1316" i="9"/>
  <c r="V1315" i="9"/>
  <c r="U1315" i="9"/>
  <c r="T1315" i="9"/>
  <c r="V1314" i="9"/>
  <c r="U1314" i="9"/>
  <c r="T1314" i="9"/>
  <c r="V1313" i="9"/>
  <c r="U1313" i="9"/>
  <c r="T1313" i="9"/>
  <c r="V1312" i="9"/>
  <c r="U1312" i="9"/>
  <c r="T1312" i="9"/>
  <c r="V1311" i="9"/>
  <c r="U1311" i="9"/>
  <c r="T1311" i="9"/>
  <c r="V1310" i="9"/>
  <c r="U1310" i="9"/>
  <c r="T1310" i="9"/>
  <c r="V1309" i="9"/>
  <c r="U1309" i="9"/>
  <c r="T1309" i="9"/>
  <c r="V1308" i="9"/>
  <c r="U1308" i="9"/>
  <c r="T1308" i="9"/>
  <c r="V1307" i="9"/>
  <c r="U1307" i="9"/>
  <c r="T1307" i="9"/>
  <c r="V1306" i="9"/>
  <c r="U1306" i="9"/>
  <c r="T1306" i="9"/>
  <c r="V1305" i="9"/>
  <c r="U1305" i="9"/>
  <c r="T1305" i="9"/>
  <c r="V1304" i="9"/>
  <c r="U1304" i="9"/>
  <c r="T1304" i="9"/>
  <c r="V1303" i="9"/>
  <c r="U1303" i="9"/>
  <c r="T1303" i="9"/>
  <c r="V1302" i="9"/>
  <c r="U1302" i="9"/>
  <c r="T1302" i="9"/>
  <c r="V1301" i="9"/>
  <c r="U1301" i="9"/>
  <c r="T1301" i="9"/>
  <c r="V1300" i="9"/>
  <c r="U1300" i="9"/>
  <c r="T1300" i="9"/>
  <c r="V1299" i="9"/>
  <c r="U1299" i="9"/>
  <c r="T1299" i="9"/>
  <c r="V1298" i="9"/>
  <c r="U1298" i="9"/>
  <c r="T1298" i="9"/>
  <c r="V1297" i="9"/>
  <c r="U1297" i="9"/>
  <c r="T1297" i="9"/>
  <c r="V1296" i="9"/>
  <c r="U1296" i="9"/>
  <c r="T1296" i="9"/>
  <c r="V1295" i="9"/>
  <c r="U1295" i="9"/>
  <c r="T1295" i="9"/>
  <c r="V1294" i="9"/>
  <c r="U1294" i="9"/>
  <c r="T1294" i="9"/>
  <c r="V1293" i="9"/>
  <c r="U1293" i="9"/>
  <c r="T1293" i="9"/>
  <c r="V1292" i="9"/>
  <c r="U1292" i="9"/>
  <c r="T1292" i="9"/>
  <c r="V1291" i="9"/>
  <c r="U1291" i="9"/>
  <c r="T1291" i="9"/>
  <c r="V1290" i="9"/>
  <c r="U1290" i="9"/>
  <c r="T1290" i="9"/>
  <c r="V1289" i="9"/>
  <c r="U1289" i="9"/>
  <c r="T1289" i="9"/>
  <c r="V1288" i="9"/>
  <c r="U1288" i="9"/>
  <c r="T1288" i="9"/>
  <c r="V1287" i="9"/>
  <c r="U1287" i="9"/>
  <c r="T1287" i="9"/>
  <c r="V1286" i="9"/>
  <c r="U1286" i="9"/>
  <c r="T1286" i="9"/>
  <c r="V1285" i="9"/>
  <c r="U1285" i="9"/>
  <c r="T1285" i="9"/>
  <c r="V1284" i="9"/>
  <c r="U1284" i="9"/>
  <c r="T1284" i="9"/>
  <c r="V1283" i="9"/>
  <c r="U1283" i="9"/>
  <c r="T1283" i="9"/>
  <c r="V1282" i="9"/>
  <c r="U1282" i="9"/>
  <c r="T1282" i="9"/>
  <c r="V1281" i="9"/>
  <c r="U1281" i="9"/>
  <c r="T1281" i="9"/>
  <c r="V1280" i="9"/>
  <c r="U1280" i="9"/>
  <c r="T1280" i="9"/>
  <c r="V1279" i="9"/>
  <c r="U1279" i="9"/>
  <c r="T1279" i="9"/>
  <c r="V1278" i="9"/>
  <c r="U1278" i="9"/>
  <c r="T1278" i="9"/>
  <c r="V1277" i="9"/>
  <c r="U1277" i="9"/>
  <c r="T1277" i="9"/>
  <c r="V1276" i="9"/>
  <c r="U1276" i="9"/>
  <c r="T1276" i="9"/>
  <c r="V1275" i="9"/>
  <c r="U1275" i="9"/>
  <c r="T1275" i="9"/>
  <c r="V1274" i="9"/>
  <c r="U1274" i="9"/>
  <c r="T1274" i="9"/>
  <c r="V1273" i="9"/>
  <c r="U1273" i="9"/>
  <c r="T1273" i="9"/>
  <c r="V1272" i="9"/>
  <c r="U1272" i="9"/>
  <c r="T1272" i="9"/>
  <c r="V1271" i="9"/>
  <c r="U1271" i="9"/>
  <c r="T1271" i="9"/>
  <c r="V1270" i="9"/>
  <c r="U1270" i="9"/>
  <c r="T1270" i="9"/>
  <c r="V1269" i="9"/>
  <c r="U1269" i="9"/>
  <c r="T1269" i="9"/>
  <c r="V1268" i="9"/>
  <c r="U1268" i="9"/>
  <c r="T1268" i="9"/>
  <c r="V1267" i="9"/>
  <c r="U1267" i="9"/>
  <c r="T1267" i="9"/>
  <c r="V1266" i="9"/>
  <c r="U1266" i="9"/>
  <c r="T1266" i="9"/>
  <c r="V1265" i="9"/>
  <c r="U1265" i="9"/>
  <c r="T1265" i="9"/>
  <c r="V1264" i="9"/>
  <c r="U1264" i="9"/>
  <c r="T1264" i="9"/>
  <c r="V1263" i="9"/>
  <c r="U1263" i="9"/>
  <c r="T1263" i="9"/>
  <c r="V1262" i="9"/>
  <c r="U1262" i="9"/>
  <c r="T1262" i="9"/>
  <c r="V1261" i="9"/>
  <c r="U1261" i="9"/>
  <c r="T1261" i="9"/>
  <c r="V1260" i="9"/>
  <c r="U1260" i="9"/>
  <c r="T1260" i="9"/>
  <c r="V1259" i="9"/>
  <c r="U1259" i="9"/>
  <c r="T1259" i="9"/>
  <c r="V1258" i="9"/>
  <c r="U1258" i="9"/>
  <c r="T1258" i="9"/>
  <c r="V1257" i="9"/>
  <c r="U1257" i="9"/>
  <c r="T1257" i="9"/>
  <c r="V1256" i="9"/>
  <c r="U1256" i="9"/>
  <c r="T1256" i="9"/>
  <c r="V1255" i="9"/>
  <c r="U1255" i="9"/>
  <c r="T1255" i="9"/>
  <c r="V1254" i="9"/>
  <c r="U1254" i="9"/>
  <c r="T1254" i="9"/>
  <c r="V1253" i="9"/>
  <c r="U1253" i="9"/>
  <c r="T1253" i="9"/>
  <c r="V1252" i="9"/>
  <c r="U1252" i="9"/>
  <c r="T1252" i="9"/>
  <c r="V1251" i="9"/>
  <c r="U1251" i="9"/>
  <c r="T1251" i="9"/>
  <c r="V1250" i="9"/>
  <c r="U1250" i="9"/>
  <c r="T1250" i="9"/>
  <c r="V1249" i="9"/>
  <c r="U1249" i="9"/>
  <c r="T1249" i="9"/>
  <c r="V1248" i="9"/>
  <c r="U1248" i="9"/>
  <c r="T1248" i="9"/>
  <c r="V1247" i="9"/>
  <c r="U1247" i="9"/>
  <c r="T1247" i="9"/>
  <c r="V1246" i="9"/>
  <c r="U1246" i="9"/>
  <c r="T1246" i="9"/>
  <c r="V1245" i="9"/>
  <c r="U1245" i="9"/>
  <c r="T1245" i="9"/>
  <c r="V1244" i="9"/>
  <c r="U1244" i="9"/>
  <c r="T1244" i="9"/>
  <c r="V1243" i="9"/>
  <c r="U1243" i="9"/>
  <c r="T1243" i="9"/>
  <c r="V1242" i="9"/>
  <c r="U1242" i="9"/>
  <c r="T1242" i="9"/>
  <c r="V1241" i="9"/>
  <c r="U1241" i="9"/>
  <c r="T1241" i="9"/>
  <c r="V1240" i="9"/>
  <c r="U1240" i="9"/>
  <c r="T1240" i="9"/>
  <c r="V1239" i="9"/>
  <c r="U1239" i="9"/>
  <c r="T1239" i="9"/>
  <c r="V1238" i="9"/>
  <c r="U1238" i="9"/>
  <c r="T1238" i="9"/>
  <c r="V1237" i="9"/>
  <c r="U1237" i="9"/>
  <c r="T1237" i="9"/>
  <c r="V1236" i="9"/>
  <c r="U1236" i="9"/>
  <c r="T1236" i="9"/>
  <c r="V1235" i="9"/>
  <c r="U1235" i="9"/>
  <c r="T1235" i="9"/>
  <c r="V1234" i="9"/>
  <c r="U1234" i="9"/>
  <c r="T1234" i="9"/>
  <c r="V1233" i="9"/>
  <c r="U1233" i="9"/>
  <c r="T1233" i="9"/>
  <c r="V1232" i="9"/>
  <c r="U1232" i="9"/>
  <c r="T1232" i="9"/>
  <c r="V1231" i="9"/>
  <c r="U1231" i="9"/>
  <c r="T1231" i="9"/>
  <c r="V1230" i="9"/>
  <c r="U1230" i="9"/>
  <c r="T1230" i="9"/>
  <c r="V1229" i="9"/>
  <c r="U1229" i="9"/>
  <c r="T1229" i="9"/>
  <c r="V1228" i="9"/>
  <c r="U1228" i="9"/>
  <c r="T1228" i="9"/>
  <c r="V1227" i="9"/>
  <c r="U1227" i="9"/>
  <c r="T1227" i="9"/>
  <c r="V1226" i="9"/>
  <c r="U1226" i="9"/>
  <c r="T1226" i="9"/>
  <c r="V1225" i="9"/>
  <c r="U1225" i="9"/>
  <c r="T1225" i="9"/>
  <c r="V1224" i="9"/>
  <c r="U1224" i="9"/>
  <c r="T1224" i="9"/>
  <c r="V1223" i="9"/>
  <c r="U1223" i="9"/>
  <c r="T1223" i="9"/>
  <c r="V1222" i="9"/>
  <c r="U1222" i="9"/>
  <c r="T1222" i="9"/>
  <c r="V1221" i="9"/>
  <c r="U1221" i="9"/>
  <c r="T1221" i="9"/>
  <c r="V1220" i="9"/>
  <c r="U1220" i="9"/>
  <c r="T1220" i="9"/>
  <c r="V1219" i="9"/>
  <c r="U1219" i="9"/>
  <c r="T1219" i="9"/>
  <c r="V1218" i="9"/>
  <c r="U1218" i="9"/>
  <c r="T1218" i="9"/>
  <c r="V1217" i="9"/>
  <c r="U1217" i="9"/>
  <c r="T1217" i="9"/>
  <c r="V1216" i="9"/>
  <c r="U1216" i="9"/>
  <c r="T1216" i="9"/>
  <c r="V1215" i="9"/>
  <c r="U1215" i="9"/>
  <c r="T1215" i="9"/>
  <c r="V1214" i="9"/>
  <c r="U1214" i="9"/>
  <c r="T1214" i="9"/>
  <c r="V1213" i="9"/>
  <c r="U1213" i="9"/>
  <c r="T1213" i="9"/>
  <c r="V1212" i="9"/>
  <c r="U1212" i="9"/>
  <c r="T1212" i="9"/>
  <c r="V1211" i="9"/>
  <c r="U1211" i="9"/>
  <c r="T1211" i="9"/>
  <c r="V1210" i="9"/>
  <c r="U1210" i="9"/>
  <c r="T1210" i="9"/>
  <c r="V1209" i="9"/>
  <c r="U1209" i="9"/>
  <c r="T1209" i="9"/>
  <c r="V1208" i="9"/>
  <c r="U1208" i="9"/>
  <c r="T1208" i="9"/>
  <c r="V1207" i="9"/>
  <c r="U1207" i="9"/>
  <c r="T1207" i="9"/>
  <c r="V1206" i="9"/>
  <c r="U1206" i="9"/>
  <c r="T1206" i="9"/>
  <c r="V1205" i="9"/>
  <c r="U1205" i="9"/>
  <c r="T1205" i="9"/>
  <c r="V1204" i="9"/>
  <c r="U1204" i="9"/>
  <c r="T1204" i="9"/>
  <c r="V1203" i="9"/>
  <c r="U1203" i="9"/>
  <c r="T1203" i="9"/>
  <c r="V1202" i="9"/>
  <c r="U1202" i="9"/>
  <c r="T1202" i="9"/>
  <c r="V1201" i="9"/>
  <c r="U1201" i="9"/>
  <c r="T1201" i="9"/>
  <c r="V1200" i="9"/>
  <c r="U1200" i="9"/>
  <c r="T1200" i="9"/>
  <c r="V1199" i="9"/>
  <c r="U1199" i="9"/>
  <c r="T1199" i="9"/>
  <c r="V1198" i="9"/>
  <c r="U1198" i="9"/>
  <c r="T1198" i="9"/>
  <c r="V1197" i="9"/>
  <c r="U1197" i="9"/>
  <c r="T1197" i="9"/>
  <c r="V1196" i="9"/>
  <c r="U1196" i="9"/>
  <c r="T1196" i="9"/>
  <c r="V1195" i="9"/>
  <c r="U1195" i="9"/>
  <c r="T1195" i="9"/>
  <c r="V1194" i="9"/>
  <c r="U1194" i="9"/>
  <c r="T1194" i="9"/>
  <c r="V1193" i="9"/>
  <c r="U1193" i="9"/>
  <c r="T1193" i="9"/>
  <c r="V1192" i="9"/>
  <c r="U1192" i="9"/>
  <c r="T1192" i="9"/>
  <c r="V1191" i="9"/>
  <c r="U1191" i="9"/>
  <c r="T1191" i="9"/>
  <c r="V1190" i="9"/>
  <c r="U1190" i="9"/>
  <c r="T1190" i="9"/>
  <c r="V1189" i="9"/>
  <c r="U1189" i="9"/>
  <c r="T1189" i="9"/>
  <c r="V1188" i="9"/>
  <c r="U1188" i="9"/>
  <c r="T1188" i="9"/>
  <c r="V1187" i="9"/>
  <c r="U1187" i="9"/>
  <c r="T1187" i="9"/>
  <c r="V1186" i="9"/>
  <c r="U1186" i="9"/>
  <c r="T1186" i="9"/>
  <c r="V1185" i="9"/>
  <c r="U1185" i="9"/>
  <c r="T1185" i="9"/>
  <c r="V1184" i="9"/>
  <c r="U1184" i="9"/>
  <c r="T1184" i="9"/>
  <c r="V1183" i="9"/>
  <c r="U1183" i="9"/>
  <c r="T1183" i="9"/>
  <c r="V1182" i="9"/>
  <c r="U1182" i="9"/>
  <c r="T1182" i="9"/>
  <c r="V1181" i="9"/>
  <c r="U1181" i="9"/>
  <c r="T1181" i="9"/>
  <c r="V1180" i="9"/>
  <c r="U1180" i="9"/>
  <c r="T1180" i="9"/>
  <c r="V1179" i="9"/>
  <c r="U1179" i="9"/>
  <c r="T1179" i="9"/>
  <c r="V1178" i="9"/>
  <c r="U1178" i="9"/>
  <c r="T1178" i="9"/>
  <c r="V1177" i="9"/>
  <c r="U1177" i="9"/>
  <c r="T1177" i="9"/>
  <c r="V1176" i="9"/>
  <c r="U1176" i="9"/>
  <c r="T1176" i="9"/>
  <c r="V1175" i="9"/>
  <c r="U1175" i="9"/>
  <c r="T1175" i="9"/>
  <c r="V1174" i="9"/>
  <c r="U1174" i="9"/>
  <c r="T1174" i="9"/>
  <c r="V1173" i="9"/>
  <c r="U1173" i="9"/>
  <c r="T1173" i="9"/>
  <c r="V1172" i="9"/>
  <c r="U1172" i="9"/>
  <c r="T1172" i="9"/>
  <c r="V1171" i="9"/>
  <c r="U1171" i="9"/>
  <c r="T1171" i="9"/>
  <c r="V1170" i="9"/>
  <c r="U1170" i="9"/>
  <c r="T1170" i="9"/>
  <c r="V1169" i="9"/>
  <c r="U1169" i="9"/>
  <c r="T1169" i="9"/>
  <c r="V1168" i="9"/>
  <c r="U1168" i="9"/>
  <c r="T1168" i="9"/>
  <c r="V1167" i="9"/>
  <c r="U1167" i="9"/>
  <c r="T1167" i="9"/>
  <c r="V1166" i="9"/>
  <c r="U1166" i="9"/>
  <c r="T1166" i="9"/>
  <c r="V1165" i="9"/>
  <c r="U1165" i="9"/>
  <c r="T1165" i="9"/>
  <c r="V1164" i="9"/>
  <c r="U1164" i="9"/>
  <c r="T1164" i="9"/>
  <c r="V1163" i="9"/>
  <c r="U1163" i="9"/>
  <c r="T1163" i="9"/>
  <c r="V1162" i="9"/>
  <c r="U1162" i="9"/>
  <c r="T1162" i="9"/>
  <c r="V1161" i="9"/>
  <c r="U1161" i="9"/>
  <c r="T1161" i="9"/>
  <c r="V1160" i="9"/>
  <c r="U1160" i="9"/>
  <c r="T1160" i="9"/>
  <c r="V1159" i="9"/>
  <c r="U1159" i="9"/>
  <c r="T1159" i="9"/>
  <c r="V1158" i="9"/>
  <c r="U1158" i="9"/>
  <c r="T1158" i="9"/>
  <c r="V1157" i="9"/>
  <c r="U1157" i="9"/>
  <c r="T1157" i="9"/>
  <c r="V1156" i="9"/>
  <c r="U1156" i="9"/>
  <c r="T1156" i="9"/>
  <c r="V1155" i="9"/>
  <c r="U1155" i="9"/>
  <c r="T1155" i="9"/>
  <c r="V1154" i="9"/>
  <c r="U1154" i="9"/>
  <c r="T1154" i="9"/>
  <c r="V1153" i="9"/>
  <c r="U1153" i="9"/>
  <c r="T1153" i="9"/>
  <c r="V1152" i="9"/>
  <c r="U1152" i="9"/>
  <c r="T1152" i="9"/>
  <c r="V1151" i="9"/>
  <c r="U1151" i="9"/>
  <c r="T1151" i="9"/>
  <c r="V1150" i="9"/>
  <c r="U1150" i="9"/>
  <c r="T1150" i="9"/>
  <c r="V1149" i="9"/>
  <c r="U1149" i="9"/>
  <c r="T1149" i="9"/>
  <c r="V1148" i="9"/>
  <c r="U1148" i="9"/>
  <c r="T1148" i="9"/>
  <c r="V1147" i="9"/>
  <c r="U1147" i="9"/>
  <c r="T1147" i="9"/>
  <c r="V1146" i="9"/>
  <c r="U1146" i="9"/>
  <c r="T1146" i="9"/>
  <c r="V1145" i="9"/>
  <c r="U1145" i="9"/>
  <c r="T1145" i="9"/>
  <c r="V1144" i="9"/>
  <c r="U1144" i="9"/>
  <c r="T1144" i="9"/>
  <c r="V1143" i="9"/>
  <c r="U1143" i="9"/>
  <c r="T1143" i="9"/>
  <c r="V1142" i="9"/>
  <c r="U1142" i="9"/>
  <c r="T1142" i="9"/>
  <c r="V1141" i="9"/>
  <c r="U1141" i="9"/>
  <c r="T1141" i="9"/>
  <c r="V1140" i="9"/>
  <c r="U1140" i="9"/>
  <c r="T1140" i="9"/>
  <c r="V1139" i="9"/>
  <c r="U1139" i="9"/>
  <c r="T1139" i="9"/>
  <c r="V1138" i="9"/>
  <c r="U1138" i="9"/>
  <c r="T1138" i="9"/>
  <c r="V1137" i="9"/>
  <c r="U1137" i="9"/>
  <c r="T1137" i="9"/>
  <c r="V1136" i="9"/>
  <c r="U1136" i="9"/>
  <c r="T1136" i="9"/>
  <c r="V1135" i="9"/>
  <c r="U1135" i="9"/>
  <c r="T1135" i="9"/>
  <c r="V1134" i="9"/>
  <c r="U1134" i="9"/>
  <c r="T1134" i="9"/>
  <c r="V1133" i="9"/>
  <c r="U1133" i="9"/>
  <c r="T1133" i="9"/>
  <c r="V1132" i="9"/>
  <c r="U1132" i="9"/>
  <c r="T1132" i="9"/>
  <c r="V1131" i="9"/>
  <c r="U1131" i="9"/>
  <c r="T1131" i="9"/>
  <c r="V1130" i="9"/>
  <c r="U1130" i="9"/>
  <c r="T1130" i="9"/>
  <c r="V1129" i="9"/>
  <c r="U1129" i="9"/>
  <c r="T1129" i="9"/>
  <c r="V1128" i="9"/>
  <c r="U1128" i="9"/>
  <c r="T1128" i="9"/>
  <c r="V1127" i="9"/>
  <c r="U1127" i="9"/>
  <c r="T1127" i="9"/>
  <c r="V1126" i="9"/>
  <c r="U1126" i="9"/>
  <c r="T1126" i="9"/>
  <c r="V1125" i="9"/>
  <c r="U1125" i="9"/>
  <c r="T1125" i="9"/>
  <c r="V1124" i="9"/>
  <c r="U1124" i="9"/>
  <c r="T1124" i="9"/>
  <c r="V1123" i="9"/>
  <c r="U1123" i="9"/>
  <c r="T1123" i="9"/>
  <c r="V1122" i="9"/>
  <c r="U1122" i="9"/>
  <c r="T1122" i="9"/>
  <c r="V1121" i="9"/>
  <c r="U1121" i="9"/>
  <c r="T1121" i="9"/>
  <c r="V1120" i="9"/>
  <c r="U1120" i="9"/>
  <c r="T1120" i="9"/>
  <c r="V1119" i="9"/>
  <c r="U1119" i="9"/>
  <c r="T1119" i="9"/>
  <c r="V1118" i="9"/>
  <c r="U1118" i="9"/>
  <c r="T1118" i="9"/>
  <c r="V1117" i="9"/>
  <c r="U1117" i="9"/>
  <c r="T1117" i="9"/>
  <c r="V1116" i="9"/>
  <c r="U1116" i="9"/>
  <c r="T1116" i="9"/>
  <c r="V1115" i="9"/>
  <c r="U1115" i="9"/>
  <c r="T1115" i="9"/>
  <c r="V1114" i="9"/>
  <c r="U1114" i="9"/>
  <c r="T1114" i="9"/>
  <c r="V1113" i="9"/>
  <c r="U1113" i="9"/>
  <c r="T1113" i="9"/>
  <c r="V1112" i="9"/>
  <c r="U1112" i="9"/>
  <c r="T1112" i="9"/>
  <c r="V1111" i="9"/>
  <c r="U1111" i="9"/>
  <c r="T1111" i="9"/>
  <c r="V1110" i="9"/>
  <c r="U1110" i="9"/>
  <c r="T1110" i="9"/>
  <c r="V1109" i="9"/>
  <c r="U1109" i="9"/>
  <c r="T1109" i="9"/>
  <c r="V1108" i="9"/>
  <c r="U1108" i="9"/>
  <c r="T1108" i="9"/>
  <c r="V1107" i="9"/>
  <c r="U1107" i="9"/>
  <c r="T1107" i="9"/>
  <c r="V1106" i="9"/>
  <c r="U1106" i="9"/>
  <c r="T1106" i="9"/>
  <c r="V1105" i="9"/>
  <c r="U1105" i="9"/>
  <c r="T1105" i="9"/>
  <c r="V1104" i="9"/>
  <c r="U1104" i="9"/>
  <c r="T1104" i="9"/>
  <c r="V1103" i="9"/>
  <c r="U1103" i="9"/>
  <c r="T1103" i="9"/>
  <c r="V1102" i="9"/>
  <c r="U1102" i="9"/>
  <c r="T1102" i="9"/>
  <c r="V1101" i="9"/>
  <c r="U1101" i="9"/>
  <c r="T1101" i="9"/>
  <c r="V1100" i="9"/>
  <c r="U1100" i="9"/>
  <c r="T1100" i="9"/>
  <c r="V1099" i="9"/>
  <c r="U1099" i="9"/>
  <c r="T1099" i="9"/>
  <c r="V1098" i="9"/>
  <c r="U1098" i="9"/>
  <c r="T1098" i="9"/>
  <c r="V1097" i="9"/>
  <c r="U1097" i="9"/>
  <c r="T1097" i="9"/>
  <c r="V1096" i="9"/>
  <c r="U1096" i="9"/>
  <c r="T1096" i="9"/>
  <c r="V1095" i="9"/>
  <c r="U1095" i="9"/>
  <c r="T1095" i="9"/>
  <c r="V1094" i="9"/>
  <c r="U1094" i="9"/>
  <c r="T1094" i="9"/>
  <c r="V1093" i="9"/>
  <c r="U1093" i="9"/>
  <c r="T1093" i="9"/>
  <c r="V1092" i="9"/>
  <c r="U1092" i="9"/>
  <c r="T1092" i="9"/>
  <c r="V1091" i="9"/>
  <c r="U1091" i="9"/>
  <c r="T1091" i="9"/>
  <c r="V1090" i="9"/>
  <c r="U1090" i="9"/>
  <c r="T1090" i="9"/>
  <c r="V1089" i="9"/>
  <c r="U1089" i="9"/>
  <c r="T1089" i="9"/>
  <c r="V1088" i="9"/>
  <c r="U1088" i="9"/>
  <c r="T1088" i="9"/>
  <c r="V1087" i="9"/>
  <c r="U1087" i="9"/>
  <c r="T1087" i="9"/>
  <c r="V1086" i="9"/>
  <c r="U1086" i="9"/>
  <c r="T1086" i="9"/>
  <c r="V1085" i="9"/>
  <c r="U1085" i="9"/>
  <c r="T1085" i="9"/>
  <c r="V1084" i="9"/>
  <c r="U1084" i="9"/>
  <c r="T1084" i="9"/>
  <c r="V1083" i="9"/>
  <c r="U1083" i="9"/>
  <c r="T1083" i="9"/>
  <c r="V1082" i="9"/>
  <c r="U1082" i="9"/>
  <c r="T1082" i="9"/>
  <c r="V1081" i="9"/>
  <c r="U1081" i="9"/>
  <c r="T1081" i="9"/>
  <c r="V1080" i="9"/>
  <c r="U1080" i="9"/>
  <c r="T1080" i="9"/>
  <c r="V1079" i="9"/>
  <c r="U1079" i="9"/>
  <c r="T1079" i="9"/>
  <c r="V1078" i="9"/>
  <c r="U1078" i="9"/>
  <c r="T1078" i="9"/>
  <c r="V1077" i="9"/>
  <c r="U1077" i="9"/>
  <c r="T1077" i="9"/>
  <c r="V1076" i="9"/>
  <c r="U1076" i="9"/>
  <c r="T1076" i="9"/>
  <c r="V1075" i="9"/>
  <c r="U1075" i="9"/>
  <c r="T1075" i="9"/>
  <c r="V1074" i="9"/>
  <c r="U1074" i="9"/>
  <c r="T1074" i="9"/>
  <c r="V1073" i="9"/>
  <c r="U1073" i="9"/>
  <c r="T1073" i="9"/>
  <c r="V1072" i="9"/>
  <c r="U1072" i="9"/>
  <c r="T1072" i="9"/>
  <c r="V1071" i="9"/>
  <c r="U1071" i="9"/>
  <c r="T1071" i="9"/>
  <c r="V1070" i="9"/>
  <c r="U1070" i="9"/>
  <c r="T1070" i="9"/>
  <c r="V1069" i="9"/>
  <c r="U1069" i="9"/>
  <c r="T1069" i="9"/>
  <c r="V1068" i="9"/>
  <c r="U1068" i="9"/>
  <c r="T1068" i="9"/>
  <c r="V1067" i="9"/>
  <c r="U1067" i="9"/>
  <c r="T1067" i="9"/>
  <c r="V1066" i="9"/>
  <c r="U1066" i="9"/>
  <c r="T1066" i="9"/>
  <c r="V1065" i="9"/>
  <c r="U1065" i="9"/>
  <c r="T1065" i="9"/>
  <c r="V1064" i="9"/>
  <c r="U1064" i="9"/>
  <c r="T1064" i="9"/>
  <c r="V1063" i="9"/>
  <c r="U1063" i="9"/>
  <c r="T1063" i="9"/>
  <c r="V1062" i="9"/>
  <c r="U1062" i="9"/>
  <c r="T1062" i="9"/>
  <c r="V1061" i="9"/>
  <c r="U1061" i="9"/>
  <c r="T1061" i="9"/>
  <c r="V1060" i="9"/>
  <c r="U1060" i="9"/>
  <c r="T1060" i="9"/>
  <c r="V1059" i="9"/>
  <c r="U1059" i="9"/>
  <c r="T1059" i="9"/>
  <c r="V1058" i="9"/>
  <c r="U1058" i="9"/>
  <c r="T1058" i="9"/>
  <c r="V1057" i="9"/>
  <c r="U1057" i="9"/>
  <c r="T1057" i="9"/>
  <c r="V1056" i="9"/>
  <c r="U1056" i="9"/>
  <c r="T1056" i="9"/>
  <c r="V1055" i="9"/>
  <c r="U1055" i="9"/>
  <c r="T1055" i="9"/>
  <c r="V1054" i="9"/>
  <c r="U1054" i="9"/>
  <c r="T1054" i="9"/>
  <c r="V1053" i="9"/>
  <c r="U1053" i="9"/>
  <c r="T1053" i="9"/>
  <c r="V1052" i="9"/>
  <c r="U1052" i="9"/>
  <c r="T1052" i="9"/>
  <c r="V1051" i="9"/>
  <c r="U1051" i="9"/>
  <c r="T1051" i="9"/>
  <c r="V1050" i="9"/>
  <c r="U1050" i="9"/>
  <c r="T1050" i="9"/>
  <c r="V1049" i="9"/>
  <c r="U1049" i="9"/>
  <c r="T1049" i="9"/>
  <c r="V1048" i="9"/>
  <c r="U1048" i="9"/>
  <c r="T1048" i="9"/>
  <c r="V1047" i="9"/>
  <c r="U1047" i="9"/>
  <c r="T1047" i="9"/>
  <c r="V1046" i="9"/>
  <c r="U1046" i="9"/>
  <c r="T1046" i="9"/>
  <c r="V1045" i="9"/>
  <c r="U1045" i="9"/>
  <c r="T1045" i="9"/>
  <c r="V1044" i="9"/>
  <c r="U1044" i="9"/>
  <c r="T1044" i="9"/>
  <c r="V1043" i="9"/>
  <c r="U1043" i="9"/>
  <c r="T1043" i="9"/>
  <c r="V1042" i="9"/>
  <c r="U1042" i="9"/>
  <c r="T1042" i="9"/>
  <c r="V1041" i="9"/>
  <c r="U1041" i="9"/>
  <c r="T1041" i="9"/>
  <c r="V1040" i="9"/>
  <c r="U1040" i="9"/>
  <c r="T1040" i="9"/>
  <c r="V1039" i="9"/>
  <c r="U1039" i="9"/>
  <c r="T1039" i="9"/>
  <c r="V1038" i="9"/>
  <c r="U1038" i="9"/>
  <c r="T1038" i="9"/>
  <c r="V1037" i="9"/>
  <c r="U1037" i="9"/>
  <c r="T1037" i="9"/>
  <c r="V1036" i="9"/>
  <c r="U1036" i="9"/>
  <c r="T1036" i="9"/>
  <c r="V1035" i="9"/>
  <c r="U1035" i="9"/>
  <c r="T1035" i="9"/>
  <c r="V1034" i="9"/>
  <c r="U1034" i="9"/>
  <c r="T1034" i="9"/>
  <c r="V1033" i="9"/>
  <c r="U1033" i="9"/>
  <c r="T1033" i="9"/>
  <c r="V1032" i="9"/>
  <c r="U1032" i="9"/>
  <c r="T1032" i="9"/>
  <c r="V1031" i="9"/>
  <c r="U1031" i="9"/>
  <c r="T1031" i="9"/>
  <c r="V1030" i="9"/>
  <c r="U1030" i="9"/>
  <c r="T1030" i="9"/>
  <c r="V1029" i="9"/>
  <c r="U1029" i="9"/>
  <c r="T1029" i="9"/>
  <c r="V1028" i="9"/>
  <c r="U1028" i="9"/>
  <c r="T1028" i="9"/>
  <c r="V1027" i="9"/>
  <c r="U1027" i="9"/>
  <c r="T1027" i="9"/>
  <c r="V1026" i="9"/>
  <c r="U1026" i="9"/>
  <c r="T1026" i="9"/>
  <c r="V1025" i="9"/>
  <c r="U1025" i="9"/>
  <c r="T1025" i="9"/>
  <c r="V1024" i="9"/>
  <c r="U1024" i="9"/>
  <c r="T1024" i="9"/>
  <c r="V1023" i="9"/>
  <c r="U1023" i="9"/>
  <c r="T1023" i="9"/>
  <c r="V1022" i="9"/>
  <c r="U1022" i="9"/>
  <c r="T1022" i="9"/>
  <c r="V1021" i="9"/>
  <c r="U1021" i="9"/>
  <c r="T1021" i="9"/>
  <c r="V1020" i="9"/>
  <c r="U1020" i="9"/>
  <c r="T1020" i="9"/>
  <c r="V1019" i="9"/>
  <c r="U1019" i="9"/>
  <c r="T1019" i="9"/>
  <c r="V1018" i="9"/>
  <c r="U1018" i="9"/>
  <c r="T1018" i="9"/>
  <c r="V1017" i="9"/>
  <c r="U1017" i="9"/>
  <c r="T1017" i="9"/>
  <c r="V1016" i="9"/>
  <c r="U1016" i="9"/>
  <c r="T1016" i="9"/>
  <c r="V1015" i="9"/>
  <c r="U1015" i="9"/>
  <c r="T1015" i="9"/>
  <c r="V1014" i="9"/>
  <c r="U1014" i="9"/>
  <c r="T1014" i="9"/>
  <c r="V1013" i="9"/>
  <c r="U1013" i="9"/>
  <c r="T1013" i="9"/>
  <c r="V1012" i="9"/>
  <c r="U1012" i="9"/>
  <c r="T1012" i="9"/>
  <c r="V1011" i="9"/>
  <c r="U1011" i="9"/>
  <c r="T1011" i="9"/>
  <c r="V1010" i="9"/>
  <c r="U1010" i="9"/>
  <c r="T1010" i="9"/>
  <c r="V1009" i="9"/>
  <c r="U1009" i="9"/>
  <c r="T1009" i="9"/>
  <c r="V1008" i="9"/>
  <c r="U1008" i="9"/>
  <c r="T1008" i="9"/>
  <c r="V1007" i="9"/>
  <c r="U1007" i="9"/>
  <c r="T1007" i="9"/>
  <c r="V1006" i="9"/>
  <c r="U1006" i="9"/>
  <c r="T1006" i="9"/>
  <c r="V1005" i="9"/>
  <c r="U1005" i="9"/>
  <c r="T1005" i="9"/>
  <c r="V1004" i="9"/>
  <c r="U1004" i="9"/>
  <c r="T1004" i="9"/>
  <c r="V1003" i="9"/>
  <c r="U1003" i="9"/>
  <c r="T1003" i="9"/>
  <c r="V1002" i="9"/>
  <c r="U1002" i="9"/>
  <c r="T1002" i="9"/>
  <c r="V1001" i="9"/>
  <c r="U1001" i="9"/>
  <c r="T1001" i="9"/>
  <c r="V1000" i="9"/>
  <c r="U1000" i="9"/>
  <c r="T1000" i="9"/>
  <c r="V999" i="9"/>
  <c r="U999" i="9"/>
  <c r="T999" i="9"/>
  <c r="V998" i="9"/>
  <c r="U998" i="9"/>
  <c r="T998" i="9"/>
  <c r="V997" i="9"/>
  <c r="U997" i="9"/>
  <c r="T997" i="9"/>
  <c r="V996" i="9"/>
  <c r="U996" i="9"/>
  <c r="T996" i="9"/>
  <c r="V995" i="9"/>
  <c r="U995" i="9"/>
  <c r="T995" i="9"/>
  <c r="V994" i="9"/>
  <c r="U994" i="9"/>
  <c r="T994" i="9"/>
  <c r="V993" i="9"/>
  <c r="U993" i="9"/>
  <c r="T993" i="9"/>
  <c r="V992" i="9"/>
  <c r="U992" i="9"/>
  <c r="T992" i="9"/>
  <c r="V991" i="9"/>
  <c r="U991" i="9"/>
  <c r="T991" i="9"/>
  <c r="V990" i="9"/>
  <c r="U990" i="9"/>
  <c r="T990" i="9"/>
  <c r="V989" i="9"/>
  <c r="U989" i="9"/>
  <c r="T989" i="9"/>
  <c r="V988" i="9"/>
  <c r="U988" i="9"/>
  <c r="T988" i="9"/>
  <c r="V987" i="9"/>
  <c r="U987" i="9"/>
  <c r="T987" i="9"/>
  <c r="V986" i="9"/>
  <c r="U986" i="9"/>
  <c r="T986" i="9"/>
  <c r="V985" i="9"/>
  <c r="U985" i="9"/>
  <c r="T985" i="9"/>
  <c r="V984" i="9"/>
  <c r="U984" i="9"/>
  <c r="T984" i="9"/>
  <c r="V983" i="9"/>
  <c r="U983" i="9"/>
  <c r="T983" i="9"/>
  <c r="V982" i="9"/>
  <c r="U982" i="9"/>
  <c r="T982" i="9"/>
  <c r="V981" i="9"/>
  <c r="U981" i="9"/>
  <c r="T981" i="9"/>
  <c r="V980" i="9"/>
  <c r="U980" i="9"/>
  <c r="T980" i="9"/>
  <c r="V979" i="9"/>
  <c r="U979" i="9"/>
  <c r="T979" i="9"/>
  <c r="V978" i="9"/>
  <c r="U978" i="9"/>
  <c r="T978" i="9"/>
  <c r="V977" i="9"/>
  <c r="U977" i="9"/>
  <c r="T977" i="9"/>
  <c r="V976" i="9"/>
  <c r="U976" i="9"/>
  <c r="T976" i="9"/>
  <c r="V975" i="9"/>
  <c r="U975" i="9"/>
  <c r="T975" i="9"/>
  <c r="V974" i="9"/>
  <c r="U974" i="9"/>
  <c r="T974" i="9"/>
  <c r="V973" i="9"/>
  <c r="U973" i="9"/>
  <c r="T973" i="9"/>
  <c r="V972" i="9"/>
  <c r="U972" i="9"/>
  <c r="T972" i="9"/>
  <c r="V971" i="9"/>
  <c r="U971" i="9"/>
  <c r="T971" i="9"/>
  <c r="V970" i="9"/>
  <c r="U970" i="9"/>
  <c r="T970" i="9"/>
  <c r="V969" i="9"/>
  <c r="U969" i="9"/>
  <c r="T969" i="9"/>
  <c r="V968" i="9"/>
  <c r="U968" i="9"/>
  <c r="T968" i="9"/>
  <c r="V967" i="9"/>
  <c r="U967" i="9"/>
  <c r="T967" i="9"/>
  <c r="V966" i="9"/>
  <c r="U966" i="9"/>
  <c r="T966" i="9"/>
  <c r="V965" i="9"/>
  <c r="U965" i="9"/>
  <c r="T965" i="9"/>
  <c r="V964" i="9"/>
  <c r="U964" i="9"/>
  <c r="T964" i="9"/>
  <c r="V963" i="9"/>
  <c r="U963" i="9"/>
  <c r="T963" i="9"/>
  <c r="V962" i="9"/>
  <c r="U962" i="9"/>
  <c r="T962" i="9"/>
  <c r="V961" i="9"/>
  <c r="U961" i="9"/>
  <c r="T961" i="9"/>
  <c r="V960" i="9"/>
  <c r="U960" i="9"/>
  <c r="T960" i="9"/>
  <c r="V959" i="9"/>
  <c r="U959" i="9"/>
  <c r="T959" i="9"/>
  <c r="V958" i="9"/>
  <c r="U958" i="9"/>
  <c r="T958" i="9"/>
  <c r="V957" i="9"/>
  <c r="U957" i="9"/>
  <c r="T957" i="9"/>
  <c r="V956" i="9"/>
  <c r="U956" i="9"/>
  <c r="T956" i="9"/>
  <c r="V955" i="9"/>
  <c r="U955" i="9"/>
  <c r="T955" i="9"/>
  <c r="V954" i="9"/>
  <c r="U954" i="9"/>
  <c r="T954" i="9"/>
  <c r="V953" i="9"/>
  <c r="U953" i="9"/>
  <c r="T953" i="9"/>
  <c r="V952" i="9"/>
  <c r="U952" i="9"/>
  <c r="T952" i="9"/>
  <c r="V951" i="9"/>
  <c r="U951" i="9"/>
  <c r="T951" i="9"/>
  <c r="V950" i="9"/>
  <c r="U950" i="9"/>
  <c r="T950" i="9"/>
  <c r="V949" i="9"/>
  <c r="U949" i="9"/>
  <c r="T949" i="9"/>
  <c r="V948" i="9"/>
  <c r="U948" i="9"/>
  <c r="T948" i="9"/>
  <c r="V947" i="9"/>
  <c r="U947" i="9"/>
  <c r="T947" i="9"/>
  <c r="V946" i="9"/>
  <c r="U946" i="9"/>
  <c r="T946" i="9"/>
  <c r="V945" i="9"/>
  <c r="U945" i="9"/>
  <c r="T945" i="9"/>
  <c r="V944" i="9"/>
  <c r="U944" i="9"/>
  <c r="T944" i="9"/>
  <c r="V943" i="9"/>
  <c r="U943" i="9"/>
  <c r="T943" i="9"/>
  <c r="V942" i="9"/>
  <c r="U942" i="9"/>
  <c r="T942" i="9"/>
  <c r="V941" i="9"/>
  <c r="U941" i="9"/>
  <c r="T941" i="9"/>
  <c r="V940" i="9"/>
  <c r="U940" i="9"/>
  <c r="T940" i="9"/>
  <c r="V939" i="9"/>
  <c r="U939" i="9"/>
  <c r="T939" i="9"/>
  <c r="V938" i="9"/>
  <c r="U938" i="9"/>
  <c r="T938" i="9"/>
  <c r="V937" i="9"/>
  <c r="U937" i="9"/>
  <c r="T937" i="9"/>
  <c r="V936" i="9"/>
  <c r="U936" i="9"/>
  <c r="T936" i="9"/>
  <c r="V935" i="9"/>
  <c r="U935" i="9"/>
  <c r="T935" i="9"/>
  <c r="V934" i="9"/>
  <c r="U934" i="9"/>
  <c r="T934" i="9"/>
  <c r="V933" i="9"/>
  <c r="U933" i="9"/>
  <c r="T933" i="9"/>
  <c r="V932" i="9"/>
  <c r="U932" i="9"/>
  <c r="T932" i="9"/>
  <c r="V931" i="9"/>
  <c r="U931" i="9"/>
  <c r="T931" i="9"/>
  <c r="V930" i="9"/>
  <c r="U930" i="9"/>
  <c r="T930" i="9"/>
  <c r="V929" i="9"/>
  <c r="U929" i="9"/>
  <c r="T929" i="9"/>
  <c r="V928" i="9"/>
  <c r="U928" i="9"/>
  <c r="T928" i="9"/>
  <c r="V927" i="9"/>
  <c r="U927" i="9"/>
  <c r="T927" i="9"/>
  <c r="V926" i="9"/>
  <c r="U926" i="9"/>
  <c r="T926" i="9"/>
  <c r="V925" i="9"/>
  <c r="U925" i="9"/>
  <c r="T925" i="9"/>
  <c r="V924" i="9"/>
  <c r="U924" i="9"/>
  <c r="T924" i="9"/>
  <c r="V923" i="9"/>
  <c r="U923" i="9"/>
  <c r="T923" i="9"/>
  <c r="V922" i="9"/>
  <c r="U922" i="9"/>
  <c r="T922" i="9"/>
  <c r="V921" i="9"/>
  <c r="U921" i="9"/>
  <c r="T921" i="9"/>
  <c r="V920" i="9"/>
  <c r="U920" i="9"/>
  <c r="T920" i="9"/>
  <c r="V919" i="9"/>
  <c r="U919" i="9"/>
  <c r="T919" i="9"/>
  <c r="V918" i="9"/>
  <c r="U918" i="9"/>
  <c r="T918" i="9"/>
  <c r="V917" i="9"/>
  <c r="U917" i="9"/>
  <c r="T917" i="9"/>
  <c r="V916" i="9"/>
  <c r="U916" i="9"/>
  <c r="T916" i="9"/>
  <c r="V915" i="9"/>
  <c r="U915" i="9"/>
  <c r="T915" i="9"/>
  <c r="V914" i="9"/>
  <c r="U914" i="9"/>
  <c r="T914" i="9"/>
  <c r="V913" i="9"/>
  <c r="U913" i="9"/>
  <c r="T913" i="9"/>
  <c r="V912" i="9"/>
  <c r="U912" i="9"/>
  <c r="T912" i="9"/>
  <c r="V911" i="9"/>
  <c r="U911" i="9"/>
  <c r="T911" i="9"/>
  <c r="V910" i="9"/>
  <c r="U910" i="9"/>
  <c r="T910" i="9"/>
  <c r="V909" i="9"/>
  <c r="U909" i="9"/>
  <c r="T909" i="9"/>
  <c r="V908" i="9"/>
  <c r="U908" i="9"/>
  <c r="T908" i="9"/>
  <c r="V907" i="9"/>
  <c r="U907" i="9"/>
  <c r="T907" i="9"/>
  <c r="V906" i="9"/>
  <c r="U906" i="9"/>
  <c r="T906" i="9"/>
  <c r="V905" i="9"/>
  <c r="U905" i="9"/>
  <c r="T905" i="9"/>
  <c r="V904" i="9"/>
  <c r="U904" i="9"/>
  <c r="T904" i="9"/>
  <c r="V903" i="9"/>
  <c r="U903" i="9"/>
  <c r="T903" i="9"/>
  <c r="V902" i="9"/>
  <c r="U902" i="9"/>
  <c r="T902" i="9"/>
  <c r="V901" i="9"/>
  <c r="U901" i="9"/>
  <c r="T901" i="9"/>
  <c r="V900" i="9"/>
  <c r="U900" i="9"/>
  <c r="T900" i="9"/>
  <c r="V899" i="9"/>
  <c r="U899" i="9"/>
  <c r="T899" i="9"/>
  <c r="V898" i="9"/>
  <c r="U898" i="9"/>
  <c r="T898" i="9"/>
  <c r="V897" i="9"/>
  <c r="U897" i="9"/>
  <c r="T897" i="9"/>
  <c r="V896" i="9"/>
  <c r="U896" i="9"/>
  <c r="T896" i="9"/>
  <c r="V895" i="9"/>
  <c r="U895" i="9"/>
  <c r="T895" i="9"/>
  <c r="V894" i="9"/>
  <c r="U894" i="9"/>
  <c r="T894" i="9"/>
  <c r="V893" i="9"/>
  <c r="U893" i="9"/>
  <c r="T893" i="9"/>
  <c r="V892" i="9"/>
  <c r="U892" i="9"/>
  <c r="T892" i="9"/>
  <c r="V891" i="9"/>
  <c r="U891" i="9"/>
  <c r="T891" i="9"/>
  <c r="V890" i="9"/>
  <c r="U890" i="9"/>
  <c r="T890" i="9"/>
  <c r="V889" i="9"/>
  <c r="U889" i="9"/>
  <c r="T889" i="9"/>
  <c r="V888" i="9"/>
  <c r="U888" i="9"/>
  <c r="T888" i="9"/>
  <c r="V887" i="9"/>
  <c r="U887" i="9"/>
  <c r="T887" i="9"/>
  <c r="V886" i="9"/>
  <c r="U886" i="9"/>
  <c r="T886" i="9"/>
  <c r="V885" i="9"/>
  <c r="U885" i="9"/>
  <c r="T885" i="9"/>
  <c r="V884" i="9"/>
  <c r="U884" i="9"/>
  <c r="T884" i="9"/>
  <c r="V883" i="9"/>
  <c r="U883" i="9"/>
  <c r="T883" i="9"/>
  <c r="V882" i="9"/>
  <c r="U882" i="9"/>
  <c r="T882" i="9"/>
  <c r="V881" i="9"/>
  <c r="U881" i="9"/>
  <c r="T881" i="9"/>
  <c r="V880" i="9"/>
  <c r="U880" i="9"/>
  <c r="T880" i="9"/>
  <c r="V879" i="9"/>
  <c r="U879" i="9"/>
  <c r="T879" i="9"/>
  <c r="V878" i="9"/>
  <c r="U878" i="9"/>
  <c r="T878" i="9"/>
  <c r="V877" i="9"/>
  <c r="U877" i="9"/>
  <c r="T877" i="9"/>
  <c r="V876" i="9"/>
  <c r="U876" i="9"/>
  <c r="T876" i="9"/>
  <c r="V875" i="9"/>
  <c r="U875" i="9"/>
  <c r="T875" i="9"/>
  <c r="V874" i="9"/>
  <c r="U874" i="9"/>
  <c r="T874" i="9"/>
  <c r="V873" i="9"/>
  <c r="U873" i="9"/>
  <c r="T873" i="9"/>
  <c r="V872" i="9"/>
  <c r="U872" i="9"/>
  <c r="T872" i="9"/>
  <c r="V871" i="9"/>
  <c r="U871" i="9"/>
  <c r="T871" i="9"/>
  <c r="V870" i="9"/>
  <c r="U870" i="9"/>
  <c r="T870" i="9"/>
  <c r="V869" i="9"/>
  <c r="U869" i="9"/>
  <c r="T869" i="9"/>
  <c r="V868" i="9"/>
  <c r="U868" i="9"/>
  <c r="T868" i="9"/>
  <c r="V867" i="9"/>
  <c r="U867" i="9"/>
  <c r="T867" i="9"/>
  <c r="V866" i="9"/>
  <c r="U866" i="9"/>
  <c r="T866" i="9"/>
  <c r="V865" i="9"/>
  <c r="U865" i="9"/>
  <c r="T865" i="9"/>
  <c r="V864" i="9"/>
  <c r="U864" i="9"/>
  <c r="T864" i="9"/>
  <c r="V863" i="9"/>
  <c r="U863" i="9"/>
  <c r="T863" i="9"/>
  <c r="V862" i="9"/>
  <c r="U862" i="9"/>
  <c r="T862" i="9"/>
  <c r="V861" i="9"/>
  <c r="U861" i="9"/>
  <c r="T861" i="9"/>
  <c r="V860" i="9"/>
  <c r="U860" i="9"/>
  <c r="T860" i="9"/>
  <c r="V859" i="9"/>
  <c r="U859" i="9"/>
  <c r="T859" i="9"/>
  <c r="V858" i="9"/>
  <c r="U858" i="9"/>
  <c r="T858" i="9"/>
  <c r="V857" i="9"/>
  <c r="U857" i="9"/>
  <c r="T857" i="9"/>
  <c r="V856" i="9"/>
  <c r="U856" i="9"/>
  <c r="T856" i="9"/>
  <c r="V855" i="9"/>
  <c r="U855" i="9"/>
  <c r="T855" i="9"/>
  <c r="V854" i="9"/>
  <c r="U854" i="9"/>
  <c r="T854" i="9"/>
  <c r="V853" i="9"/>
  <c r="U853" i="9"/>
  <c r="T853" i="9"/>
  <c r="V852" i="9"/>
  <c r="U852" i="9"/>
  <c r="T852" i="9"/>
  <c r="V851" i="9"/>
  <c r="U851" i="9"/>
  <c r="T851" i="9"/>
  <c r="V850" i="9"/>
  <c r="U850" i="9"/>
  <c r="T850" i="9"/>
  <c r="V849" i="9"/>
  <c r="U849" i="9"/>
  <c r="T849" i="9"/>
  <c r="V848" i="9"/>
  <c r="U848" i="9"/>
  <c r="T848" i="9"/>
  <c r="V847" i="9"/>
  <c r="U847" i="9"/>
  <c r="T847" i="9"/>
  <c r="V846" i="9"/>
  <c r="U846" i="9"/>
  <c r="T846" i="9"/>
  <c r="V845" i="9"/>
  <c r="U845" i="9"/>
  <c r="T845" i="9"/>
  <c r="V844" i="9"/>
  <c r="U844" i="9"/>
  <c r="T844" i="9"/>
  <c r="V843" i="9"/>
  <c r="U843" i="9"/>
  <c r="T843" i="9"/>
  <c r="V842" i="9"/>
  <c r="U842" i="9"/>
  <c r="T842" i="9"/>
  <c r="V841" i="9"/>
  <c r="U841" i="9"/>
  <c r="T841" i="9"/>
  <c r="V840" i="9"/>
  <c r="U840" i="9"/>
  <c r="T840" i="9"/>
  <c r="V839" i="9"/>
  <c r="U839" i="9"/>
  <c r="T839" i="9"/>
  <c r="V838" i="9"/>
  <c r="U838" i="9"/>
  <c r="T838" i="9"/>
  <c r="V837" i="9"/>
  <c r="U837" i="9"/>
  <c r="T837" i="9"/>
  <c r="V836" i="9"/>
  <c r="U836" i="9"/>
  <c r="T836" i="9"/>
  <c r="V835" i="9"/>
  <c r="U835" i="9"/>
  <c r="T835" i="9"/>
  <c r="V834" i="9"/>
  <c r="U834" i="9"/>
  <c r="T834" i="9"/>
  <c r="V833" i="9"/>
  <c r="U833" i="9"/>
  <c r="T833" i="9"/>
  <c r="V832" i="9"/>
  <c r="U832" i="9"/>
  <c r="T832" i="9"/>
  <c r="V831" i="9"/>
  <c r="U831" i="9"/>
  <c r="T831" i="9"/>
  <c r="V830" i="9"/>
  <c r="U830" i="9"/>
  <c r="T830" i="9"/>
  <c r="V829" i="9"/>
  <c r="U829" i="9"/>
  <c r="T829" i="9"/>
  <c r="V828" i="9"/>
  <c r="U828" i="9"/>
  <c r="T828" i="9"/>
  <c r="V827" i="9"/>
  <c r="U827" i="9"/>
  <c r="T827" i="9"/>
  <c r="V826" i="9"/>
  <c r="U826" i="9"/>
  <c r="T826" i="9"/>
  <c r="V825" i="9"/>
  <c r="U825" i="9"/>
  <c r="T825" i="9"/>
  <c r="V824" i="9"/>
  <c r="U824" i="9"/>
  <c r="T824" i="9"/>
  <c r="V823" i="9"/>
  <c r="U823" i="9"/>
  <c r="T823" i="9"/>
  <c r="V822" i="9"/>
  <c r="U822" i="9"/>
  <c r="T822" i="9"/>
  <c r="V821" i="9"/>
  <c r="U821" i="9"/>
  <c r="T821" i="9"/>
  <c r="V820" i="9"/>
  <c r="U820" i="9"/>
  <c r="T820" i="9"/>
  <c r="V819" i="9"/>
  <c r="U819" i="9"/>
  <c r="T819" i="9"/>
  <c r="V818" i="9"/>
  <c r="U818" i="9"/>
  <c r="T818" i="9"/>
  <c r="V817" i="9"/>
  <c r="U817" i="9"/>
  <c r="T817" i="9"/>
  <c r="V816" i="9"/>
  <c r="U816" i="9"/>
  <c r="T816" i="9"/>
  <c r="V815" i="9"/>
  <c r="U815" i="9"/>
  <c r="T815" i="9"/>
  <c r="V814" i="9"/>
  <c r="U814" i="9"/>
  <c r="T814" i="9"/>
  <c r="V813" i="9"/>
  <c r="U813" i="9"/>
  <c r="T813" i="9"/>
  <c r="V812" i="9"/>
  <c r="U812" i="9"/>
  <c r="T812" i="9"/>
  <c r="V811" i="9"/>
  <c r="U811" i="9"/>
  <c r="T811" i="9"/>
  <c r="V810" i="9"/>
  <c r="U810" i="9"/>
  <c r="T810" i="9"/>
  <c r="V809" i="9"/>
  <c r="U809" i="9"/>
  <c r="T809" i="9"/>
  <c r="V808" i="9"/>
  <c r="U808" i="9"/>
  <c r="T808" i="9"/>
  <c r="V807" i="9"/>
  <c r="U807" i="9"/>
  <c r="T807" i="9"/>
  <c r="V806" i="9"/>
  <c r="U806" i="9"/>
  <c r="T806" i="9"/>
  <c r="V805" i="9"/>
  <c r="U805" i="9"/>
  <c r="T805" i="9"/>
  <c r="V804" i="9"/>
  <c r="U804" i="9"/>
  <c r="T804" i="9"/>
  <c r="V803" i="9"/>
  <c r="U803" i="9"/>
  <c r="T803" i="9"/>
  <c r="V802" i="9"/>
  <c r="U802" i="9"/>
  <c r="T802" i="9"/>
  <c r="V801" i="9"/>
  <c r="U801" i="9"/>
  <c r="T801" i="9"/>
  <c r="V800" i="9"/>
  <c r="U800" i="9"/>
  <c r="T800" i="9"/>
  <c r="V799" i="9"/>
  <c r="U799" i="9"/>
  <c r="T799" i="9"/>
  <c r="V798" i="9"/>
  <c r="U798" i="9"/>
  <c r="T798" i="9"/>
  <c r="V797" i="9"/>
  <c r="U797" i="9"/>
  <c r="T797" i="9"/>
  <c r="V796" i="9"/>
  <c r="U796" i="9"/>
  <c r="T796" i="9"/>
  <c r="V795" i="9"/>
  <c r="U795" i="9"/>
  <c r="T795" i="9"/>
  <c r="V794" i="9"/>
  <c r="U794" i="9"/>
  <c r="T794" i="9"/>
  <c r="V793" i="9"/>
  <c r="U793" i="9"/>
  <c r="T793" i="9"/>
  <c r="V792" i="9"/>
  <c r="U792" i="9"/>
  <c r="T792" i="9"/>
  <c r="V791" i="9"/>
  <c r="U791" i="9"/>
  <c r="T791" i="9"/>
  <c r="V790" i="9"/>
  <c r="U790" i="9"/>
  <c r="T790" i="9"/>
  <c r="V789" i="9"/>
  <c r="U789" i="9"/>
  <c r="T789" i="9"/>
  <c r="V788" i="9"/>
  <c r="U788" i="9"/>
  <c r="T788" i="9"/>
  <c r="V787" i="9"/>
  <c r="U787" i="9"/>
  <c r="T787" i="9"/>
  <c r="V786" i="9"/>
  <c r="U786" i="9"/>
  <c r="T786" i="9"/>
  <c r="V785" i="9"/>
  <c r="U785" i="9"/>
  <c r="T785" i="9"/>
  <c r="V784" i="9"/>
  <c r="U784" i="9"/>
  <c r="T784" i="9"/>
  <c r="V783" i="9"/>
  <c r="U783" i="9"/>
  <c r="T783" i="9"/>
  <c r="V782" i="9"/>
  <c r="U782" i="9"/>
  <c r="T782" i="9"/>
  <c r="V781" i="9"/>
  <c r="U781" i="9"/>
  <c r="T781" i="9"/>
  <c r="V780" i="9"/>
  <c r="U780" i="9"/>
  <c r="T780" i="9"/>
  <c r="V779" i="9"/>
  <c r="U779" i="9"/>
  <c r="T779" i="9"/>
  <c r="V778" i="9"/>
  <c r="U778" i="9"/>
  <c r="T778" i="9"/>
  <c r="V777" i="9"/>
  <c r="U777" i="9"/>
  <c r="T777" i="9"/>
  <c r="V776" i="9"/>
  <c r="U776" i="9"/>
  <c r="T776" i="9"/>
  <c r="V775" i="9"/>
  <c r="U775" i="9"/>
  <c r="T775" i="9"/>
  <c r="V774" i="9"/>
  <c r="U774" i="9"/>
  <c r="T774" i="9"/>
  <c r="V773" i="9"/>
  <c r="U773" i="9"/>
  <c r="T773" i="9"/>
  <c r="V772" i="9"/>
  <c r="U772" i="9"/>
  <c r="T772" i="9"/>
  <c r="V771" i="9"/>
  <c r="U771" i="9"/>
  <c r="T771" i="9"/>
  <c r="V770" i="9"/>
  <c r="U770" i="9"/>
  <c r="T770" i="9"/>
  <c r="V769" i="9"/>
  <c r="U769" i="9"/>
  <c r="T769" i="9"/>
  <c r="V768" i="9"/>
  <c r="U768" i="9"/>
  <c r="T768" i="9"/>
  <c r="V767" i="9"/>
  <c r="U767" i="9"/>
  <c r="T767" i="9"/>
  <c r="V766" i="9"/>
  <c r="U766" i="9"/>
  <c r="T766" i="9"/>
  <c r="V765" i="9"/>
  <c r="U765" i="9"/>
  <c r="T765" i="9"/>
  <c r="V764" i="9"/>
  <c r="U764" i="9"/>
  <c r="T764" i="9"/>
  <c r="V763" i="9"/>
  <c r="U763" i="9"/>
  <c r="T763" i="9"/>
  <c r="V762" i="9"/>
  <c r="U762" i="9"/>
  <c r="T762" i="9"/>
  <c r="V761" i="9"/>
  <c r="U761" i="9"/>
  <c r="T761" i="9"/>
  <c r="V760" i="9"/>
  <c r="U760" i="9"/>
  <c r="T760" i="9"/>
  <c r="V759" i="9"/>
  <c r="U759" i="9"/>
  <c r="T759" i="9"/>
  <c r="V758" i="9"/>
  <c r="U758" i="9"/>
  <c r="T758" i="9"/>
  <c r="V757" i="9"/>
  <c r="U757" i="9"/>
  <c r="T757" i="9"/>
  <c r="V756" i="9"/>
  <c r="U756" i="9"/>
  <c r="T756" i="9"/>
  <c r="V755" i="9"/>
  <c r="U755" i="9"/>
  <c r="T755" i="9"/>
  <c r="V754" i="9"/>
  <c r="U754" i="9"/>
  <c r="T754" i="9"/>
  <c r="V753" i="9"/>
  <c r="U753" i="9"/>
  <c r="T753" i="9"/>
  <c r="V752" i="9"/>
  <c r="U752" i="9"/>
  <c r="T752" i="9"/>
  <c r="V751" i="9"/>
  <c r="U751" i="9"/>
  <c r="T751" i="9"/>
  <c r="V750" i="9"/>
  <c r="U750" i="9"/>
  <c r="T750" i="9"/>
  <c r="V749" i="9"/>
  <c r="U749" i="9"/>
  <c r="T749" i="9"/>
  <c r="V748" i="9"/>
  <c r="U748" i="9"/>
  <c r="T748" i="9"/>
  <c r="V747" i="9"/>
  <c r="U747" i="9"/>
  <c r="T747" i="9"/>
  <c r="V746" i="9"/>
  <c r="U746" i="9"/>
  <c r="T746" i="9"/>
  <c r="V745" i="9"/>
  <c r="U745" i="9"/>
  <c r="T745" i="9"/>
  <c r="V744" i="9"/>
  <c r="U744" i="9"/>
  <c r="T744" i="9"/>
  <c r="V743" i="9"/>
  <c r="U743" i="9"/>
  <c r="T743" i="9"/>
  <c r="V742" i="9"/>
  <c r="U742" i="9"/>
  <c r="T742" i="9"/>
  <c r="V741" i="9"/>
  <c r="U741" i="9"/>
  <c r="T741" i="9"/>
  <c r="V740" i="9"/>
  <c r="U740" i="9"/>
  <c r="T740" i="9"/>
  <c r="V739" i="9"/>
  <c r="U739" i="9"/>
  <c r="T739" i="9"/>
  <c r="V738" i="9"/>
  <c r="U738" i="9"/>
  <c r="T738" i="9"/>
  <c r="V737" i="9"/>
  <c r="U737" i="9"/>
  <c r="T737" i="9"/>
  <c r="V736" i="9"/>
  <c r="U736" i="9"/>
  <c r="T736" i="9"/>
  <c r="V735" i="9"/>
  <c r="U735" i="9"/>
  <c r="T735" i="9"/>
  <c r="V734" i="9"/>
  <c r="U734" i="9"/>
  <c r="T734" i="9"/>
  <c r="V733" i="9"/>
  <c r="U733" i="9"/>
  <c r="T733" i="9"/>
  <c r="V732" i="9"/>
  <c r="U732" i="9"/>
  <c r="T732" i="9"/>
  <c r="V731" i="9"/>
  <c r="U731" i="9"/>
  <c r="T731" i="9"/>
  <c r="V730" i="9"/>
  <c r="U730" i="9"/>
  <c r="T730" i="9"/>
  <c r="V729" i="9"/>
  <c r="U729" i="9"/>
  <c r="T729" i="9"/>
  <c r="V728" i="9"/>
  <c r="U728" i="9"/>
  <c r="T728" i="9"/>
  <c r="V727" i="9"/>
  <c r="U727" i="9"/>
  <c r="T727" i="9"/>
  <c r="V726" i="9"/>
  <c r="U726" i="9"/>
  <c r="T726" i="9"/>
  <c r="V725" i="9"/>
  <c r="U725" i="9"/>
  <c r="T725" i="9"/>
  <c r="V724" i="9"/>
  <c r="U724" i="9"/>
  <c r="T724" i="9"/>
  <c r="V723" i="9"/>
  <c r="U723" i="9"/>
  <c r="T723" i="9"/>
  <c r="V722" i="9"/>
  <c r="U722" i="9"/>
  <c r="T722" i="9"/>
  <c r="V721" i="9"/>
  <c r="U721" i="9"/>
  <c r="T721" i="9"/>
  <c r="V720" i="9"/>
  <c r="U720" i="9"/>
  <c r="T720" i="9"/>
  <c r="V719" i="9"/>
  <c r="U719" i="9"/>
  <c r="T719" i="9"/>
  <c r="V718" i="9"/>
  <c r="U718" i="9"/>
  <c r="T718" i="9"/>
  <c r="V717" i="9"/>
  <c r="U717" i="9"/>
  <c r="T717" i="9"/>
  <c r="V716" i="9"/>
  <c r="U716" i="9"/>
  <c r="T716" i="9"/>
  <c r="V715" i="9"/>
  <c r="U715" i="9"/>
  <c r="T715" i="9"/>
  <c r="V714" i="9"/>
  <c r="U714" i="9"/>
  <c r="T714" i="9"/>
  <c r="V713" i="9"/>
  <c r="U713" i="9"/>
  <c r="T713" i="9"/>
  <c r="V712" i="9"/>
  <c r="U712" i="9"/>
  <c r="T712" i="9"/>
  <c r="V711" i="9"/>
  <c r="U711" i="9"/>
  <c r="T711" i="9"/>
  <c r="V710" i="9"/>
  <c r="U710" i="9"/>
  <c r="T710" i="9"/>
  <c r="V709" i="9"/>
  <c r="U709" i="9"/>
  <c r="T709" i="9"/>
  <c r="V708" i="9"/>
  <c r="U708" i="9"/>
  <c r="T708" i="9"/>
  <c r="V707" i="9"/>
  <c r="U707" i="9"/>
  <c r="T707" i="9"/>
  <c r="V706" i="9"/>
  <c r="U706" i="9"/>
  <c r="T706" i="9"/>
  <c r="V705" i="9"/>
  <c r="U705" i="9"/>
  <c r="T705" i="9"/>
  <c r="V704" i="9"/>
  <c r="U704" i="9"/>
  <c r="T704" i="9"/>
  <c r="V703" i="9"/>
  <c r="U703" i="9"/>
  <c r="T703" i="9"/>
  <c r="V702" i="9"/>
  <c r="U702" i="9"/>
  <c r="T702" i="9"/>
  <c r="V701" i="9"/>
  <c r="U701" i="9"/>
  <c r="T701" i="9"/>
  <c r="V700" i="9"/>
  <c r="U700" i="9"/>
  <c r="T700" i="9"/>
  <c r="V699" i="9"/>
  <c r="U699" i="9"/>
  <c r="T699" i="9"/>
  <c r="V698" i="9"/>
  <c r="U698" i="9"/>
  <c r="T698" i="9"/>
  <c r="V697" i="9"/>
  <c r="U697" i="9"/>
  <c r="T697" i="9"/>
  <c r="V696" i="9"/>
  <c r="U696" i="9"/>
  <c r="T696" i="9"/>
  <c r="V695" i="9"/>
  <c r="U695" i="9"/>
  <c r="T695" i="9"/>
  <c r="V694" i="9"/>
  <c r="U694" i="9"/>
  <c r="T694" i="9"/>
  <c r="V693" i="9"/>
  <c r="U693" i="9"/>
  <c r="T693" i="9"/>
  <c r="V692" i="9"/>
  <c r="U692" i="9"/>
  <c r="T692" i="9"/>
  <c r="V691" i="9"/>
  <c r="U691" i="9"/>
  <c r="T691" i="9"/>
  <c r="V690" i="9"/>
  <c r="U690" i="9"/>
  <c r="T690" i="9"/>
  <c r="V689" i="9"/>
  <c r="U689" i="9"/>
  <c r="T689" i="9"/>
  <c r="V688" i="9"/>
  <c r="U688" i="9"/>
  <c r="T688" i="9"/>
  <c r="V687" i="9"/>
  <c r="U687" i="9"/>
  <c r="T687" i="9"/>
  <c r="V686" i="9"/>
  <c r="U686" i="9"/>
  <c r="T686" i="9"/>
  <c r="V685" i="9"/>
  <c r="U685" i="9"/>
  <c r="T685" i="9"/>
  <c r="V684" i="9"/>
  <c r="U684" i="9"/>
  <c r="T684" i="9"/>
  <c r="V683" i="9"/>
  <c r="U683" i="9"/>
  <c r="T683" i="9"/>
  <c r="V682" i="9"/>
  <c r="U682" i="9"/>
  <c r="T682" i="9"/>
  <c r="V681" i="9"/>
  <c r="U681" i="9"/>
  <c r="T681" i="9"/>
  <c r="V680" i="9"/>
  <c r="U680" i="9"/>
  <c r="T680" i="9"/>
  <c r="V679" i="9"/>
  <c r="U679" i="9"/>
  <c r="T679" i="9"/>
  <c r="V678" i="9"/>
  <c r="U678" i="9"/>
  <c r="T678" i="9"/>
  <c r="V677" i="9"/>
  <c r="U677" i="9"/>
  <c r="T677" i="9"/>
  <c r="V676" i="9"/>
  <c r="U676" i="9"/>
  <c r="T676" i="9"/>
  <c r="V675" i="9"/>
  <c r="U675" i="9"/>
  <c r="T675" i="9"/>
  <c r="V674" i="9"/>
  <c r="U674" i="9"/>
  <c r="T674" i="9"/>
  <c r="V673" i="9"/>
  <c r="U673" i="9"/>
  <c r="T673" i="9"/>
  <c r="V672" i="9"/>
  <c r="U672" i="9"/>
  <c r="T672" i="9"/>
  <c r="V671" i="9"/>
  <c r="U671" i="9"/>
  <c r="T671" i="9"/>
  <c r="V670" i="9"/>
  <c r="U670" i="9"/>
  <c r="T670" i="9"/>
  <c r="V669" i="9"/>
  <c r="U669" i="9"/>
  <c r="T669" i="9"/>
  <c r="V668" i="9"/>
  <c r="U668" i="9"/>
  <c r="T668" i="9"/>
  <c r="V667" i="9"/>
  <c r="U667" i="9"/>
  <c r="T667" i="9"/>
  <c r="V666" i="9"/>
  <c r="U666" i="9"/>
  <c r="T666" i="9"/>
  <c r="V665" i="9"/>
  <c r="U665" i="9"/>
  <c r="T665" i="9"/>
  <c r="V664" i="9"/>
  <c r="U664" i="9"/>
  <c r="T664" i="9"/>
  <c r="V663" i="9"/>
  <c r="U663" i="9"/>
  <c r="T663" i="9"/>
  <c r="V662" i="9"/>
  <c r="U662" i="9"/>
  <c r="T662" i="9"/>
  <c r="V661" i="9"/>
  <c r="U661" i="9"/>
  <c r="T661" i="9"/>
  <c r="V660" i="9"/>
  <c r="U660" i="9"/>
  <c r="T660" i="9"/>
  <c r="V659" i="9"/>
  <c r="U659" i="9"/>
  <c r="T659" i="9"/>
  <c r="V658" i="9"/>
  <c r="U658" i="9"/>
  <c r="T658" i="9"/>
  <c r="V657" i="9"/>
  <c r="U657" i="9"/>
  <c r="T657" i="9"/>
  <c r="V656" i="9"/>
  <c r="U656" i="9"/>
  <c r="T656" i="9"/>
  <c r="V655" i="9"/>
  <c r="U655" i="9"/>
  <c r="T655" i="9"/>
  <c r="V654" i="9"/>
  <c r="U654" i="9"/>
  <c r="T654" i="9"/>
  <c r="V653" i="9"/>
  <c r="U653" i="9"/>
  <c r="T653" i="9"/>
  <c r="V652" i="9"/>
  <c r="U652" i="9"/>
  <c r="T652" i="9"/>
  <c r="V651" i="9"/>
  <c r="U651" i="9"/>
  <c r="T651" i="9"/>
  <c r="V650" i="9"/>
  <c r="U650" i="9"/>
  <c r="T650" i="9"/>
  <c r="V649" i="9"/>
  <c r="U649" i="9"/>
  <c r="T649" i="9"/>
  <c r="V648" i="9"/>
  <c r="U648" i="9"/>
  <c r="T648" i="9"/>
  <c r="V647" i="9"/>
  <c r="U647" i="9"/>
  <c r="T647" i="9"/>
  <c r="V646" i="9"/>
  <c r="U646" i="9"/>
  <c r="T646" i="9"/>
  <c r="V645" i="9"/>
  <c r="U645" i="9"/>
  <c r="T645" i="9"/>
  <c r="V644" i="9"/>
  <c r="U644" i="9"/>
  <c r="T644" i="9"/>
  <c r="V643" i="9"/>
  <c r="U643" i="9"/>
  <c r="T643" i="9"/>
  <c r="V642" i="9"/>
  <c r="U642" i="9"/>
  <c r="T642" i="9"/>
  <c r="V641" i="9"/>
  <c r="U641" i="9"/>
  <c r="T641" i="9"/>
  <c r="V640" i="9"/>
  <c r="U640" i="9"/>
  <c r="T640" i="9"/>
  <c r="V639" i="9"/>
  <c r="U639" i="9"/>
  <c r="T639" i="9"/>
  <c r="V638" i="9"/>
  <c r="U638" i="9"/>
  <c r="T638" i="9"/>
  <c r="V637" i="9"/>
  <c r="U637" i="9"/>
  <c r="T637" i="9"/>
  <c r="V636" i="9"/>
  <c r="U636" i="9"/>
  <c r="T636" i="9"/>
  <c r="V635" i="9"/>
  <c r="U635" i="9"/>
  <c r="T635" i="9"/>
  <c r="V634" i="9"/>
  <c r="U634" i="9"/>
  <c r="T634" i="9"/>
  <c r="V633" i="9"/>
  <c r="U633" i="9"/>
  <c r="T633" i="9"/>
  <c r="V632" i="9"/>
  <c r="U632" i="9"/>
  <c r="T632" i="9"/>
  <c r="V631" i="9"/>
  <c r="U631" i="9"/>
  <c r="T631" i="9"/>
  <c r="V630" i="9"/>
  <c r="U630" i="9"/>
  <c r="T630" i="9"/>
  <c r="V629" i="9"/>
  <c r="U629" i="9"/>
  <c r="T629" i="9"/>
  <c r="V628" i="9"/>
  <c r="U628" i="9"/>
  <c r="T628" i="9"/>
  <c r="V627" i="9"/>
  <c r="U627" i="9"/>
  <c r="T627" i="9"/>
  <c r="V626" i="9"/>
  <c r="U626" i="9"/>
  <c r="T626" i="9"/>
  <c r="V625" i="9"/>
  <c r="U625" i="9"/>
  <c r="T625" i="9"/>
  <c r="V624" i="9"/>
  <c r="U624" i="9"/>
  <c r="T624" i="9"/>
  <c r="V623" i="9"/>
  <c r="U623" i="9"/>
  <c r="T623" i="9"/>
  <c r="V622" i="9"/>
  <c r="U622" i="9"/>
  <c r="T622" i="9"/>
  <c r="V621" i="9"/>
  <c r="U621" i="9"/>
  <c r="T621" i="9"/>
  <c r="V620" i="9"/>
  <c r="U620" i="9"/>
  <c r="T620" i="9"/>
  <c r="V619" i="9"/>
  <c r="U619" i="9"/>
  <c r="T619" i="9"/>
  <c r="V618" i="9"/>
  <c r="U618" i="9"/>
  <c r="T618" i="9"/>
  <c r="V617" i="9"/>
  <c r="U617" i="9"/>
  <c r="T617" i="9"/>
  <c r="J18" i="12" l="1"/>
  <c r="K19" i="12" s="1"/>
  <c r="V18" i="9"/>
  <c r="V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52" i="9"/>
  <c r="V53" i="9"/>
  <c r="V54" i="9"/>
  <c r="V55" i="9"/>
  <c r="V56" i="9"/>
  <c r="V57" i="9"/>
  <c r="V58" i="9"/>
  <c r="V59" i="9"/>
  <c r="V60" i="9"/>
  <c r="V61" i="9"/>
  <c r="V62" i="9"/>
  <c r="V63" i="9"/>
  <c r="V64" i="9"/>
  <c r="V65" i="9"/>
  <c r="V66" i="9"/>
  <c r="V67" i="9"/>
  <c r="V68" i="9"/>
  <c r="V69" i="9"/>
  <c r="V70" i="9"/>
  <c r="V71" i="9"/>
  <c r="V72" i="9"/>
  <c r="V73" i="9"/>
  <c r="V74" i="9"/>
  <c r="V75" i="9"/>
  <c r="V76" i="9"/>
  <c r="V77" i="9"/>
  <c r="V78" i="9"/>
  <c r="V79" i="9"/>
  <c r="V80" i="9"/>
  <c r="V81" i="9"/>
  <c r="V82" i="9"/>
  <c r="V83" i="9"/>
  <c r="V84" i="9"/>
  <c r="V85" i="9"/>
  <c r="V86" i="9"/>
  <c r="V87" i="9"/>
  <c r="V88" i="9"/>
  <c r="V89" i="9"/>
  <c r="V90" i="9"/>
  <c r="V91" i="9"/>
  <c r="V92" i="9"/>
  <c r="V93" i="9"/>
  <c r="V94" i="9"/>
  <c r="V95" i="9"/>
  <c r="V96" i="9"/>
  <c r="V97" i="9"/>
  <c r="V98" i="9"/>
  <c r="V99" i="9"/>
  <c r="V100" i="9"/>
  <c r="V101" i="9"/>
  <c r="V102" i="9"/>
  <c r="V103" i="9"/>
  <c r="V104" i="9"/>
  <c r="V105" i="9"/>
  <c r="V106" i="9"/>
  <c r="V107" i="9"/>
  <c r="V108" i="9"/>
  <c r="V109" i="9"/>
  <c r="V110" i="9"/>
  <c r="V111" i="9"/>
  <c r="V112" i="9"/>
  <c r="V113" i="9"/>
  <c r="V114" i="9"/>
  <c r="V115" i="9"/>
  <c r="V116" i="9"/>
  <c r="V117" i="9"/>
  <c r="V118" i="9"/>
  <c r="V119" i="9"/>
  <c r="V120" i="9"/>
  <c r="V121" i="9"/>
  <c r="V122" i="9"/>
  <c r="V123" i="9"/>
  <c r="V124" i="9"/>
  <c r="V125" i="9"/>
  <c r="V126" i="9"/>
  <c r="V127" i="9"/>
  <c r="V128" i="9"/>
  <c r="V129" i="9"/>
  <c r="V130" i="9"/>
  <c r="V131" i="9"/>
  <c r="V132" i="9"/>
  <c r="V133" i="9"/>
  <c r="V134" i="9"/>
  <c r="V135" i="9"/>
  <c r="V136" i="9"/>
  <c r="V137" i="9"/>
  <c r="V138" i="9"/>
  <c r="V139" i="9"/>
  <c r="V140" i="9"/>
  <c r="V141" i="9"/>
  <c r="V142" i="9"/>
  <c r="V143" i="9"/>
  <c r="V144" i="9"/>
  <c r="V145" i="9"/>
  <c r="V146" i="9"/>
  <c r="V147" i="9"/>
  <c r="V148" i="9"/>
  <c r="V149" i="9"/>
  <c r="V150" i="9"/>
  <c r="V151" i="9"/>
  <c r="V152" i="9"/>
  <c r="V153" i="9"/>
  <c r="V154" i="9"/>
  <c r="V155" i="9"/>
  <c r="V156" i="9"/>
  <c r="V157" i="9"/>
  <c r="V158" i="9"/>
  <c r="V159" i="9"/>
  <c r="V160" i="9"/>
  <c r="V161" i="9"/>
  <c r="V162" i="9"/>
  <c r="V163" i="9"/>
  <c r="V164" i="9"/>
  <c r="V165" i="9"/>
  <c r="V166" i="9"/>
  <c r="V167" i="9"/>
  <c r="V168" i="9"/>
  <c r="V169" i="9"/>
  <c r="V170" i="9"/>
  <c r="V171" i="9"/>
  <c r="V172" i="9"/>
  <c r="V173" i="9"/>
  <c r="V174" i="9"/>
  <c r="V175" i="9"/>
  <c r="V176" i="9"/>
  <c r="V177" i="9"/>
  <c r="V178" i="9"/>
  <c r="V179" i="9"/>
  <c r="V180" i="9"/>
  <c r="V181" i="9"/>
  <c r="V182" i="9"/>
  <c r="V183" i="9"/>
  <c r="V184" i="9"/>
  <c r="V185" i="9"/>
  <c r="V186" i="9"/>
  <c r="V187" i="9"/>
  <c r="V188" i="9"/>
  <c r="V189" i="9"/>
  <c r="V190" i="9"/>
  <c r="V191" i="9"/>
  <c r="V192" i="9"/>
  <c r="V193" i="9"/>
  <c r="V194" i="9"/>
  <c r="V195" i="9"/>
  <c r="V196" i="9"/>
  <c r="V197" i="9"/>
  <c r="V198" i="9"/>
  <c r="V199" i="9"/>
  <c r="V200" i="9"/>
  <c r="V201" i="9"/>
  <c r="V202" i="9"/>
  <c r="V203" i="9"/>
  <c r="V204" i="9"/>
  <c r="V205" i="9"/>
  <c r="V206" i="9"/>
  <c r="V207" i="9"/>
  <c r="V208" i="9"/>
  <c r="V209" i="9"/>
  <c r="V210" i="9"/>
  <c r="V211" i="9"/>
  <c r="V212" i="9"/>
  <c r="V213" i="9"/>
  <c r="V214" i="9"/>
  <c r="V215" i="9"/>
  <c r="V216" i="9"/>
  <c r="V217" i="9"/>
  <c r="V218" i="9"/>
  <c r="V219" i="9"/>
  <c r="V220" i="9"/>
  <c r="V221" i="9"/>
  <c r="V222" i="9"/>
  <c r="V223" i="9"/>
  <c r="V224" i="9"/>
  <c r="V225" i="9"/>
  <c r="V226" i="9"/>
  <c r="V227" i="9"/>
  <c r="V228" i="9"/>
  <c r="V229" i="9"/>
  <c r="V230" i="9"/>
  <c r="V231" i="9"/>
  <c r="V232" i="9"/>
  <c r="V233" i="9"/>
  <c r="V234" i="9"/>
  <c r="V235" i="9"/>
  <c r="V236" i="9"/>
  <c r="V237" i="9"/>
  <c r="V238" i="9"/>
  <c r="V239" i="9"/>
  <c r="V240" i="9"/>
  <c r="V241" i="9"/>
  <c r="V242" i="9"/>
  <c r="V243" i="9"/>
  <c r="V244" i="9"/>
  <c r="V245" i="9"/>
  <c r="V246" i="9"/>
  <c r="V247" i="9"/>
  <c r="V248" i="9"/>
  <c r="V249" i="9"/>
  <c r="V250" i="9"/>
  <c r="V251" i="9"/>
  <c r="V252" i="9"/>
  <c r="V253" i="9"/>
  <c r="V254" i="9"/>
  <c r="V255" i="9"/>
  <c r="V256" i="9"/>
  <c r="V257" i="9"/>
  <c r="V258" i="9"/>
  <c r="V259" i="9"/>
  <c r="V260" i="9"/>
  <c r="V261" i="9"/>
  <c r="V262" i="9"/>
  <c r="V263" i="9"/>
  <c r="V264" i="9"/>
  <c r="V265" i="9"/>
  <c r="V266" i="9"/>
  <c r="V267" i="9"/>
  <c r="V268" i="9"/>
  <c r="V269" i="9"/>
  <c r="V270" i="9"/>
  <c r="V271" i="9"/>
  <c r="V272" i="9"/>
  <c r="V273" i="9"/>
  <c r="V274" i="9"/>
  <c r="V275" i="9"/>
  <c r="V276" i="9"/>
  <c r="V277" i="9"/>
  <c r="V278" i="9"/>
  <c r="V279" i="9"/>
  <c r="V280" i="9"/>
  <c r="V281" i="9"/>
  <c r="V282" i="9"/>
  <c r="V283" i="9"/>
  <c r="V284" i="9"/>
  <c r="V285" i="9"/>
  <c r="V286" i="9"/>
  <c r="V287" i="9"/>
  <c r="V288" i="9"/>
  <c r="V289" i="9"/>
  <c r="V290" i="9"/>
  <c r="V291" i="9"/>
  <c r="V292" i="9"/>
  <c r="V293" i="9"/>
  <c r="V294" i="9"/>
  <c r="V295" i="9"/>
  <c r="V296" i="9"/>
  <c r="V297" i="9"/>
  <c r="V298" i="9"/>
  <c r="V299" i="9"/>
  <c r="V300" i="9"/>
  <c r="V301" i="9"/>
  <c r="V302" i="9"/>
  <c r="V303" i="9"/>
  <c r="V304" i="9"/>
  <c r="V305" i="9"/>
  <c r="V306" i="9"/>
  <c r="V307" i="9"/>
  <c r="V308" i="9"/>
  <c r="V309" i="9"/>
  <c r="V310" i="9"/>
  <c r="V311" i="9"/>
  <c r="V312" i="9"/>
  <c r="V313" i="9"/>
  <c r="V314" i="9"/>
  <c r="V315" i="9"/>
  <c r="V316" i="9"/>
  <c r="V317" i="9"/>
  <c r="V318" i="9"/>
  <c r="V319" i="9"/>
  <c r="V320" i="9"/>
  <c r="V321" i="9"/>
  <c r="V322" i="9"/>
  <c r="V323" i="9"/>
  <c r="V324" i="9"/>
  <c r="V325" i="9"/>
  <c r="V326" i="9"/>
  <c r="V327" i="9"/>
  <c r="V328" i="9"/>
  <c r="V329" i="9"/>
  <c r="V330" i="9"/>
  <c r="V331" i="9"/>
  <c r="V332" i="9"/>
  <c r="V333" i="9"/>
  <c r="V334" i="9"/>
  <c r="V335" i="9"/>
  <c r="V336" i="9"/>
  <c r="V337" i="9"/>
  <c r="V338" i="9"/>
  <c r="V339" i="9"/>
  <c r="V340" i="9"/>
  <c r="V341" i="9"/>
  <c r="V342" i="9"/>
  <c r="V343" i="9"/>
  <c r="V344" i="9"/>
  <c r="V345" i="9"/>
  <c r="V346" i="9"/>
  <c r="V347" i="9"/>
  <c r="V348" i="9"/>
  <c r="V349" i="9"/>
  <c r="V350" i="9"/>
  <c r="V351" i="9"/>
  <c r="V352" i="9"/>
  <c r="V353" i="9"/>
  <c r="V354" i="9"/>
  <c r="V355" i="9"/>
  <c r="V356" i="9"/>
  <c r="V357" i="9"/>
  <c r="V358" i="9"/>
  <c r="V359" i="9"/>
  <c r="V360" i="9"/>
  <c r="V361" i="9"/>
  <c r="V362" i="9"/>
  <c r="V363" i="9"/>
  <c r="V364" i="9"/>
  <c r="V365" i="9"/>
  <c r="V366" i="9"/>
  <c r="V367" i="9"/>
  <c r="V368" i="9"/>
  <c r="V369" i="9"/>
  <c r="V370" i="9"/>
  <c r="V371" i="9"/>
  <c r="V372" i="9"/>
  <c r="V373" i="9"/>
  <c r="V374" i="9"/>
  <c r="V375" i="9"/>
  <c r="V376" i="9"/>
  <c r="V377" i="9"/>
  <c r="V378" i="9"/>
  <c r="V379" i="9"/>
  <c r="V380" i="9"/>
  <c r="V381" i="9"/>
  <c r="V382" i="9"/>
  <c r="V383" i="9"/>
  <c r="V384" i="9"/>
  <c r="V385" i="9"/>
  <c r="V386" i="9"/>
  <c r="V387" i="9"/>
  <c r="V388" i="9"/>
  <c r="V389" i="9"/>
  <c r="V390" i="9"/>
  <c r="V391" i="9"/>
  <c r="V392" i="9"/>
  <c r="V393" i="9"/>
  <c r="V394" i="9"/>
  <c r="V395" i="9"/>
  <c r="V396" i="9"/>
  <c r="V397" i="9"/>
  <c r="V398" i="9"/>
  <c r="V399" i="9"/>
  <c r="V400" i="9"/>
  <c r="V401" i="9"/>
  <c r="V402" i="9"/>
  <c r="V403" i="9"/>
  <c r="V404" i="9"/>
  <c r="V405" i="9"/>
  <c r="V406" i="9"/>
  <c r="V407" i="9"/>
  <c r="V408" i="9"/>
  <c r="V409" i="9"/>
  <c r="V410" i="9"/>
  <c r="V411" i="9"/>
  <c r="V412" i="9"/>
  <c r="V413" i="9"/>
  <c r="V414" i="9"/>
  <c r="V415" i="9"/>
  <c r="V416" i="9"/>
  <c r="V417" i="9"/>
  <c r="V418" i="9"/>
  <c r="V419" i="9"/>
  <c r="V420" i="9"/>
  <c r="V421" i="9"/>
  <c r="V422" i="9"/>
  <c r="V423" i="9"/>
  <c r="V424" i="9"/>
  <c r="V425" i="9"/>
  <c r="V426" i="9"/>
  <c r="V427" i="9"/>
  <c r="V428" i="9"/>
  <c r="V429" i="9"/>
  <c r="V430" i="9"/>
  <c r="V431" i="9"/>
  <c r="V432" i="9"/>
  <c r="V433" i="9"/>
  <c r="V434" i="9"/>
  <c r="V435" i="9"/>
  <c r="V436" i="9"/>
  <c r="V437" i="9"/>
  <c r="V438" i="9"/>
  <c r="V439" i="9"/>
  <c r="V440" i="9"/>
  <c r="V441" i="9"/>
  <c r="V442" i="9"/>
  <c r="V443" i="9"/>
  <c r="V444" i="9"/>
  <c r="V445" i="9"/>
  <c r="V446" i="9"/>
  <c r="V447" i="9"/>
  <c r="V448" i="9"/>
  <c r="V449" i="9"/>
  <c r="V450" i="9"/>
  <c r="V451" i="9"/>
  <c r="V452" i="9"/>
  <c r="V453" i="9"/>
  <c r="V454" i="9"/>
  <c r="V455" i="9"/>
  <c r="V456" i="9"/>
  <c r="V457" i="9"/>
  <c r="V458" i="9"/>
  <c r="V459" i="9"/>
  <c r="V460" i="9"/>
  <c r="V461" i="9"/>
  <c r="V462" i="9"/>
  <c r="V463" i="9"/>
  <c r="V464" i="9"/>
  <c r="V465" i="9"/>
  <c r="V466" i="9"/>
  <c r="V467" i="9"/>
  <c r="V468" i="9"/>
  <c r="V469" i="9"/>
  <c r="V470" i="9"/>
  <c r="V471" i="9"/>
  <c r="V472" i="9"/>
  <c r="V473" i="9"/>
  <c r="V474" i="9"/>
  <c r="V475" i="9"/>
  <c r="V476" i="9"/>
  <c r="V477" i="9"/>
  <c r="V478" i="9"/>
  <c r="V479" i="9"/>
  <c r="V480" i="9"/>
  <c r="V481" i="9"/>
  <c r="V482" i="9"/>
  <c r="V483" i="9"/>
  <c r="V484" i="9"/>
  <c r="V485" i="9"/>
  <c r="V486" i="9"/>
  <c r="V487" i="9"/>
  <c r="V488" i="9"/>
  <c r="V489" i="9"/>
  <c r="V490" i="9"/>
  <c r="V491" i="9"/>
  <c r="V492" i="9"/>
  <c r="V493" i="9"/>
  <c r="V494" i="9"/>
  <c r="V495" i="9"/>
  <c r="V496" i="9"/>
  <c r="V497" i="9"/>
  <c r="V498" i="9"/>
  <c r="V499" i="9"/>
  <c r="V500" i="9"/>
  <c r="V501" i="9"/>
  <c r="V502" i="9"/>
  <c r="V503" i="9"/>
  <c r="V504" i="9"/>
  <c r="V505" i="9"/>
  <c r="V506" i="9"/>
  <c r="V507" i="9"/>
  <c r="V508" i="9"/>
  <c r="V509" i="9"/>
  <c r="V510" i="9"/>
  <c r="V511" i="9"/>
  <c r="V512" i="9"/>
  <c r="V513" i="9"/>
  <c r="V514" i="9"/>
  <c r="V515" i="9"/>
  <c r="V516" i="9"/>
  <c r="V517" i="9"/>
  <c r="V518" i="9"/>
  <c r="V519" i="9"/>
  <c r="V520" i="9"/>
  <c r="V521" i="9"/>
  <c r="V522" i="9"/>
  <c r="V523" i="9"/>
  <c r="V524" i="9"/>
  <c r="V525" i="9"/>
  <c r="V526" i="9"/>
  <c r="V527" i="9"/>
  <c r="V528" i="9"/>
  <c r="V529" i="9"/>
  <c r="V530" i="9"/>
  <c r="V531" i="9"/>
  <c r="V532" i="9"/>
  <c r="V533" i="9"/>
  <c r="V534" i="9"/>
  <c r="V535" i="9"/>
  <c r="V536" i="9"/>
  <c r="V537" i="9"/>
  <c r="V538" i="9"/>
  <c r="V539" i="9"/>
  <c r="V540" i="9"/>
  <c r="V541" i="9"/>
  <c r="V542" i="9"/>
  <c r="V543" i="9"/>
  <c r="V544" i="9"/>
  <c r="V545" i="9"/>
  <c r="V546" i="9"/>
  <c r="V547" i="9"/>
  <c r="V548" i="9"/>
  <c r="V549" i="9"/>
  <c r="V550" i="9"/>
  <c r="V551" i="9"/>
  <c r="V552" i="9"/>
  <c r="V553" i="9"/>
  <c r="V554" i="9"/>
  <c r="V555" i="9"/>
  <c r="V556" i="9"/>
  <c r="V557" i="9"/>
  <c r="V558" i="9"/>
  <c r="V559" i="9"/>
  <c r="V560" i="9"/>
  <c r="V561" i="9"/>
  <c r="V562" i="9"/>
  <c r="V563" i="9"/>
  <c r="V564" i="9"/>
  <c r="V565" i="9"/>
  <c r="V566" i="9"/>
  <c r="V567" i="9"/>
  <c r="V568" i="9"/>
  <c r="V569" i="9"/>
  <c r="V570" i="9"/>
  <c r="V571" i="9"/>
  <c r="V572" i="9"/>
  <c r="V573" i="9"/>
  <c r="V574" i="9"/>
  <c r="V575" i="9"/>
  <c r="V576" i="9"/>
  <c r="V577" i="9"/>
  <c r="V578" i="9"/>
  <c r="V579" i="9"/>
  <c r="V580" i="9"/>
  <c r="V581" i="9"/>
  <c r="V582" i="9"/>
  <c r="V583" i="9"/>
  <c r="V584" i="9"/>
  <c r="V585" i="9"/>
  <c r="V586" i="9"/>
  <c r="V587" i="9"/>
  <c r="V588" i="9"/>
  <c r="V589" i="9"/>
  <c r="V590" i="9"/>
  <c r="V591" i="9"/>
  <c r="V592" i="9"/>
  <c r="V593" i="9"/>
  <c r="V594" i="9"/>
  <c r="V595" i="9"/>
  <c r="V596" i="9"/>
  <c r="V597" i="9"/>
  <c r="V598" i="9"/>
  <c r="V599" i="9"/>
  <c r="V600" i="9"/>
  <c r="V601" i="9"/>
  <c r="V602" i="9"/>
  <c r="V603" i="9"/>
  <c r="V604" i="9"/>
  <c r="V605" i="9"/>
  <c r="V606" i="9"/>
  <c r="V607" i="9"/>
  <c r="V608" i="9"/>
  <c r="V609" i="9"/>
  <c r="V610" i="9"/>
  <c r="V611" i="9"/>
  <c r="V612" i="9"/>
  <c r="V613" i="9"/>
  <c r="V614" i="9"/>
  <c r="V615" i="9"/>
  <c r="V616" i="9"/>
  <c r="V17" i="9"/>
  <c r="U616" i="9"/>
  <c r="T616" i="9"/>
  <c r="U615" i="9"/>
  <c r="T615" i="9"/>
  <c r="U614" i="9"/>
  <c r="T614" i="9"/>
  <c r="U613" i="9"/>
  <c r="T613" i="9"/>
  <c r="U612" i="9"/>
  <c r="T612" i="9"/>
  <c r="U611" i="9"/>
  <c r="T611" i="9"/>
  <c r="U610" i="9"/>
  <c r="T610" i="9"/>
  <c r="U609" i="9"/>
  <c r="T609" i="9"/>
  <c r="U608" i="9"/>
  <c r="T608" i="9"/>
  <c r="U607" i="9"/>
  <c r="T607" i="9"/>
  <c r="U606" i="9"/>
  <c r="T606" i="9"/>
  <c r="U605" i="9"/>
  <c r="T605" i="9"/>
  <c r="U604" i="9"/>
  <c r="T604" i="9"/>
  <c r="U603" i="9"/>
  <c r="T603" i="9"/>
  <c r="U602" i="9"/>
  <c r="T602" i="9"/>
  <c r="U601" i="9"/>
  <c r="T601" i="9"/>
  <c r="U600" i="9"/>
  <c r="T600" i="9"/>
  <c r="U599" i="9"/>
  <c r="T599" i="9"/>
  <c r="U598" i="9"/>
  <c r="T598" i="9"/>
  <c r="U597" i="9"/>
  <c r="T597" i="9"/>
  <c r="U596" i="9"/>
  <c r="T596" i="9"/>
  <c r="U595" i="9"/>
  <c r="T595" i="9"/>
  <c r="U594" i="9"/>
  <c r="T594" i="9"/>
  <c r="U593" i="9"/>
  <c r="T593" i="9"/>
  <c r="U592" i="9"/>
  <c r="T592" i="9"/>
  <c r="U591" i="9"/>
  <c r="T591" i="9"/>
  <c r="U590" i="9"/>
  <c r="T590" i="9"/>
  <c r="U589" i="9"/>
  <c r="T589" i="9"/>
  <c r="U588" i="9"/>
  <c r="T588" i="9"/>
  <c r="U587" i="9"/>
  <c r="T587" i="9"/>
  <c r="U586" i="9"/>
  <c r="T586" i="9"/>
  <c r="U585" i="9"/>
  <c r="T585" i="9"/>
  <c r="U584" i="9"/>
  <c r="T584" i="9"/>
  <c r="U583" i="9"/>
  <c r="T583" i="9"/>
  <c r="U582" i="9"/>
  <c r="T582" i="9"/>
  <c r="U581" i="9"/>
  <c r="T581" i="9"/>
  <c r="U580" i="9"/>
  <c r="T580" i="9"/>
  <c r="U579" i="9"/>
  <c r="T579" i="9"/>
  <c r="U578" i="9"/>
  <c r="T578" i="9"/>
  <c r="U577" i="9"/>
  <c r="T577" i="9"/>
  <c r="U576" i="9"/>
  <c r="T576" i="9"/>
  <c r="U575" i="9"/>
  <c r="T575" i="9"/>
  <c r="U574" i="9"/>
  <c r="T574" i="9"/>
  <c r="U573" i="9"/>
  <c r="T573" i="9"/>
  <c r="U572" i="9"/>
  <c r="T572" i="9"/>
  <c r="U571" i="9"/>
  <c r="T571" i="9"/>
  <c r="U570" i="9"/>
  <c r="T570" i="9"/>
  <c r="U569" i="9"/>
  <c r="T569" i="9"/>
  <c r="U568" i="9"/>
  <c r="T568" i="9"/>
  <c r="U567" i="9"/>
  <c r="T567" i="9"/>
  <c r="U566" i="9"/>
  <c r="T566" i="9"/>
  <c r="U565" i="9"/>
  <c r="T565" i="9"/>
  <c r="U564" i="9"/>
  <c r="T564" i="9"/>
  <c r="U563" i="9"/>
  <c r="T563" i="9"/>
  <c r="U562" i="9"/>
  <c r="T562" i="9"/>
  <c r="U561" i="9"/>
  <c r="T561" i="9"/>
  <c r="U560" i="9"/>
  <c r="T560" i="9"/>
  <c r="U559" i="9"/>
  <c r="T559" i="9"/>
  <c r="U558" i="9"/>
  <c r="T558" i="9"/>
  <c r="U557" i="9"/>
  <c r="T557" i="9"/>
  <c r="U556" i="9"/>
  <c r="T556" i="9"/>
  <c r="U555" i="9"/>
  <c r="T555" i="9"/>
  <c r="U554" i="9"/>
  <c r="T554" i="9"/>
  <c r="U553" i="9"/>
  <c r="T553" i="9"/>
  <c r="U552" i="9"/>
  <c r="T552" i="9"/>
  <c r="U551" i="9"/>
  <c r="T551" i="9"/>
  <c r="U550" i="9"/>
  <c r="T550" i="9"/>
  <c r="U549" i="9"/>
  <c r="T549" i="9"/>
  <c r="U548" i="9"/>
  <c r="T548" i="9"/>
  <c r="U547" i="9"/>
  <c r="T547" i="9"/>
  <c r="U546" i="9"/>
  <c r="T546" i="9"/>
  <c r="U545" i="9"/>
  <c r="T545" i="9"/>
  <c r="U544" i="9"/>
  <c r="T544" i="9"/>
  <c r="U543" i="9"/>
  <c r="T543" i="9"/>
  <c r="U542" i="9"/>
  <c r="T542" i="9"/>
  <c r="U541" i="9"/>
  <c r="T541" i="9"/>
  <c r="U540" i="9"/>
  <c r="T540" i="9"/>
  <c r="U539" i="9"/>
  <c r="T539" i="9"/>
  <c r="U538" i="9"/>
  <c r="T538" i="9"/>
  <c r="U537" i="9"/>
  <c r="T537" i="9"/>
  <c r="U536" i="9"/>
  <c r="T536" i="9"/>
  <c r="U535" i="9"/>
  <c r="T535" i="9"/>
  <c r="U534" i="9"/>
  <c r="T534" i="9"/>
  <c r="U533" i="9"/>
  <c r="T533" i="9"/>
  <c r="U532" i="9"/>
  <c r="T532" i="9"/>
  <c r="U531" i="9"/>
  <c r="T531" i="9"/>
  <c r="U530" i="9"/>
  <c r="T530" i="9"/>
  <c r="U529" i="9"/>
  <c r="T529" i="9"/>
  <c r="U528" i="9"/>
  <c r="T528" i="9"/>
  <c r="U527" i="9"/>
  <c r="T527" i="9"/>
  <c r="U526" i="9"/>
  <c r="T526" i="9"/>
  <c r="U525" i="9"/>
  <c r="T525" i="9"/>
  <c r="U524" i="9"/>
  <c r="T524" i="9"/>
  <c r="U523" i="9"/>
  <c r="T523" i="9"/>
  <c r="U522" i="9"/>
  <c r="T522" i="9"/>
  <c r="U521" i="9"/>
  <c r="T521" i="9"/>
  <c r="U520" i="9"/>
  <c r="T520" i="9"/>
  <c r="U519" i="9"/>
  <c r="T519" i="9"/>
  <c r="U518" i="9"/>
  <c r="T518" i="9"/>
  <c r="U517" i="9"/>
  <c r="T517" i="9"/>
  <c r="U516" i="9"/>
  <c r="T516" i="9"/>
  <c r="U515" i="9"/>
  <c r="T515" i="9"/>
  <c r="U514" i="9"/>
  <c r="T514" i="9"/>
  <c r="U513" i="9"/>
  <c r="T513" i="9"/>
  <c r="U512" i="9"/>
  <c r="T512" i="9"/>
  <c r="U511" i="9"/>
  <c r="T511" i="9"/>
  <c r="U510" i="9"/>
  <c r="T510" i="9"/>
  <c r="U509" i="9"/>
  <c r="T509" i="9"/>
  <c r="U508" i="9"/>
  <c r="T508" i="9"/>
  <c r="U507" i="9"/>
  <c r="T507" i="9"/>
  <c r="U506" i="9"/>
  <c r="T506" i="9"/>
  <c r="U505" i="9"/>
  <c r="T505" i="9"/>
  <c r="U504" i="9"/>
  <c r="T504" i="9"/>
  <c r="U503" i="9"/>
  <c r="T503" i="9"/>
  <c r="U502" i="9"/>
  <c r="T502" i="9"/>
  <c r="U501" i="9"/>
  <c r="T501" i="9"/>
  <c r="U500" i="9"/>
  <c r="T500" i="9"/>
  <c r="U499" i="9"/>
  <c r="T499" i="9"/>
  <c r="U498" i="9"/>
  <c r="T498" i="9"/>
  <c r="U497" i="9"/>
  <c r="T497" i="9"/>
  <c r="U496" i="9"/>
  <c r="T496" i="9"/>
  <c r="U495" i="9"/>
  <c r="T495" i="9"/>
  <c r="U494" i="9"/>
  <c r="T494" i="9"/>
  <c r="U493" i="9"/>
  <c r="T493" i="9"/>
  <c r="U492" i="9"/>
  <c r="T492" i="9"/>
  <c r="U491" i="9"/>
  <c r="T491" i="9"/>
  <c r="U490" i="9"/>
  <c r="T490" i="9"/>
  <c r="U489" i="9"/>
  <c r="T489" i="9"/>
  <c r="U488" i="9"/>
  <c r="T488" i="9"/>
  <c r="U487" i="9"/>
  <c r="T487" i="9"/>
  <c r="U486" i="9"/>
  <c r="T486" i="9"/>
  <c r="U485" i="9"/>
  <c r="T485" i="9"/>
  <c r="U484" i="9"/>
  <c r="T484" i="9"/>
  <c r="U483" i="9"/>
  <c r="T483" i="9"/>
  <c r="U482" i="9"/>
  <c r="T482" i="9"/>
  <c r="U481" i="9"/>
  <c r="T481" i="9"/>
  <c r="U480" i="9"/>
  <c r="T480" i="9"/>
  <c r="U479" i="9"/>
  <c r="T479" i="9"/>
  <c r="U478" i="9"/>
  <c r="T478" i="9"/>
  <c r="U477" i="9"/>
  <c r="T477" i="9"/>
  <c r="U476" i="9"/>
  <c r="T476" i="9"/>
  <c r="U475" i="9"/>
  <c r="T475" i="9"/>
  <c r="U474" i="9"/>
  <c r="T474" i="9"/>
  <c r="U473" i="9"/>
  <c r="T473" i="9"/>
  <c r="U472" i="9"/>
  <c r="T472" i="9"/>
  <c r="U471" i="9"/>
  <c r="T471" i="9"/>
  <c r="U470" i="9"/>
  <c r="T470" i="9"/>
  <c r="U469" i="9"/>
  <c r="T469" i="9"/>
  <c r="U468" i="9"/>
  <c r="T468" i="9"/>
  <c r="U467" i="9"/>
  <c r="T467" i="9"/>
  <c r="U466" i="9"/>
  <c r="T466" i="9"/>
  <c r="U465" i="9"/>
  <c r="T465" i="9"/>
  <c r="U464" i="9"/>
  <c r="T464" i="9"/>
  <c r="U463" i="9"/>
  <c r="T463" i="9"/>
  <c r="U462" i="9"/>
  <c r="T462" i="9"/>
  <c r="U461" i="9"/>
  <c r="T461" i="9"/>
  <c r="U460" i="9"/>
  <c r="T460" i="9"/>
  <c r="U459" i="9"/>
  <c r="T459" i="9"/>
  <c r="U458" i="9"/>
  <c r="T458" i="9"/>
  <c r="U457" i="9"/>
  <c r="T457" i="9"/>
  <c r="U456" i="9"/>
  <c r="T456" i="9"/>
  <c r="U455" i="9"/>
  <c r="T455" i="9"/>
  <c r="U454" i="9"/>
  <c r="T454" i="9"/>
  <c r="U453" i="9"/>
  <c r="T453" i="9"/>
  <c r="U452" i="9"/>
  <c r="T452" i="9"/>
  <c r="U451" i="9"/>
  <c r="T451" i="9"/>
  <c r="U450" i="9"/>
  <c r="T450" i="9"/>
  <c r="U449" i="9"/>
  <c r="T449" i="9"/>
  <c r="U448" i="9"/>
  <c r="T448" i="9"/>
  <c r="U447" i="9"/>
  <c r="T447" i="9"/>
  <c r="U446" i="9"/>
  <c r="T446" i="9"/>
  <c r="U445" i="9"/>
  <c r="T445" i="9"/>
  <c r="U444" i="9"/>
  <c r="T444" i="9"/>
  <c r="U443" i="9"/>
  <c r="T443" i="9"/>
  <c r="U442" i="9"/>
  <c r="T442" i="9"/>
  <c r="U441" i="9"/>
  <c r="T441" i="9"/>
  <c r="U440" i="9"/>
  <c r="T440" i="9"/>
  <c r="U439" i="9"/>
  <c r="T439" i="9"/>
  <c r="U438" i="9"/>
  <c r="T438" i="9"/>
  <c r="U437" i="9"/>
  <c r="T437" i="9"/>
  <c r="U436" i="9"/>
  <c r="T436" i="9"/>
  <c r="U435" i="9"/>
  <c r="T435" i="9"/>
  <c r="U434" i="9"/>
  <c r="T434" i="9"/>
  <c r="U433" i="9"/>
  <c r="T433" i="9"/>
  <c r="U432" i="9"/>
  <c r="T432" i="9"/>
  <c r="U431" i="9"/>
  <c r="T431" i="9"/>
  <c r="U430" i="9"/>
  <c r="T430" i="9"/>
  <c r="U429" i="9"/>
  <c r="T429" i="9"/>
  <c r="U428" i="9"/>
  <c r="T428" i="9"/>
  <c r="U427" i="9"/>
  <c r="T427" i="9"/>
  <c r="U426" i="9"/>
  <c r="T426" i="9"/>
  <c r="U425" i="9"/>
  <c r="T425" i="9"/>
  <c r="U424" i="9"/>
  <c r="T424" i="9"/>
  <c r="U423" i="9"/>
  <c r="T423" i="9"/>
  <c r="U422" i="9"/>
  <c r="T422" i="9"/>
  <c r="U421" i="9"/>
  <c r="T421" i="9"/>
  <c r="U420" i="9"/>
  <c r="T420" i="9"/>
  <c r="U419" i="9"/>
  <c r="T419" i="9"/>
  <c r="U418" i="9"/>
  <c r="T418" i="9"/>
  <c r="U417" i="9"/>
  <c r="T417" i="9"/>
  <c r="U416" i="9"/>
  <c r="T416" i="9"/>
  <c r="U415" i="9"/>
  <c r="T415" i="9"/>
  <c r="U414" i="9"/>
  <c r="T414" i="9"/>
  <c r="U413" i="9"/>
  <c r="T413" i="9"/>
  <c r="U412" i="9"/>
  <c r="T412" i="9"/>
  <c r="U411" i="9"/>
  <c r="T411" i="9"/>
  <c r="U410" i="9"/>
  <c r="T410" i="9"/>
  <c r="U409" i="9"/>
  <c r="T409" i="9"/>
  <c r="U408" i="9"/>
  <c r="T408" i="9"/>
  <c r="U407" i="9"/>
  <c r="T407" i="9"/>
  <c r="U406" i="9"/>
  <c r="T406" i="9"/>
  <c r="U405" i="9"/>
  <c r="T405" i="9"/>
  <c r="U404" i="9"/>
  <c r="T404" i="9"/>
  <c r="U403" i="9"/>
  <c r="T403" i="9"/>
  <c r="U402" i="9"/>
  <c r="T402" i="9"/>
  <c r="U401" i="9"/>
  <c r="T401" i="9"/>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U112" i="9"/>
  <c r="U113" i="9"/>
  <c r="U114" i="9"/>
  <c r="U115" i="9"/>
  <c r="U116" i="9"/>
  <c r="U117" i="9"/>
  <c r="U118" i="9"/>
  <c r="U119" i="9"/>
  <c r="U120" i="9"/>
  <c r="U121" i="9"/>
  <c r="U122" i="9"/>
  <c r="U123" i="9"/>
  <c r="U124" i="9"/>
  <c r="U125" i="9"/>
  <c r="U126" i="9"/>
  <c r="U127" i="9"/>
  <c r="U128" i="9"/>
  <c r="U129" i="9"/>
  <c r="U130" i="9"/>
  <c r="U131" i="9"/>
  <c r="U132" i="9"/>
  <c r="U133" i="9"/>
  <c r="U134" i="9"/>
  <c r="U135" i="9"/>
  <c r="U136" i="9"/>
  <c r="U137" i="9"/>
  <c r="U138" i="9"/>
  <c r="U139" i="9"/>
  <c r="U140" i="9"/>
  <c r="U141" i="9"/>
  <c r="U142" i="9"/>
  <c r="U143" i="9"/>
  <c r="U144" i="9"/>
  <c r="U145" i="9"/>
  <c r="U146" i="9"/>
  <c r="U147" i="9"/>
  <c r="U148" i="9"/>
  <c r="U149" i="9"/>
  <c r="U150" i="9"/>
  <c r="U151" i="9"/>
  <c r="U152" i="9"/>
  <c r="U153" i="9"/>
  <c r="U154" i="9"/>
  <c r="U155" i="9"/>
  <c r="U156" i="9"/>
  <c r="U157" i="9"/>
  <c r="U158" i="9"/>
  <c r="U159" i="9"/>
  <c r="U160" i="9"/>
  <c r="U161" i="9"/>
  <c r="U162" i="9"/>
  <c r="U163" i="9"/>
  <c r="U164" i="9"/>
  <c r="U165" i="9"/>
  <c r="U166" i="9"/>
  <c r="U167" i="9"/>
  <c r="U168" i="9"/>
  <c r="U169" i="9"/>
  <c r="U170" i="9"/>
  <c r="U171" i="9"/>
  <c r="U172" i="9"/>
  <c r="U173" i="9"/>
  <c r="U174" i="9"/>
  <c r="U175" i="9"/>
  <c r="U176" i="9"/>
  <c r="U177" i="9"/>
  <c r="U178" i="9"/>
  <c r="U179" i="9"/>
  <c r="U180" i="9"/>
  <c r="U181" i="9"/>
  <c r="U182" i="9"/>
  <c r="U183" i="9"/>
  <c r="U184" i="9"/>
  <c r="U185" i="9"/>
  <c r="U186" i="9"/>
  <c r="U187" i="9"/>
  <c r="U188" i="9"/>
  <c r="U189" i="9"/>
  <c r="U190" i="9"/>
  <c r="U191" i="9"/>
  <c r="U192" i="9"/>
  <c r="U193" i="9"/>
  <c r="U194" i="9"/>
  <c r="U195" i="9"/>
  <c r="U196" i="9"/>
  <c r="U197" i="9"/>
  <c r="U198" i="9"/>
  <c r="U199" i="9"/>
  <c r="U200" i="9"/>
  <c r="U201" i="9"/>
  <c r="U202" i="9"/>
  <c r="U203" i="9"/>
  <c r="U204" i="9"/>
  <c r="U205" i="9"/>
  <c r="U206" i="9"/>
  <c r="U207" i="9"/>
  <c r="U208" i="9"/>
  <c r="U209" i="9"/>
  <c r="U210" i="9"/>
  <c r="U211" i="9"/>
  <c r="U212" i="9"/>
  <c r="U213" i="9"/>
  <c r="U214" i="9"/>
  <c r="U215" i="9"/>
  <c r="U216" i="9"/>
  <c r="U217" i="9"/>
  <c r="U218" i="9"/>
  <c r="U219" i="9"/>
  <c r="U220" i="9"/>
  <c r="U221" i="9"/>
  <c r="U222" i="9"/>
  <c r="U223" i="9"/>
  <c r="U224" i="9"/>
  <c r="U225" i="9"/>
  <c r="U226" i="9"/>
  <c r="U227" i="9"/>
  <c r="U228" i="9"/>
  <c r="U229" i="9"/>
  <c r="U230" i="9"/>
  <c r="U231" i="9"/>
  <c r="U232" i="9"/>
  <c r="U233" i="9"/>
  <c r="U234" i="9"/>
  <c r="U235" i="9"/>
  <c r="U236" i="9"/>
  <c r="U237" i="9"/>
  <c r="U238" i="9"/>
  <c r="U239" i="9"/>
  <c r="U240" i="9"/>
  <c r="U241" i="9"/>
  <c r="U242" i="9"/>
  <c r="U243" i="9"/>
  <c r="U244" i="9"/>
  <c r="U245" i="9"/>
  <c r="U246" i="9"/>
  <c r="U247" i="9"/>
  <c r="U248" i="9"/>
  <c r="U249" i="9"/>
  <c r="U250" i="9"/>
  <c r="U251" i="9"/>
  <c r="U252" i="9"/>
  <c r="U253" i="9"/>
  <c r="U254" i="9"/>
  <c r="U255" i="9"/>
  <c r="U256" i="9"/>
  <c r="U257" i="9"/>
  <c r="U258" i="9"/>
  <c r="U259" i="9"/>
  <c r="U260" i="9"/>
  <c r="U261" i="9"/>
  <c r="U262" i="9"/>
  <c r="U263" i="9"/>
  <c r="U264" i="9"/>
  <c r="U265" i="9"/>
  <c r="U266" i="9"/>
  <c r="U267" i="9"/>
  <c r="U268" i="9"/>
  <c r="U269" i="9"/>
  <c r="U270" i="9"/>
  <c r="U271" i="9"/>
  <c r="U272" i="9"/>
  <c r="U273" i="9"/>
  <c r="U274" i="9"/>
  <c r="U275" i="9"/>
  <c r="U276" i="9"/>
  <c r="U277" i="9"/>
  <c r="U278" i="9"/>
  <c r="U279" i="9"/>
  <c r="U280" i="9"/>
  <c r="U281" i="9"/>
  <c r="U282" i="9"/>
  <c r="U283" i="9"/>
  <c r="U284" i="9"/>
  <c r="U285" i="9"/>
  <c r="U286" i="9"/>
  <c r="U287" i="9"/>
  <c r="U288" i="9"/>
  <c r="U289" i="9"/>
  <c r="U290" i="9"/>
  <c r="U291" i="9"/>
  <c r="U292" i="9"/>
  <c r="U293" i="9"/>
  <c r="U294" i="9"/>
  <c r="U295" i="9"/>
  <c r="U296" i="9"/>
  <c r="U297" i="9"/>
  <c r="U298" i="9"/>
  <c r="U299" i="9"/>
  <c r="U300" i="9"/>
  <c r="U301" i="9"/>
  <c r="U302" i="9"/>
  <c r="U303" i="9"/>
  <c r="U304" i="9"/>
  <c r="U305" i="9"/>
  <c r="U306" i="9"/>
  <c r="U307" i="9"/>
  <c r="U308" i="9"/>
  <c r="U309" i="9"/>
  <c r="U310" i="9"/>
  <c r="U311" i="9"/>
  <c r="U312" i="9"/>
  <c r="U313" i="9"/>
  <c r="U314" i="9"/>
  <c r="U315" i="9"/>
  <c r="U316" i="9"/>
  <c r="U317" i="9"/>
  <c r="U318" i="9"/>
  <c r="U319" i="9"/>
  <c r="U320" i="9"/>
  <c r="U321" i="9"/>
  <c r="U322" i="9"/>
  <c r="U323" i="9"/>
  <c r="U324" i="9"/>
  <c r="U325" i="9"/>
  <c r="U326" i="9"/>
  <c r="U327" i="9"/>
  <c r="U328" i="9"/>
  <c r="U329" i="9"/>
  <c r="U330" i="9"/>
  <c r="U331" i="9"/>
  <c r="U332" i="9"/>
  <c r="U333" i="9"/>
  <c r="U334" i="9"/>
  <c r="U335" i="9"/>
  <c r="U336" i="9"/>
  <c r="U337" i="9"/>
  <c r="U338" i="9"/>
  <c r="U339" i="9"/>
  <c r="U340" i="9"/>
  <c r="U341" i="9"/>
  <c r="U342" i="9"/>
  <c r="U343" i="9"/>
  <c r="U344" i="9"/>
  <c r="U345" i="9"/>
  <c r="U346" i="9"/>
  <c r="U347" i="9"/>
  <c r="U348" i="9"/>
  <c r="U349" i="9"/>
  <c r="U350" i="9"/>
  <c r="U351" i="9"/>
  <c r="U352" i="9"/>
  <c r="U353" i="9"/>
  <c r="U354" i="9"/>
  <c r="U355" i="9"/>
  <c r="U356" i="9"/>
  <c r="U357" i="9"/>
  <c r="U358" i="9"/>
  <c r="U359" i="9"/>
  <c r="U360" i="9"/>
  <c r="U361" i="9"/>
  <c r="U362" i="9"/>
  <c r="U363" i="9"/>
  <c r="U364" i="9"/>
  <c r="U365" i="9"/>
  <c r="U366" i="9"/>
  <c r="U367" i="9"/>
  <c r="U368" i="9"/>
  <c r="U369" i="9"/>
  <c r="U370" i="9"/>
  <c r="U371" i="9"/>
  <c r="U372" i="9"/>
  <c r="U373" i="9"/>
  <c r="U374" i="9"/>
  <c r="U375" i="9"/>
  <c r="U376" i="9"/>
  <c r="U377" i="9"/>
  <c r="U378" i="9"/>
  <c r="U379" i="9"/>
  <c r="U380" i="9"/>
  <c r="U381" i="9"/>
  <c r="U382" i="9"/>
  <c r="U383" i="9"/>
  <c r="U384" i="9"/>
  <c r="U385" i="9"/>
  <c r="U386" i="9"/>
  <c r="U387" i="9"/>
  <c r="U388" i="9"/>
  <c r="U389" i="9"/>
  <c r="U390" i="9"/>
  <c r="U391" i="9"/>
  <c r="U392" i="9"/>
  <c r="U393" i="9"/>
  <c r="U394" i="9"/>
  <c r="U395" i="9"/>
  <c r="U396" i="9"/>
  <c r="U397" i="9"/>
  <c r="U398" i="9"/>
  <c r="U399" i="9"/>
  <c r="U400" i="9"/>
  <c r="T18" i="9"/>
  <c r="T19" i="9"/>
  <c r="T20" i="9"/>
  <c r="T21"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T154" i="9"/>
  <c r="T155" i="9"/>
  <c r="T156" i="9"/>
  <c r="T157" i="9"/>
  <c r="T158" i="9"/>
  <c r="T159" i="9"/>
  <c r="T160" i="9"/>
  <c r="T161" i="9"/>
  <c r="T162" i="9"/>
  <c r="T163" i="9"/>
  <c r="T164" i="9"/>
  <c r="T165" i="9"/>
  <c r="T166" i="9"/>
  <c r="T167" i="9"/>
  <c r="T168" i="9"/>
  <c r="T169" i="9"/>
  <c r="T170" i="9"/>
  <c r="T171" i="9"/>
  <c r="T172" i="9"/>
  <c r="T173" i="9"/>
  <c r="T174" i="9"/>
  <c r="T175" i="9"/>
  <c r="T176" i="9"/>
  <c r="T177" i="9"/>
  <c r="T178" i="9"/>
  <c r="T179" i="9"/>
  <c r="T180" i="9"/>
  <c r="T181" i="9"/>
  <c r="T182" i="9"/>
  <c r="T183" i="9"/>
  <c r="T184" i="9"/>
  <c r="T185" i="9"/>
  <c r="T186" i="9"/>
  <c r="T187" i="9"/>
  <c r="T188" i="9"/>
  <c r="T189" i="9"/>
  <c r="T190" i="9"/>
  <c r="T191" i="9"/>
  <c r="T192" i="9"/>
  <c r="T193" i="9"/>
  <c r="T194" i="9"/>
  <c r="T195" i="9"/>
  <c r="T196" i="9"/>
  <c r="T197" i="9"/>
  <c r="T198" i="9"/>
  <c r="T199" i="9"/>
  <c r="T200" i="9"/>
  <c r="T201" i="9"/>
  <c r="T202" i="9"/>
  <c r="T203" i="9"/>
  <c r="T204" i="9"/>
  <c r="T205" i="9"/>
  <c r="T206" i="9"/>
  <c r="T207" i="9"/>
  <c r="T208" i="9"/>
  <c r="T209" i="9"/>
  <c r="T210" i="9"/>
  <c r="T211" i="9"/>
  <c r="T212" i="9"/>
  <c r="T213" i="9"/>
  <c r="T214" i="9"/>
  <c r="T215" i="9"/>
  <c r="T216" i="9"/>
  <c r="T217" i="9"/>
  <c r="T218" i="9"/>
  <c r="T219" i="9"/>
  <c r="T220" i="9"/>
  <c r="T221" i="9"/>
  <c r="T222" i="9"/>
  <c r="T223" i="9"/>
  <c r="T224" i="9"/>
  <c r="T225" i="9"/>
  <c r="T226" i="9"/>
  <c r="T227" i="9"/>
  <c r="T228" i="9"/>
  <c r="T229" i="9"/>
  <c r="T230" i="9"/>
  <c r="T231" i="9"/>
  <c r="T232" i="9"/>
  <c r="T233" i="9"/>
  <c r="T234" i="9"/>
  <c r="T235" i="9"/>
  <c r="T236" i="9"/>
  <c r="T237" i="9"/>
  <c r="T238" i="9"/>
  <c r="T239" i="9"/>
  <c r="T240" i="9"/>
  <c r="T241" i="9"/>
  <c r="T242" i="9"/>
  <c r="T243" i="9"/>
  <c r="T244" i="9"/>
  <c r="T245" i="9"/>
  <c r="T246" i="9"/>
  <c r="T247" i="9"/>
  <c r="T248" i="9"/>
  <c r="T249" i="9"/>
  <c r="T250" i="9"/>
  <c r="T251" i="9"/>
  <c r="T252" i="9"/>
  <c r="T253" i="9"/>
  <c r="T254" i="9"/>
  <c r="T255" i="9"/>
  <c r="T256" i="9"/>
  <c r="T257" i="9"/>
  <c r="T258" i="9"/>
  <c r="T259" i="9"/>
  <c r="T260" i="9"/>
  <c r="T261" i="9"/>
  <c r="T262" i="9"/>
  <c r="T263" i="9"/>
  <c r="T264" i="9"/>
  <c r="T265" i="9"/>
  <c r="T266" i="9"/>
  <c r="T267" i="9"/>
  <c r="T268" i="9"/>
  <c r="T269" i="9"/>
  <c r="T270" i="9"/>
  <c r="T271" i="9"/>
  <c r="T272" i="9"/>
  <c r="T273" i="9"/>
  <c r="T274" i="9"/>
  <c r="T275" i="9"/>
  <c r="T276" i="9"/>
  <c r="T277" i="9"/>
  <c r="T278" i="9"/>
  <c r="T279" i="9"/>
  <c r="T280" i="9"/>
  <c r="T281" i="9"/>
  <c r="T282" i="9"/>
  <c r="T283" i="9"/>
  <c r="T284" i="9"/>
  <c r="T285" i="9"/>
  <c r="T286" i="9"/>
  <c r="T287" i="9"/>
  <c r="T288" i="9"/>
  <c r="T289" i="9"/>
  <c r="T290" i="9"/>
  <c r="T291" i="9"/>
  <c r="T292" i="9"/>
  <c r="T293" i="9"/>
  <c r="T294" i="9"/>
  <c r="T295" i="9"/>
  <c r="T296" i="9"/>
  <c r="T297" i="9"/>
  <c r="T298" i="9"/>
  <c r="T299" i="9"/>
  <c r="T300" i="9"/>
  <c r="T301" i="9"/>
  <c r="T302" i="9"/>
  <c r="T303" i="9"/>
  <c r="T304" i="9"/>
  <c r="T305" i="9"/>
  <c r="T306" i="9"/>
  <c r="T307" i="9"/>
  <c r="T308" i="9"/>
  <c r="T309" i="9"/>
  <c r="T310" i="9"/>
  <c r="T311" i="9"/>
  <c r="T312" i="9"/>
  <c r="T313" i="9"/>
  <c r="T314" i="9"/>
  <c r="T315" i="9"/>
  <c r="T316" i="9"/>
  <c r="T317" i="9"/>
  <c r="T318" i="9"/>
  <c r="T319" i="9"/>
  <c r="T320" i="9"/>
  <c r="T321" i="9"/>
  <c r="T322" i="9"/>
  <c r="T323" i="9"/>
  <c r="T324" i="9"/>
  <c r="T325" i="9"/>
  <c r="T326" i="9"/>
  <c r="T327" i="9"/>
  <c r="T328" i="9"/>
  <c r="T329" i="9"/>
  <c r="T330" i="9"/>
  <c r="T331" i="9"/>
  <c r="T332" i="9"/>
  <c r="T333" i="9"/>
  <c r="T334" i="9"/>
  <c r="T335" i="9"/>
  <c r="T336" i="9"/>
  <c r="T337" i="9"/>
  <c r="T338" i="9"/>
  <c r="T339" i="9"/>
  <c r="T340" i="9"/>
  <c r="T341" i="9"/>
  <c r="T342" i="9"/>
  <c r="T343" i="9"/>
  <c r="T344" i="9"/>
  <c r="T345" i="9"/>
  <c r="T346" i="9"/>
  <c r="T347" i="9"/>
  <c r="T348" i="9"/>
  <c r="T349" i="9"/>
  <c r="T350" i="9"/>
  <c r="T351" i="9"/>
  <c r="T352" i="9"/>
  <c r="T353" i="9"/>
  <c r="T354" i="9"/>
  <c r="T355" i="9"/>
  <c r="T356" i="9"/>
  <c r="T357" i="9"/>
  <c r="T358" i="9"/>
  <c r="T359" i="9"/>
  <c r="T360" i="9"/>
  <c r="T361" i="9"/>
  <c r="T362" i="9"/>
  <c r="T363" i="9"/>
  <c r="T364" i="9"/>
  <c r="T365" i="9"/>
  <c r="T366" i="9"/>
  <c r="T367" i="9"/>
  <c r="T368" i="9"/>
  <c r="T369" i="9"/>
  <c r="T370" i="9"/>
  <c r="T371" i="9"/>
  <c r="T372" i="9"/>
  <c r="T373" i="9"/>
  <c r="T374" i="9"/>
  <c r="T375" i="9"/>
  <c r="T376" i="9"/>
  <c r="T377" i="9"/>
  <c r="T378" i="9"/>
  <c r="T379" i="9"/>
  <c r="T380" i="9"/>
  <c r="T381" i="9"/>
  <c r="T382" i="9"/>
  <c r="T383" i="9"/>
  <c r="T384" i="9"/>
  <c r="T385" i="9"/>
  <c r="T386" i="9"/>
  <c r="T387" i="9"/>
  <c r="T388" i="9"/>
  <c r="T389" i="9"/>
  <c r="T390" i="9"/>
  <c r="T391" i="9"/>
  <c r="T392" i="9"/>
  <c r="T393" i="9"/>
  <c r="T394" i="9"/>
  <c r="T395" i="9"/>
  <c r="T396" i="9"/>
  <c r="T397" i="9"/>
  <c r="T398" i="9"/>
  <c r="T399" i="9"/>
  <c r="T400" i="9"/>
  <c r="I6" i="12" l="1"/>
  <c r="Z4" i="12"/>
  <c r="Y4" i="12"/>
  <c r="S4" i="12"/>
  <c r="T4" i="12"/>
  <c r="G9" i="9"/>
  <c r="G10" i="9"/>
  <c r="G7" i="9"/>
  <c r="G8" i="9"/>
  <c r="G5" i="9"/>
  <c r="G6" i="9"/>
  <c r="H4" i="9"/>
  <c r="G4" i="9"/>
  <c r="H5" i="9"/>
  <c r="H6" i="9"/>
  <c r="H7" i="9"/>
  <c r="H9" i="9"/>
  <c r="H10" i="9"/>
  <c r="H8" i="9"/>
  <c r="X4" i="12"/>
  <c r="W4" i="12"/>
  <c r="M6" i="12" l="1"/>
  <c r="G11" i="9"/>
  <c r="H11" i="9"/>
  <c r="J7" i="12" l="1"/>
  <c r="R6" i="12"/>
  <c r="K11" i="9"/>
  <c r="I7" i="12"/>
  <c r="Y5" i="12"/>
  <c r="Z5" i="12"/>
  <c r="S5" i="12"/>
  <c r="T5" i="12"/>
  <c r="W5" i="12"/>
  <c r="X5" i="12"/>
  <c r="M7" i="12" l="1"/>
  <c r="I8" i="12"/>
  <c r="Z6" i="12"/>
  <c r="Y6" i="12"/>
  <c r="T6" i="12"/>
  <c r="S6" i="12"/>
  <c r="W6" i="12"/>
  <c r="X6" i="12"/>
  <c r="M8" i="12" l="1"/>
  <c r="J8" i="12"/>
  <c r="R7" i="12"/>
  <c r="W7" i="12" s="1"/>
  <c r="I9" i="12"/>
  <c r="X7" i="12" l="1"/>
  <c r="S7" i="12"/>
  <c r="J9" i="12"/>
  <c r="R8" i="12"/>
  <c r="T7" i="12"/>
  <c r="Y7" i="12"/>
  <c r="Z7" i="12"/>
  <c r="M9" i="12"/>
  <c r="I10" i="12"/>
  <c r="Y8" i="12"/>
  <c r="Z8" i="12"/>
  <c r="S8" i="12"/>
  <c r="T8" i="12"/>
  <c r="W8" i="12"/>
  <c r="X8" i="12"/>
  <c r="J10" i="12" l="1"/>
  <c r="M10" i="12" s="1"/>
  <c r="R9" i="12"/>
  <c r="I14" i="12"/>
  <c r="J11" i="12" l="1"/>
  <c r="M11" i="12" s="1"/>
  <c r="X11" i="12" s="1"/>
  <c r="R10" i="12"/>
  <c r="J14" i="12"/>
  <c r="Y9" i="12"/>
  <c r="Z9" i="12"/>
  <c r="S9" i="12"/>
  <c r="T9" i="12"/>
  <c r="X9" i="12"/>
  <c r="W9" i="12"/>
  <c r="M14" i="12" l="1"/>
  <c r="Z10" i="12"/>
  <c r="Y10" i="12"/>
  <c r="T10" i="12"/>
  <c r="S10" i="12"/>
  <c r="X10" i="12"/>
  <c r="W1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610c</author>
  </authors>
  <commentList>
    <comment ref="G14" authorId="0" shapeId="0" xr:uid="{00000000-0006-0000-0300-000001000000}">
      <text>
        <r>
          <rPr>
            <b/>
            <sz val="9"/>
            <color indexed="81"/>
            <rFont val="Tahoma"/>
            <family val="2"/>
          </rPr>
          <t xml:space="preserve">Bundesnetzagentur: </t>
        </r>
        <r>
          <rPr>
            <sz val="9"/>
            <color indexed="81"/>
            <rFont val="Tahoma"/>
            <family val="2"/>
          </rPr>
          <t>Die Zelle sollte der Erlösobergrenze entsprechen.
Abweichungen aufgrund von Änderungen der Erlösobergrenze zwischen dem 15.10. und dem 01.01. sind möglich.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612c</author>
  </authors>
  <commentList>
    <comment ref="F5" authorId="0" shapeId="0" xr:uid="{00000000-0006-0000-0400-000001000000}">
      <text>
        <r>
          <rPr>
            <b/>
            <sz val="9"/>
            <color indexed="81"/>
            <rFont val="Segoe UI"/>
            <family val="2"/>
          </rPr>
          <t>Bundesnetzagentur:</t>
        </r>
        <r>
          <rPr>
            <sz val="9"/>
            <color indexed="81"/>
            <rFont val="Segoe UI"/>
            <family val="2"/>
          </rPr>
          <t xml:space="preserve">
Dateneingabe in der unten stehenden Detailtabelle.</t>
        </r>
      </text>
    </comment>
  </commentList>
</comments>
</file>

<file path=xl/sharedStrings.xml><?xml version="1.0" encoding="utf-8"?>
<sst xmlns="http://schemas.openxmlformats.org/spreadsheetml/2006/main" count="5947" uniqueCount="509">
  <si>
    <t>Mengenangaben</t>
  </si>
  <si>
    <t>Verprobungsrechnung</t>
  </si>
  <si>
    <t>Jahresleistungspreissystem</t>
  </si>
  <si>
    <t>Jahresbenutzungsdauer</t>
  </si>
  <si>
    <t>&gt;= 2500 h/a</t>
  </si>
  <si>
    <t>&lt; 2500 h/a</t>
  </si>
  <si>
    <t>Höchstspannung (HöS)</t>
  </si>
  <si>
    <t>Umspannung Höchst- / Hochspannung (USp. HöS/HS)</t>
  </si>
  <si>
    <t>Hochspannung (HS)</t>
  </si>
  <si>
    <t>Umspannung Hoch- / Mittelspannung (USp. HS/MS)</t>
  </si>
  <si>
    <t>Mittelspannung (MS)</t>
  </si>
  <si>
    <t>Umspannung Mittel- / Niederspannung (USp. MS/NS)</t>
  </si>
  <si>
    <t>Niederspannung (NS)</t>
  </si>
  <si>
    <t>Jahrespreissystem</t>
  </si>
  <si>
    <t>Monatsleistungspreissystem</t>
  </si>
  <si>
    <t>Netzreservekapazität</t>
  </si>
  <si>
    <r>
      <t xml:space="preserve">Leistungspreissystem für Entnahme </t>
    </r>
    <r>
      <rPr>
        <b/>
        <sz val="10"/>
        <color indexed="10"/>
        <rFont val="Arial"/>
        <family val="2"/>
      </rPr>
      <t>mit</t>
    </r>
    <r>
      <rPr>
        <b/>
        <sz val="10"/>
        <rFont val="Arial"/>
        <family val="2"/>
      </rPr>
      <t xml:space="preserve"> Leistungsmessung </t>
    </r>
    <r>
      <rPr>
        <b/>
        <vertAlign val="superscript"/>
        <sz val="10"/>
        <rFont val="Arial"/>
        <family val="2"/>
      </rPr>
      <t>1</t>
    </r>
  </si>
  <si>
    <r>
      <t xml:space="preserve">Monatsleistungspreissystem für Entnahme </t>
    </r>
    <r>
      <rPr>
        <b/>
        <sz val="10"/>
        <color indexed="10"/>
        <rFont val="Arial"/>
        <family val="2"/>
      </rPr>
      <t>mit</t>
    </r>
    <r>
      <rPr>
        <b/>
        <sz val="10"/>
        <rFont val="Arial"/>
        <family val="2"/>
      </rPr>
      <t xml:space="preserve"> Leistungsmessung </t>
    </r>
    <r>
      <rPr>
        <b/>
        <vertAlign val="superscript"/>
        <sz val="10"/>
        <rFont val="Arial"/>
        <family val="2"/>
      </rPr>
      <t>1</t>
    </r>
  </si>
  <si>
    <r>
      <t xml:space="preserve">Jahresleistungspreissystem für Entnahme </t>
    </r>
    <r>
      <rPr>
        <b/>
        <sz val="10"/>
        <color indexed="10"/>
        <rFont val="Arial"/>
        <family val="2"/>
      </rPr>
      <t>mit</t>
    </r>
    <r>
      <rPr>
        <b/>
        <sz val="10"/>
        <rFont val="Arial"/>
        <family val="2"/>
      </rPr>
      <t xml:space="preserve"> Leistungsmessung - Netzreservekapazität </t>
    </r>
    <r>
      <rPr>
        <b/>
        <vertAlign val="superscript"/>
        <sz val="10"/>
        <rFont val="Arial"/>
        <family val="2"/>
      </rPr>
      <t>2</t>
    </r>
  </si>
  <si>
    <t>Messstellenbetrieb</t>
  </si>
  <si>
    <t xml:space="preserve"> </t>
  </si>
  <si>
    <t>Eintarifzähler</t>
  </si>
  <si>
    <t>Zweitarifzähler</t>
  </si>
  <si>
    <t>Mehrtarifzähler(&gt;=3)</t>
  </si>
  <si>
    <t>Maximumzähler (Ein- oder Zweitarifzähler)</t>
  </si>
  <si>
    <t>LZ 96h-Zähler</t>
  </si>
  <si>
    <t>Prepaymentzähler</t>
  </si>
  <si>
    <t>Pauschalanlage</t>
  </si>
  <si>
    <t>Wandler</t>
  </si>
  <si>
    <t>Schaltgerät</t>
  </si>
  <si>
    <t>Sonstige:</t>
  </si>
  <si>
    <t>Telekommunikationskomponente Funk-Modem (z.B. GSM)</t>
  </si>
  <si>
    <t>Telekommunikationskomponente Festnetz-Modem</t>
  </si>
  <si>
    <t xml:space="preserve">A. Allgemeine Informationen Stromnetzbetreiber </t>
  </si>
  <si>
    <t>Abgabedatum:</t>
  </si>
  <si>
    <t>Firma des Stromnetzbetreibers:</t>
  </si>
  <si>
    <t>bitte wählen</t>
  </si>
  <si>
    <t>1. Allgemeine Hinweise</t>
  </si>
  <si>
    <t>Preisblatt gültig ab:</t>
  </si>
  <si>
    <t>(Überprüfung der Netzentgelte)</t>
  </si>
  <si>
    <t>Betriebsnummer:</t>
  </si>
  <si>
    <t>Netznummer:</t>
  </si>
  <si>
    <t>Anpassung der Netzentgelte zum</t>
  </si>
  <si>
    <t>Preisblätter auf Basis der gültigen Erlösobergrenze</t>
  </si>
  <si>
    <t>2-Tarif-2-Richtungszähler</t>
  </si>
  <si>
    <t>2. Textziffern</t>
  </si>
  <si>
    <r>
      <t>Sonstige Entgelte</t>
    </r>
    <r>
      <rPr>
        <b/>
        <vertAlign val="superscript"/>
        <sz val="10"/>
        <rFont val="Arial"/>
        <family val="2"/>
      </rPr>
      <t xml:space="preserve"> 2</t>
    </r>
  </si>
  <si>
    <t>Zelle</t>
  </si>
  <si>
    <t>Besonderheiten zum Erfassungsblatt sind hier detailliert zu erläutern.</t>
  </si>
  <si>
    <t>Insbesondere sind ausführliche Erklärungen notwendig, wenn unter "Sonstiges" Eintragungen gemacht wurden.</t>
  </si>
  <si>
    <t>Tabelle</t>
  </si>
  <si>
    <t>C1. Verprobung</t>
  </si>
  <si>
    <t>A. Allgemeine Informationen</t>
  </si>
  <si>
    <t>Allgemeine Hinweise zum Erhebungsbogen</t>
  </si>
  <si>
    <t>Die Zellen des Erhebungsbogens sind farblich markiert:</t>
  </si>
  <si>
    <t>keine Eingabe</t>
  </si>
  <si>
    <t>Eingabe erwartet</t>
  </si>
  <si>
    <t>In diesem Tabellenblatt können Sie Anmerkungen zu den von Ihnen eingetragenen Werten unter Nennung des relevanten Tabellenblattes sowie der Zelle einfügen.</t>
  </si>
  <si>
    <t>Erläuterung</t>
  </si>
  <si>
    <t>Kostenträger</t>
  </si>
  <si>
    <t>Summe</t>
  </si>
  <si>
    <t>Abweichung - relativ -</t>
  </si>
  <si>
    <t>1.</t>
  </si>
  <si>
    <t>2.</t>
  </si>
  <si>
    <r>
      <t>Abgabedatum:</t>
    </r>
    <r>
      <rPr>
        <sz val="10"/>
        <rFont val="Arial"/>
        <family val="2"/>
      </rPr>
      <t xml:space="preserve"> Das Datum an dem der Erhebungsbogen an die Bundesnetzagentur übermittelt wurde.</t>
    </r>
    <r>
      <rPr>
        <b/>
        <sz val="11"/>
        <rFont val="Arial"/>
        <family val="2"/>
      </rPr>
      <t/>
    </r>
  </si>
  <si>
    <r>
      <t xml:space="preserve">Letztes abgeschlossenes Geschäftsjahr: </t>
    </r>
    <r>
      <rPr>
        <sz val="10"/>
        <rFont val="Arial"/>
        <family val="2"/>
      </rPr>
      <t>Hier ist das letzte abgeschlossene Geschäftsjahr anzugeben.</t>
    </r>
  </si>
  <si>
    <r>
      <t xml:space="preserve">Bilanzstichtag: </t>
    </r>
    <r>
      <rPr>
        <sz val="10"/>
        <rFont val="Arial"/>
        <family val="2"/>
      </rPr>
      <t>Hier ist der Bilanzstichtag anzugeben.</t>
    </r>
  </si>
  <si>
    <r>
      <t>Firma des Stromnetzbetreibers:</t>
    </r>
    <r>
      <rPr>
        <sz val="10"/>
        <rFont val="Arial"/>
        <family val="2"/>
      </rPr>
      <t xml:space="preserve"> Ist der aktuelle im Handelsregister eingetragene Name des Stromnetzbetreibers, jedoch ohne Rechtsform.</t>
    </r>
  </si>
  <si>
    <r>
      <t>Rechtsform:</t>
    </r>
    <r>
      <rPr>
        <sz val="10"/>
        <rFont val="Arial"/>
        <family val="2"/>
      </rPr>
      <t xml:space="preserve"> Die Rechtsform ist aus dem Klappmenü auszuwählen.</t>
    </r>
  </si>
  <si>
    <r>
      <t>Anpassung der Netzentgelte zum:</t>
    </r>
    <r>
      <rPr>
        <sz val="10"/>
        <rFont val="Arial"/>
        <family val="2"/>
      </rPr>
      <t xml:space="preserve"> Hier ist das Datum der Anpassung der Netzentgelte anzugeben.</t>
    </r>
  </si>
  <si>
    <t>1. abzgl. 2.</t>
  </si>
  <si>
    <t>Gewollte Unterverprobung
( = Verzicht auf Erlösobergrenze)</t>
  </si>
  <si>
    <t>Parameter Gleichzeitig-keitsfunktion  
g für T =0 h/a</t>
  </si>
  <si>
    <t>Parameter Gleichzeitig-keitsfunktion 
g für T = 2500 h/a</t>
  </si>
  <si>
    <t>D. Erläuterungen</t>
  </si>
  <si>
    <r>
      <t>Betriebsnummer:</t>
    </r>
    <r>
      <rPr>
        <sz val="10"/>
        <rFont val="Arial"/>
        <family val="2"/>
      </rPr>
      <t xml:space="preserve"> Hier ist die von der Bundesnetzagentur dem Stromnetzbetreiber zugewiesene aktuelle Betriebsnummer einzutragen.</t>
    </r>
  </si>
  <si>
    <r>
      <t xml:space="preserve">Netznummer: </t>
    </r>
    <r>
      <rPr>
        <sz val="10"/>
        <rFont val="Arial"/>
        <family val="2"/>
      </rPr>
      <t>Hier ist die jeweilige von der Bundesnetzagentur zugeordnete Netznummer einzutragen.</t>
    </r>
  </si>
  <si>
    <r>
      <t xml:space="preserve">Grundsätzlich sind alle Angaben in den gelben Feldern zu machen. Nicht benötigte Felder bzw. Zeilen dürfen in der Veröffentlichung weggelassen werden. Alle Arbeits- und Leistungsentgelte dürfen </t>
    </r>
    <r>
      <rPr>
        <b/>
        <sz val="10"/>
        <rFont val="Arial"/>
        <family val="2"/>
      </rPr>
      <t>maximal zwei Nachkommastellen</t>
    </r>
    <r>
      <rPr>
        <sz val="10"/>
        <rFont val="Arial"/>
        <family val="2"/>
      </rPr>
      <t xml:space="preserve"> aufweisen.</t>
    </r>
  </si>
  <si>
    <t>Reduzierungs-
satz</t>
  </si>
  <si>
    <t>C2. §19(2) StromNEV - Erlöse</t>
  </si>
  <si>
    <t>Angepasste Erlösobergrenze gemäß § 28 Nr.1 ARegV - EHB:</t>
  </si>
  <si>
    <t>Ebene</t>
  </si>
  <si>
    <t>PLZ</t>
  </si>
  <si>
    <t>Ort</t>
  </si>
  <si>
    <t>Geschäftszeichen der Beschlusskammer 4</t>
  </si>
  <si>
    <t>Jahreshöchstlast
[kW]</t>
  </si>
  <si>
    <t>Jahresarbeit
[kWh]</t>
  </si>
  <si>
    <t>Reduzierung der allgemeinen NE
[%]</t>
  </si>
  <si>
    <t>2 - HöS/HS</t>
  </si>
  <si>
    <t>3 - HS</t>
  </si>
  <si>
    <t>1 - HöS</t>
  </si>
  <si>
    <t>4 - HS/MS</t>
  </si>
  <si>
    <t>5 - MS</t>
  </si>
  <si>
    <t>6 - MS/NS</t>
  </si>
  <si>
    <t>7 - NS</t>
  </si>
  <si>
    <t>Letztverbraucher</t>
  </si>
  <si>
    <t>Abnahmestelle</t>
  </si>
  <si>
    <t>Straße, Hausnummer</t>
  </si>
  <si>
    <t>Netz-/ Umspann-ebene</t>
  </si>
  <si>
    <t>Regelzone</t>
  </si>
  <si>
    <t>Entgeltangaben</t>
  </si>
  <si>
    <t>Arbeitspreis
[ct/kWh]</t>
  </si>
  <si>
    <t>Entgangene Erlöse aus individuellen Netzentgelten 
gemäß § 19 Abs. 2 Satz 1 StromNEV</t>
  </si>
  <si>
    <t>Kosten für das vorgelagerte Netz
[EUR]</t>
  </si>
  <si>
    <t>Kosten für vermiedene Netzentgelte
[EUR]</t>
  </si>
  <si>
    <t>Zu verprobende Erlöse [EUR]</t>
  </si>
  <si>
    <t>Verprobte Gesamterlöse [EUR]</t>
  </si>
  <si>
    <t>Erlöse aller Netzebenen [EUR]</t>
  </si>
  <si>
    <t>Erlöse aus Messstellenbetrieb [EUR]</t>
  </si>
  <si>
    <t>Abweichung - absolut - [EUR]</t>
  </si>
  <si>
    <t>Erlöse
Messstellenbetrieb
[EUR]</t>
  </si>
  <si>
    <t>Leistungspreis
[EUR/kWa]</t>
  </si>
  <si>
    <t>Erlöse
[EUR]</t>
  </si>
  <si>
    <t>Erlöse Netzentgelte 
mit LM
[EUR]</t>
  </si>
  <si>
    <t>Grundpreis
[EUR/a]</t>
  </si>
  <si>
    <t>Kunden
[Anzahl]</t>
  </si>
  <si>
    <t>Erlöse Netzentgelte ohne LM
[EUR]</t>
  </si>
  <si>
    <t>Leistungspreis
[EUR/kW u. Monat]</t>
  </si>
  <si>
    <t>Ø Monatshöchstlast
[kW]</t>
  </si>
  <si>
    <t>0 bis 200 h/a
[EUR/kWa]</t>
  </si>
  <si>
    <t>200 h/a bis 400 h/a
[EUR/kWa]</t>
  </si>
  <si>
    <t>400 h/a bis 600 h/a
[EUR/kWa]</t>
  </si>
  <si>
    <t>0 bis 200 h/a
[kW]</t>
  </si>
  <si>
    <t>200 h/a bis 400 h/a
[kW]</t>
  </si>
  <si>
    <t>400 h/a bis 600 h/a
[kW]</t>
  </si>
  <si>
    <t>Erlöse Reservekapazität
[EUR]</t>
  </si>
  <si>
    <t>Erlöse
400 h/a bis 600 h/a
[EUR]</t>
  </si>
  <si>
    <t>Erlöse
200 h/a bis 400 h/a
[EUR]</t>
  </si>
  <si>
    <t>Erlöse
0 h/a bis 200 h/a
[EUR]</t>
  </si>
  <si>
    <t>Erlöse Messstellenbetrieb
[EUR]</t>
  </si>
  <si>
    <t>Erlöse Sonstige Entgelte
[EUR]</t>
  </si>
  <si>
    <t>Preisnachlass
Leistungspreis
[EUR/kWa]</t>
  </si>
  <si>
    <t>Preisnachlass
Arbeitspreis
[ct/kWh]</t>
  </si>
  <si>
    <t>Jahresbenutzungsdauer &gt;= 2500 h/a</t>
  </si>
  <si>
    <t>Jahresbenutzungsdauer &lt; 2500 h/a</t>
  </si>
  <si>
    <r>
      <t>1</t>
    </r>
    <r>
      <rPr>
        <sz val="10"/>
        <rFont val="Arial"/>
        <family val="2"/>
      </rPr>
      <t xml:space="preserve"> zzgl. Steuern, Abgaben und gesetzlichen Zuschlägen (KWK und Konzessionsabgabe)</t>
    </r>
  </si>
  <si>
    <r>
      <t>2</t>
    </r>
    <r>
      <rPr>
        <sz val="10"/>
        <rFont val="Arial"/>
        <family val="2"/>
      </rPr>
      <t xml:space="preserve"> zzgl. Umsatzsteuer</t>
    </r>
  </si>
  <si>
    <t>§ 19 Abs. 2 Satz 1 StromNEV
[EUR]</t>
  </si>
  <si>
    <t>§ 19 Abs. 2 Satz 2 StromNEV
[EUR]</t>
  </si>
  <si>
    <t>Gesamte Entgangene Erlöse
[EUR]</t>
  </si>
  <si>
    <t>Leistungspreis
[EUR / kWa]</t>
  </si>
  <si>
    <t>Entgangene
Erlöse
[EUR]</t>
  </si>
  <si>
    <t>dauerhaft nicht beeinflussbare Kosten 
- ohne vorgelagerte Netzkosten 
- ohne vermiedene Netzentgelte
[EUR]</t>
  </si>
  <si>
    <t>Zeitgleiche Jahreshöchstlast der Netz- oder Umspannebene (Basis für die Briefmarke)
[kW]</t>
  </si>
  <si>
    <t>Betrag der Erlösobergrenze (exkl. interne Wälzung) der Netz- oder Umspannebene ohne dauerhaft nicht beeinflussbare Kosten 
[EUR]</t>
  </si>
  <si>
    <t>Erlösobergrenze getrennt nach Netz- und Umspannebenen
[EUR]</t>
  </si>
  <si>
    <t>Gesamtbetrag inkl. Wälzung getrennt nach Netz- und Umspannebenen (Basis für die Briefmarke)
[EUR]</t>
  </si>
  <si>
    <t>Briefmarke der jeweiligen Netz- und Umspannebene [EUR/kW]</t>
  </si>
  <si>
    <t>Messstellenbetrieb
[Anzahl Mess-
einrichtungen]</t>
  </si>
  <si>
    <r>
      <t xml:space="preserve">Entgelte - 
Entnahme und Einspeisung </t>
    </r>
    <r>
      <rPr>
        <b/>
        <sz val="10"/>
        <color indexed="10"/>
        <rFont val="Arial"/>
        <family val="2"/>
      </rPr>
      <t>mit</t>
    </r>
    <r>
      <rPr>
        <b/>
        <sz val="10"/>
        <rFont val="Arial"/>
        <family val="2"/>
      </rPr>
      <t xml:space="preserve"> Lastgangzählung </t>
    </r>
    <r>
      <rPr>
        <b/>
        <vertAlign val="superscript"/>
        <sz val="10"/>
        <rFont val="Arial"/>
        <family val="2"/>
      </rPr>
      <t>2</t>
    </r>
  </si>
  <si>
    <r>
      <t xml:space="preserve">Entgelte - 
Entnahme und Einspeisung </t>
    </r>
    <r>
      <rPr>
        <b/>
        <sz val="10"/>
        <color indexed="10"/>
        <rFont val="Arial"/>
        <family val="2"/>
      </rPr>
      <t>ohne</t>
    </r>
    <r>
      <rPr>
        <b/>
        <sz val="10"/>
        <rFont val="Arial"/>
        <family val="2"/>
      </rPr>
      <t xml:space="preserve"> Lastgangzählung </t>
    </r>
    <r>
      <rPr>
        <b/>
        <vertAlign val="superscript"/>
        <sz val="10"/>
        <rFont val="Arial"/>
        <family val="2"/>
      </rPr>
      <t>2</t>
    </r>
  </si>
  <si>
    <r>
      <t xml:space="preserve">Betrag der Erlösobergrenze (exkl. interne Wälzung) der Netz- oder Umspannebene ohne dauerhaft nicht beeinflussbare Kosten:
</t>
    </r>
    <r>
      <rPr>
        <sz val="10"/>
        <rFont val="Arial"/>
        <family val="2"/>
      </rPr>
      <t>Aufteilung der vorübergehend nicht beeinflussbaren sowie der beeinflussbaren Kosten auf die Netz- und Umspannebenen.</t>
    </r>
  </si>
  <si>
    <r>
      <t xml:space="preserve">Betrag der Wälzung aus der vorgelagerten Netz- oder Umspannebene:
</t>
    </r>
    <r>
      <rPr>
        <sz val="10"/>
        <rFont val="Arial"/>
        <family val="2"/>
      </rPr>
      <t>Betrag der internen Kostenwälzung des Netzbetreibers.</t>
    </r>
  </si>
  <si>
    <t>Erlöse aus Messstellenbetrieb getrennt nach Netz- und Umspannebenen 
[EUR]</t>
  </si>
  <si>
    <t xml:space="preserve">                    Für diese Komponenten sind jeweils separate Entgelte zu bilden.</t>
  </si>
  <si>
    <t>HöS</t>
  </si>
  <si>
    <t>HöS/HS</t>
  </si>
  <si>
    <t>HS</t>
  </si>
  <si>
    <t>HS/MS</t>
  </si>
  <si>
    <t>MS</t>
  </si>
  <si>
    <t>MS/NS</t>
  </si>
  <si>
    <t>NS</t>
  </si>
  <si>
    <t>NS o. LM</t>
  </si>
  <si>
    <t>Kontrollrechnung - Entgeltabweichungen</t>
  </si>
  <si>
    <t>Kontrollrechnung - Gesamterlöse</t>
  </si>
  <si>
    <t>Kommentar:</t>
  </si>
  <si>
    <t>LP &lt;KP</t>
  </si>
  <si>
    <t>LP &gt;KP</t>
  </si>
  <si>
    <t>AP &lt;KP</t>
  </si>
  <si>
    <t>AP &gt;KP</t>
  </si>
  <si>
    <t>singuläre Entgelte</t>
  </si>
  <si>
    <r>
      <t xml:space="preserve">Erlöse aus Entgelten (Sonstiges):
</t>
    </r>
    <r>
      <rPr>
        <sz val="10"/>
        <rFont val="Arial"/>
        <family val="2"/>
      </rPr>
      <t>Erlöse aus Kundenentnahmen der Netz- oder Umspannebene aus weiteren sonstigen Entgelten.</t>
    </r>
  </si>
  <si>
    <r>
      <t xml:space="preserve">Kosten für das vorgelagerte Netz:
</t>
    </r>
    <r>
      <rPr>
        <sz val="10"/>
        <rFont val="Arial"/>
        <family val="2"/>
      </rPr>
      <t>Die Kosten sind in die Netz- oder Umspannebene einzutragen, in die vom vorgelagerten Netzbetreiber eingespeist wird.</t>
    </r>
  </si>
  <si>
    <r>
      <t xml:space="preserve">Kosten für vermiedene Netzentgelte:
</t>
    </r>
    <r>
      <rPr>
        <sz val="10"/>
        <rFont val="Arial"/>
        <family val="2"/>
      </rPr>
      <t>Die vermiedenen Netzentgelte sind je Netz- und Umspannebene anzugeben.</t>
    </r>
  </si>
  <si>
    <r>
      <t xml:space="preserve">Gesamtbetrag inkl. Wälzung getrennt nach Netz- und Umspannebenen (Basis für die Briefmarke):
</t>
    </r>
    <r>
      <rPr>
        <sz val="10"/>
        <rFont val="Arial"/>
        <family val="2"/>
      </rPr>
      <t>Die briefmarkenrelevante Kostenposition je Netz- und Umspannebene ist hier darzustellen.</t>
    </r>
  </si>
  <si>
    <r>
      <t xml:space="preserve">Erlöse aus Entgelten (Sonstiges (Rundungsdifferenzen)):
</t>
    </r>
    <r>
      <rPr>
        <sz val="10"/>
        <rFont val="Arial"/>
        <family val="2"/>
      </rPr>
      <t>Hier sind mögliche Rundungsdifferenzen der Kalkulation zu berücksichtigen.</t>
    </r>
  </si>
  <si>
    <t>USp. HöS/HS</t>
  </si>
  <si>
    <t>USp. HS/MS</t>
  </si>
  <si>
    <t>USp. MS/NS</t>
  </si>
  <si>
    <t>erhaltene Erlöse</t>
  </si>
  <si>
    <t>Aufschlag für mittelspannungsseitige Entnahme mit niederspannungsseitiger Messung</t>
  </si>
  <si>
    <r>
      <t xml:space="preserve">Entnahme </t>
    </r>
    <r>
      <rPr>
        <b/>
        <sz val="10"/>
        <color rgb="FFFF0000"/>
        <rFont val="Arial"/>
        <family val="2"/>
      </rPr>
      <t>ohne</t>
    </r>
    <r>
      <rPr>
        <b/>
        <sz val="10"/>
        <rFont val="Arial"/>
        <family val="2"/>
      </rPr>
      <t xml:space="preserve"> Leistungsmessung </t>
    </r>
    <r>
      <rPr>
        <b/>
        <vertAlign val="superscript"/>
        <sz val="10"/>
        <rFont val="Arial"/>
        <family val="2"/>
      </rPr>
      <t>1</t>
    </r>
  </si>
  <si>
    <r>
      <t xml:space="preserve">Erlöse aus Vereinbarungen gemäß § 19 Abs. 3 StromNEV - singulär genutzte Betriebsmittel </t>
    </r>
    <r>
      <rPr>
        <b/>
        <vertAlign val="superscript"/>
        <sz val="10"/>
        <rFont val="Arial"/>
        <family val="2"/>
      </rPr>
      <t>2</t>
    </r>
  </si>
  <si>
    <r>
      <t xml:space="preserve">Netzentgeltfreistellungen von Energiespeichern nach § 118 Abs. 6 EnWG </t>
    </r>
    <r>
      <rPr>
        <b/>
        <vertAlign val="superscript"/>
        <sz val="10"/>
        <rFont val="Arial"/>
        <family val="2"/>
      </rPr>
      <t>2</t>
    </r>
  </si>
  <si>
    <r>
      <t xml:space="preserve">Erlöse aus sonstigen nicht genehmigungsbedürftigen Entgelten </t>
    </r>
    <r>
      <rPr>
        <b/>
        <vertAlign val="superscript"/>
        <sz val="10"/>
        <rFont val="Arial"/>
        <family val="2"/>
      </rPr>
      <t>2</t>
    </r>
  </si>
  <si>
    <t>Niederspannungsebene ohne Leistungsmessung (NS o. LM)</t>
  </si>
  <si>
    <t xml:space="preserve">Erlöse aus Entgelten [EUR]
● Sonstiges </t>
  </si>
  <si>
    <t>C1a. Netzentgeltkurven</t>
  </si>
  <si>
    <t>Mit diesen Tabellenblatt werden die Entgelte des Jahresleistungspreises graphisch dargestellt. Mittels Sichtprüfung lässt sich die Schnittfreiheit der Netzentgelte der einzelnen Netz- und Umspannebenen ermitteln.</t>
  </si>
  <si>
    <t>Niederspannung ohne Leistungsmessung (NS o. LM)</t>
  </si>
  <si>
    <t>Jahresentgelt für den Messstellenbetrieb (inkl. Messung) je Messeinrichtung
[EUR/a]</t>
  </si>
  <si>
    <t>Anzahl der Messeinrichtungen
mit jährlichen Messung</t>
  </si>
  <si>
    <t>Anzahl der Messeinrichtungen
mit halbjährlichen Messung</t>
  </si>
  <si>
    <t>Anzahl der Messeinrichtungen mit vierteljährlichen  Messung</t>
  </si>
  <si>
    <t>Anzahl der Messeinrichtungen mit monatlichen Messung</t>
  </si>
  <si>
    <t>mit jährlicher Messung
[€/a]</t>
  </si>
  <si>
    <t>mit halbjährlicher Messung
[€/a]</t>
  </si>
  <si>
    <t>mit vierteljährlicher Messung
[€/a]</t>
  </si>
  <si>
    <t>mit monatlicher Messung
[€/a]</t>
  </si>
  <si>
    <t>siehe Ausfüllhilfe</t>
  </si>
  <si>
    <t>Elektrische Messeinrichtungen, die keine moderne Messeinrichtung im Sinne des § 2 Nr. 15 MsbG sind</t>
  </si>
  <si>
    <r>
      <t>Textziffer 3</t>
    </r>
    <r>
      <rPr>
        <sz val="10"/>
        <rFont val="Arial"/>
        <family val="2"/>
      </rPr>
      <t xml:space="preserve">: Dieser Preis versteht sich für einen Arbeitsmengenzähler mit nur </t>
    </r>
    <r>
      <rPr>
        <b/>
        <sz val="10"/>
        <rFont val="Arial"/>
        <family val="2"/>
      </rPr>
      <t>einer</t>
    </r>
    <r>
      <rPr>
        <sz val="10"/>
        <rFont val="Arial"/>
        <family val="2"/>
      </rPr>
      <t xml:space="preserve"> Messung (sowohl Wechsel- als auch Drehstromzähler).</t>
    </r>
  </si>
  <si>
    <r>
      <t>Textziffer 4</t>
    </r>
    <r>
      <rPr>
        <sz val="10"/>
        <rFont val="Arial"/>
        <family val="2"/>
      </rPr>
      <t xml:space="preserve">: Dieser Preis versteht sich für einen Arbeitsmengenzähler mit </t>
    </r>
    <r>
      <rPr>
        <b/>
        <sz val="10"/>
        <rFont val="Arial"/>
        <family val="2"/>
      </rPr>
      <t>zwei</t>
    </r>
    <r>
      <rPr>
        <sz val="10"/>
        <rFont val="Arial"/>
        <family val="2"/>
      </rPr>
      <t xml:space="preserve"> Messungen (sowohl Wechsel- als auch Drehstromzähler und moderne elektronische Zähler).
                    Die notwendige Schalteinrichtung (Uhr, TRE, Funkmodul) und ggf. ein Wandler sind </t>
    </r>
    <r>
      <rPr>
        <b/>
        <sz val="10"/>
        <rFont val="Arial"/>
        <family val="2"/>
      </rPr>
      <t>separat</t>
    </r>
    <r>
      <rPr>
        <sz val="10"/>
        <rFont val="Arial"/>
        <family val="2"/>
      </rPr>
      <t xml:space="preserve"> anzugeben.</t>
    </r>
  </si>
  <si>
    <r>
      <t>Textziffer 5</t>
    </r>
    <r>
      <rPr>
        <sz val="10"/>
        <rFont val="Arial"/>
        <family val="2"/>
      </rPr>
      <t>: Das Entgelt für diese Einspeisezähler umfasst beide Richtungen, also sowohl die Entgelte für Stromlieferungen als auch die Entgelte für die Einspeiserichtung.</t>
    </r>
  </si>
  <si>
    <r>
      <t>Textziffer 7</t>
    </r>
    <r>
      <rPr>
        <sz val="10"/>
        <rFont val="Arial"/>
        <family val="2"/>
      </rPr>
      <t xml:space="preserve">: Nicht leistungsgemessene Niederspannungszähler - Entgelte verstehen sich grundsätzlich </t>
    </r>
    <r>
      <rPr>
        <b/>
        <sz val="10"/>
        <rFont val="Arial"/>
        <family val="2"/>
      </rPr>
      <t>ohne</t>
    </r>
    <r>
      <rPr>
        <sz val="10"/>
        <rFont val="Arial"/>
        <family val="2"/>
      </rPr>
      <t xml:space="preserve"> Wandler, Schalteinrichtung und Telekommunikationskomponente.  </t>
    </r>
  </si>
  <si>
    <r>
      <t>Textziffer 10</t>
    </r>
    <r>
      <rPr>
        <sz val="10"/>
        <rFont val="Arial"/>
        <family val="2"/>
      </rPr>
      <t>: Hier ist der Aufschlag der mittelspannungsseitigen Entnahme mit niederspannungsseitiger Messung einzutragen. Bitte nur den Aufschlag eintragen.</t>
    </r>
  </si>
  <si>
    <t>Die Bundesnetzagentur stellt vorliegend zur Vereinfachung und Vereinheitlichung der Datenübermittlung einen Erhebungsbogen zur Verfügung, mit dem die Anpassungen der Netzentgelte (Erhebungsbogen gemäß § 28 Nr. 3 und 4 ARegV) anzuzeigen ist. 
Die „Verschiebung“ von Erlösen in zukünftige Kalenderjahre ist nicht zulässig. Unterschreitet die Verprobung des Netzbetreibers also dessen angepasste Erlösobergrenze erheblich und kommt es allein deshalb ex-post zu einer im Vorzeichen negativen Differenz zwischen den erzielten Erlösen und der angepassten Erlösobergrenze, dann darf auf dem Regulierungskonto keine Gutschrift erfolgen (gewollter Verzicht). Der Erlösobergrenzenbetrag auf den der Netzbetreiber verzichtet wird in Zelle U10 ausgewiesen.</t>
  </si>
  <si>
    <t>Bei der Kalkulation der Netzentgelte dürfen die entgangenen Erlöse aus §19 Abs. 2 Satz 1 und 2 StromNEV (exklusive unterbrechbare Verbrauchseinrichtungen, z. B. Nachtspeicherheizungen und Wärmepumpen) keinerlei Berücksichtigung finden. Dies bedeutet, dass die Netzentgeltkalkulation so zu erfolgen hat, als ob es die Regelung gemäß §19 Abs. 2 Satz 1 und 2 StromNEV nicht gäbe. Dementsprechend sind die genannten Sonderkunden gemäß §19 Abs. 2 Satz 1 und 2 StromNEV in der Netzentgeltkalkulation und Verprobung wie "normale" (nicht rabattierte) Kunden zu behandeln, so dass 100% der ungeminderten Erlöse und Mengen anzusetzen sind. Eine Erhöhung der allgemeinen Netzentgelte um die o.g. entgangenen Erlöse erfolgt somit nicht. Die o.g. entgangenen Erlösen werden gemäß §19 Abs. 2 Satz 13 StromNEV von den Übertragungsnetzbetreibern ausgeglichen.</t>
  </si>
  <si>
    <r>
      <t>Textziffer 2</t>
    </r>
    <r>
      <rPr>
        <sz val="10"/>
        <rFont val="Arial"/>
        <family val="2"/>
      </rPr>
      <t>: Wandlersatz = Strom- und Spannungswandler</t>
    </r>
  </si>
  <si>
    <r>
      <t>Textziffer 6</t>
    </r>
    <r>
      <rPr>
        <sz val="10"/>
        <rFont val="Arial"/>
        <family val="2"/>
      </rPr>
      <t xml:space="preserve">: Pauschalanlage = Zählpunkt, der nicht physisch gemessen wird (z.B. Fernsprechhäuschen, Antennennetzverstärker, Werbereklamefenster) </t>
    </r>
  </si>
  <si>
    <r>
      <t>Textziffer 8</t>
    </r>
    <r>
      <rPr>
        <sz val="10"/>
        <rFont val="Arial"/>
        <family val="2"/>
      </rPr>
      <t>: Eintragungen unter "Sonstiges" oder "Erlöse aus sonstigen nicht genehmigungsbedürftigen Entgelten" sind detailliert und nachvollziehbar
                    im Tabellenblatt "D. Erläuterungen" darzulegen.</t>
    </r>
  </si>
  <si>
    <t>Haben sich die Entgelte ggü. dem 15.10. noch einmal verändert?</t>
  </si>
  <si>
    <t>Sonstige Erlöse 
[EUR]
● Kosten durch Pancaking
● Sonstiges</t>
  </si>
  <si>
    <t>Erlöse aus Entgelten 
[EUR]
● Sonstiges (Rundungs-differenzen)</t>
  </si>
  <si>
    <t>B. Kostenträgerrechnung</t>
  </si>
  <si>
    <r>
      <t>Haben sich die Entgelte ggü. dem 15.10. noch einmal verändert?:</t>
    </r>
    <r>
      <rPr>
        <sz val="10"/>
        <rFont val="Arial"/>
        <family val="2"/>
      </rPr>
      <t xml:space="preserve"> Sofern die Entgelte ggü. der Entgeltmeldung zum 15.10. noch einmal verändert wurde, ist die Frage mit 'ja' zu beantworten.</t>
    </r>
  </si>
  <si>
    <t xml:space="preserve">Erlöse aus Entgelten 
[EUR]
</t>
  </si>
  <si>
    <r>
      <t xml:space="preserve">Erlöse aus Entgelten:
</t>
    </r>
    <r>
      <rPr>
        <sz val="10"/>
        <rFont val="Arial"/>
        <family val="2"/>
      </rPr>
      <t>Hier werden die Erlöse, die nicht kalkulationsrelevant sind, erfasst.
Des Weiteren sind die erhaltenen Kosten aus Pancaking zu berücksichtigen. Eine Berücksichtigung in den Kosten des vorgelagerten Netzbetreibers ist nicht gewünscht.
=&gt; Die Formel darf durch den Netzbetreiber überschrieben werden.</t>
    </r>
  </si>
  <si>
    <r>
      <t xml:space="preserve">Sonstige Erlöse:
</t>
    </r>
    <r>
      <rPr>
        <sz val="10"/>
        <rFont val="Arial"/>
        <family val="2"/>
      </rPr>
      <t>Hier können Sonstige nicht kalkulationsrelevante Positionen erfasst werden.</t>
    </r>
  </si>
  <si>
    <t>Erlösminderungen aus Speicherentgelt gemäß § 19 Abs. 4 StromNEV</t>
  </si>
  <si>
    <t>Erlösbeitrag
[%]</t>
  </si>
  <si>
    <t>durchschnittlicher Reduzierungssatz
[%]</t>
  </si>
  <si>
    <t xml:space="preserve">In der Kalkulation der Netzentgelte sind die entgangenen Erlöse aus §19 Abs. 4 StromNEV nicht zu berücksichtigen. Dies bedeutet, dass die Netzentgeltkalkulation so zu erfolgen hat, als ob es die Regelung gemäß §19 Abs. 4 StromNEV nicht gäbe. Dementsprechend sind die Kunden gemäß §19 Abs. 4 StromNEV in der Netzentgeltkalkulation und Verprobung wie "normale" (nicht rabattierte) Kunden zu behandeln, so dass 100% der ungeminderten Erlöse und Mengen anzusetzen sind. 
Bei den Erlösminderungen aus Speicherentgelt gemäß § 19 Abs. 4 StromNEV sind Jahreshöchstlast und durchschnittlicher Reduzierungssatz je Netz- und Umspannebenen einzutragen. </t>
  </si>
  <si>
    <t>Eingabe möglich, jedoch Ausfüllmöglichkeit vorgegeben</t>
  </si>
  <si>
    <t>Entgelt für den Messstellenbetrieb je Messeinrichtung</t>
  </si>
  <si>
    <t>Messstellenbetrieb je Messeinrichtung</t>
  </si>
  <si>
    <t>Für die Verprobung des Kostenträgers Messstellenbetrieb und Messung beim Verteilernetzbetreiber ist die Zahl der Messstellen ohne Berücksichtigung des geplanten Rollouts im eigenen Netzgebiet und je Netzebene im Betrachtungsjahr durch den - regelmäßig personenidentischen - grundzuständigen Messstellenbetreiber für moderne Messeinrichtungen (gMSB) anzusetzen. Die Berücksichtigung der tatsächlichen Abgänge durch den Übergang auf den gMSB erfolgt über das Regulierungskonto. 
Sollte ein Unternehmen sich entscheiden, schon in der Verprobung aufgrund der Regelung des § 5 Abs. 1 Satz 3 ARegV eine Korrektur der zulässigen Erlöse für Messstellenbetrieb und Messung des Verteilernetzbetreibers einzuplanen, so sind Mengen und Erlöse vollständig zu bereinigen. Die Beschlusskammer bewertet eine entsprechend erläuterte Unterverprobung in diesem Fall nicht als gewollten Verzicht.</t>
  </si>
  <si>
    <t>EHB_§28-3,4-ARegV_Strom_III_V2_0_191002</t>
  </si>
  <si>
    <t>Changelog</t>
  </si>
  <si>
    <t>Jahr</t>
  </si>
  <si>
    <t>Version</t>
  </si>
  <si>
    <t>Datum</t>
  </si>
  <si>
    <t>Bezeichnung</t>
  </si>
  <si>
    <t>Tabellenblatt</t>
  </si>
  <si>
    <t>Zellbereich</t>
  </si>
  <si>
    <t>Beschreibung</t>
  </si>
  <si>
    <t>1.0</t>
  </si>
  <si>
    <t>-</t>
  </si>
  <si>
    <t>EHB_§28-3,4-ARegV_Strom_III_V1_0_181115</t>
  </si>
  <si>
    <t>Leistungspreis
[EUR/kW u. Tag]</t>
  </si>
  <si>
    <t>Ø Tageshöchstlast
[kW]</t>
  </si>
  <si>
    <t>Tagesleistungspreissystem</t>
  </si>
  <si>
    <t>Erlöse aus Entgelten 
[EUR]
● Jahresleistungs-preis
● MLP
● TLP</t>
  </si>
  <si>
    <t>Erlöse MLP
[EUR]</t>
  </si>
  <si>
    <t>Erlöse TLP
[EUR]</t>
  </si>
  <si>
    <t>Zeile 57 - 63</t>
  </si>
  <si>
    <t>L4:L8</t>
  </si>
  <si>
    <r>
      <t xml:space="preserve">Landstrompreissystem für Entnahme </t>
    </r>
    <r>
      <rPr>
        <b/>
        <sz val="10"/>
        <color indexed="10"/>
        <rFont val="Arial"/>
        <family val="2"/>
      </rPr>
      <t>mit</t>
    </r>
    <r>
      <rPr>
        <b/>
        <sz val="10"/>
        <rFont val="Arial"/>
        <family val="2"/>
      </rPr>
      <t xml:space="preserve"> Leistungsmessung </t>
    </r>
    <r>
      <rPr>
        <b/>
        <vertAlign val="superscript"/>
        <sz val="10"/>
        <rFont val="Arial"/>
        <family val="2"/>
      </rPr>
      <t>1</t>
    </r>
  </si>
  <si>
    <t>Integration des Landstrompreissystem gemäß § 17 Abs. 8 StromNEV</t>
  </si>
  <si>
    <t>EHB_§28-3,4-ARegV_Strom_III_V3_0_200911</t>
  </si>
  <si>
    <r>
      <t xml:space="preserve">Erlöse aus Entgelten (Jahresleistungspreis / MLP / TLP):
</t>
    </r>
    <r>
      <rPr>
        <sz val="10"/>
        <rFont val="Arial"/>
        <family val="2"/>
      </rPr>
      <t>Erlöse aus Kundenentnahmen des Jahresleistungs-, des Monatsleistungs- und des Tagesleistungspreissystem je Netz- und Umspannebene.</t>
    </r>
  </si>
  <si>
    <t>EHB_§28-3,4-ARegV_Strom_III_V4_0_210909</t>
  </si>
  <si>
    <t>Zeile 14</t>
  </si>
  <si>
    <t>MaStr-Nr.:</t>
  </si>
  <si>
    <t>Abfrage der MaStR-Nr ergänzt</t>
  </si>
  <si>
    <t>Wurde für diese Verprobung eine abweichende Erlösobergrenze, als im Erhebungsbogen zur Anpassung der EOG übermittelt wurde, verwendet?</t>
  </si>
  <si>
    <t>Zeile 17</t>
  </si>
  <si>
    <t>Aufnahme einer Plausibilisierungsfrage</t>
  </si>
  <si>
    <t>P59:P63</t>
  </si>
  <si>
    <t>Anpassung der Formeln</t>
  </si>
  <si>
    <t>Entgangene Erlöse aus Vereinbarungen gemäß § 19 Abs. 2 Satz 1 und Satz 2 StromNEV sowie § 118 Abs. 6 Satz 9 EnWG</t>
  </si>
  <si>
    <t>Entgangene Erlöse 
gemäß § 19 Abs. 2 Satz 2 StromNEV</t>
  </si>
  <si>
    <t>Verfahren
- § 19 Abs. 2 Satz 1
- § 19 Abs. 2 Satz 2
- § 118 Abs. 6 Satz 9 EnWG</t>
  </si>
  <si>
    <t>Entgangene Erlöse 
gemäß § 118 Abs. 6 Satz 9 EnWG</t>
  </si>
  <si>
    <t xml:space="preserve">Speicherentgelte gem. § 19 Abs. 4 StromNEV und die übrigen Netzentgeltbefreiungen gem. § 118 Abs. 6 EnWG müssen im Blatt „C1. Verprobung“ erfasst werden. </t>
  </si>
  <si>
    <r>
      <t>In diesem Tabellenblatt sind die prognostizierten entgangenen Erlöse aus Vereinbarungen gemäß § 19 Abs. 2 Satz 1 und Satz 2 StromNEV einzutragen, so wie sie zum 15. Oktober an die Übertragungsnetzbetreiber gemeldet wurden. Es sind in diesem Tabellenblatt die Netzentgelte mit Stand der genannten Meldung zum 15. Oktober an die Übertragungsnetzbetreiber anzusetzen. Entsprechend dem Hinweis zum C1 - Blatt dürfen die Sonderregelungen aus § 19 Abs. 2 Satz 1 und 2 StromNEV (exklusive unterbrechbare Verbrauchseinrichtungen (z.B. Nachtspeicherheizungen und Wärmepumpen)) keinerlei Berücksichtigung bei der Netzentgeltkalkulation finden.</t>
    </r>
    <r>
      <rPr>
        <b/>
        <sz val="10"/>
        <rFont val="Arial"/>
        <family val="2"/>
      </rPr>
      <t xml:space="preserve"> Hiervon sind auch die Freistellungen nach § 118 Abs. 6 Satz 9 EnWG "Wasserstoffelektrolyse" umfasst.</t>
    </r>
  </si>
  <si>
    <t>C2. §19 (2) StromNEV - Erlöse</t>
  </si>
  <si>
    <t>div. Zellen</t>
  </si>
  <si>
    <t>Erfassung des § 118 Abs. 6 Satz 9 EnWG</t>
  </si>
  <si>
    <t>§ 118 Abs. 6 
Satz 9 EnWG
[EUR]</t>
  </si>
  <si>
    <t>C2. Entgangene Erlöse aus individuellen Netzentgelten gem. § 19 Abs. 2 Satz 1 und 2 StromNEV sowie § 118 Abs. 6 Satz 9 EnWG</t>
  </si>
  <si>
    <t>EHB_§28-3,4-ARegV_Strom_III_V5_0_220907</t>
  </si>
  <si>
    <t>R4:R10</t>
  </si>
  <si>
    <t>Q4:Q10</t>
  </si>
  <si>
    <t>Berechnung g0 mit Formeln ergänzt</t>
  </si>
  <si>
    <t>Berechnung g1 mit Formeln ergänzt</t>
  </si>
  <si>
    <t>Entnahme für Elektromobilität</t>
  </si>
  <si>
    <t>Entnahme durch Elektro-Speicherheizungen</t>
  </si>
  <si>
    <t>Sonstige</t>
  </si>
  <si>
    <t>Erlöse § 14a - alt -
[EUR]</t>
  </si>
  <si>
    <t>Entnahme durch Elektro-Wärmepumpen</t>
  </si>
  <si>
    <t>Erlöse § 14a (alt)
[EUR]</t>
  </si>
  <si>
    <t>Modul 1 - Umspannung Mittel- / Niederspannung (USp. MS/NS)</t>
  </si>
  <si>
    <t>Modul 1 - Niederspannung (NS)</t>
  </si>
  <si>
    <t>Erlöse § 14a - Modul 1
[EUR]</t>
  </si>
  <si>
    <t>Erlöse § 14a (neu)
[EUR]</t>
  </si>
  <si>
    <t>Modul 1 - Niederspannung ohne Leistungsmessung</t>
  </si>
  <si>
    <t>Modul 2 - Niederspannung ohne Leistungsmessung</t>
  </si>
  <si>
    <t>Erlöse § 14a - Modul 2
[EUR]</t>
  </si>
  <si>
    <t>Entnahme durch Kunden nach § 14a EnWG - alte Regelung</t>
  </si>
  <si>
    <t>Entnahme durch Kunden nach § 14a EnWG - neue Regelung</t>
  </si>
  <si>
    <t>Hier sind die Bestandskunden mit ihrer Anzahl und Jahresarbeit zu erfassen.</t>
  </si>
  <si>
    <t>Modul 1 - Es sind die Angaben zu Anzahl Kunden, Jahreshöchstlast sowie Jahresarbeit zu erfassen. Dies gilt für neue Kunden (ab 01.01.2024) die über eine steuerbare Verbrachseinrichtung nach der Festlegung BK6-20-300 verfügen.</t>
  </si>
  <si>
    <t>Modul 2 - Es sind die Angaben zu Anzahl Kunden und der Jahresarbeit zu erfassen. Dies gilt für neue Kunden (ab 01.01.2024) die über eine steuerbare Verbrachseinrichtung nach der Festlegung BK6-20-300 verfügen.</t>
  </si>
  <si>
    <t>Integration von § 14a (alt)
Integration von § 14a (neu)
Entgelte Blindstrom herausgenommen</t>
  </si>
  <si>
    <r>
      <t xml:space="preserve">Entnahme durch Kunden nach § 14a EnWG - 
Anschlüsse steuerbare Verbrauchseinrichtungen ab 01.01.2024 </t>
    </r>
    <r>
      <rPr>
        <b/>
        <vertAlign val="superscript"/>
        <sz val="10"/>
        <rFont val="Arial"/>
        <family val="2"/>
      </rPr>
      <t xml:space="preserve">1
</t>
    </r>
    <r>
      <rPr>
        <b/>
        <sz val="10"/>
        <rFont val="Arial"/>
        <family val="2"/>
      </rPr>
      <t xml:space="preserve">- Modul 2 - prozentuale Arbeitspreisreduzierung für Kunden </t>
    </r>
    <r>
      <rPr>
        <b/>
        <sz val="10"/>
        <color rgb="FFFF0000"/>
        <rFont val="Arial"/>
        <family val="2"/>
      </rPr>
      <t>ohne</t>
    </r>
    <r>
      <rPr>
        <b/>
        <sz val="10"/>
        <rFont val="Arial"/>
        <family val="2"/>
      </rPr>
      <t xml:space="preserve"> Leistungsmessung -</t>
    </r>
  </si>
  <si>
    <r>
      <t xml:space="preserve">Entnahme durch Kunden nach § 14a EnWG - 
Bestandsanlagen bis 31.12.2023 </t>
    </r>
    <r>
      <rPr>
        <b/>
        <vertAlign val="superscript"/>
        <sz val="10"/>
        <rFont val="Arial"/>
        <family val="2"/>
      </rPr>
      <t xml:space="preserve">1
</t>
    </r>
    <r>
      <rPr>
        <b/>
        <sz val="10"/>
        <rFont val="Arial"/>
        <family val="2"/>
      </rPr>
      <t xml:space="preserve">- Niederspannung </t>
    </r>
    <r>
      <rPr>
        <b/>
        <sz val="10"/>
        <color rgb="FFFF0000"/>
        <rFont val="Arial"/>
        <family val="2"/>
      </rPr>
      <t>ohne</t>
    </r>
    <r>
      <rPr>
        <b/>
        <sz val="10"/>
        <rFont val="Arial"/>
        <family val="2"/>
      </rPr>
      <t xml:space="preserve"> Leistungsmessung -</t>
    </r>
  </si>
  <si>
    <t>EHB_§28-3,4-ARegV_Strom_IV_V1_0_230918</t>
  </si>
  <si>
    <t>EHB_§28-3,4-ARegV_Strom_IV_V1_1_231004</t>
  </si>
  <si>
    <t>C37 + D37</t>
  </si>
  <si>
    <t>Zellbezug angepasst</t>
  </si>
  <si>
    <t>P45</t>
  </si>
  <si>
    <t>Formel angepasst</t>
  </si>
  <si>
    <t>EHB_§28-3,4-ARegV_Strom_IV_V1_2_231004</t>
  </si>
  <si>
    <t>1.1</t>
  </si>
  <si>
    <t>1.2</t>
  </si>
  <si>
    <t>G37</t>
  </si>
  <si>
    <t>Schaltjahresbetrachtung:</t>
  </si>
  <si>
    <t>nein</t>
  </si>
  <si>
    <t>Wälzungsbetrag
[EUR]</t>
  </si>
  <si>
    <t>B1.EE-Wälzung</t>
  </si>
  <si>
    <t>B1. EE_Wälzung</t>
  </si>
  <si>
    <t>neues Tabellenblatt zur Ermittlung der EE-Kostenwälzung</t>
  </si>
  <si>
    <t>Wälzungsbetrag aus EE-Kostenwälzung
[EUR]</t>
  </si>
  <si>
    <t>Betrag der Wälzung aus der vorgelagerten Netz- oder Umspannebene
[EUR]</t>
  </si>
  <si>
    <t>Betrag der Erlösbergrenze abzüglich des Wälzungsbetrages aus EE-Kostenwälzung getrennt nach Netz- und Umspannebenen
[EUR]</t>
  </si>
  <si>
    <t>Korrektur Wälzungsbetrag aus dem Saldo Regulierungskonto
[EUR]</t>
  </si>
  <si>
    <t>an den ÜNB zu meldender 
Wälzungsbetrag</t>
  </si>
  <si>
    <t>Wälzungsbetrag inkl. Korrekturbetrag
[EUR]</t>
  </si>
  <si>
    <t>B1. EE-Kostenwälzung</t>
  </si>
  <si>
    <t>Erneuerbare-Energien-Kennzahl
(EKZ)</t>
  </si>
  <si>
    <t>ab 2028 möglich</t>
  </si>
  <si>
    <t>Kosten ohne die vorgelagerten Kosten und vermiedenen Netzentgelte und exklusive der internen Wälzung
[EUR]</t>
  </si>
  <si>
    <t>Erlöse EE-Kostenwälzung
[EUR]</t>
  </si>
  <si>
    <r>
      <t xml:space="preserve">Erlöse aus EE-Kostenwälzung </t>
    </r>
    <r>
      <rPr>
        <b/>
        <vertAlign val="superscript"/>
        <sz val="10"/>
        <rFont val="Arial"/>
        <family val="2"/>
      </rPr>
      <t>2</t>
    </r>
  </si>
  <si>
    <t>fremder nachgelagerter Netzbetreiber</t>
  </si>
  <si>
    <t>Höchstspannung - Messstellenbetrieb</t>
  </si>
  <si>
    <t>Höchstspannung - Wandlersatz</t>
  </si>
  <si>
    <t>Hochspannung (einschließlich HöS/HS) - Messstellenbetrieb</t>
  </si>
  <si>
    <t>Hochspannung (einschließlich HöS/HS) - Wandlersatz</t>
  </si>
  <si>
    <t>Mittelspannung (einschließlich HS/MS) - Messstellenbetrieb</t>
  </si>
  <si>
    <t>Mittelspannung (einschließlich HS/MS) - Wandlersatz</t>
  </si>
  <si>
    <t>Niederspannung (einschließlich MS/NS) - Messstellenbetrieb</t>
  </si>
  <si>
    <t>Niederspannung (einschließlich MS/NS) - Wandlersatz</t>
  </si>
  <si>
    <t>Niederspannung (einschließlich MS/NS) - Schaltgerät / Rundsteuerempfänger</t>
  </si>
  <si>
    <t>Preisabschlag statt täglicher nur monatliche Datenbereitstellung</t>
  </si>
  <si>
    <t>Manuelle vor Ort Ablesung bei kME mit registrierender Last-/Einspeisemessung</t>
  </si>
  <si>
    <t>Telekommunikationsanschluss durch Netzbetreiber (Fernauslesung)</t>
  </si>
  <si>
    <t>Telekommunikationsanschluss durch Anschlussnehmer (Fernauslesung)</t>
  </si>
  <si>
    <r>
      <t>Textziffer 1</t>
    </r>
    <r>
      <rPr>
        <sz val="10"/>
        <rFont val="Arial"/>
        <family val="2"/>
      </rPr>
      <t xml:space="preserve">: Entgelte für Messstellenbetrieb von kME mit registrierender Last-/Einspeisemessung der jeweiligen Spannungsebene </t>
    </r>
    <r>
      <rPr>
        <b/>
        <sz val="10"/>
        <rFont val="Arial"/>
        <family val="2"/>
      </rPr>
      <t>sowie</t>
    </r>
    <r>
      <rPr>
        <sz val="10"/>
        <rFont val="Arial"/>
        <family val="2"/>
      </rPr>
      <t xml:space="preserve"> einer täglichen Datenlieferung. Entgelt für Wandlersatz und Telekommunikationseinrichtung sind separat auszuweisen.</t>
    </r>
  </si>
  <si>
    <t>1-Tarif-2-Richtungszähler</t>
  </si>
  <si>
    <t>Impulsweitergabe</t>
  </si>
  <si>
    <t>EDL21-Zähler; Messsysteme nach §§21c, d EnWG a.F., die keine mME i.S.d. § 2 Nr. 15 MsbG sind</t>
  </si>
  <si>
    <t>Erlöse aus EE-Kostenwälzung ergänzt</t>
  </si>
  <si>
    <t>Erweiterung optionale Eingabe für Messtellenbetrieb</t>
  </si>
  <si>
    <t>Umstellung der Abfragelogik sowie Ergänzung der RLM-Zähler</t>
  </si>
  <si>
    <t>neuen Zählertyp "1-Tarif-2-Richtungszähler" ergänzt</t>
  </si>
  <si>
    <r>
      <rPr>
        <b/>
        <sz val="11"/>
        <rFont val="Arial"/>
        <family val="2"/>
      </rPr>
      <t xml:space="preserve">Anwendung Quartale:
</t>
    </r>
    <r>
      <rPr>
        <sz val="11"/>
        <rFont val="Arial"/>
        <family val="2"/>
      </rPr>
      <t>Niedriglast- und Hochlasttarifestufe müssen in mind. 2 Quartalen abgerechnet werden.</t>
    </r>
  </si>
  <si>
    <t>Q1
(01.01. - 31.03.)</t>
  </si>
  <si>
    <t>Q2
(01.04. - 30.06.)</t>
  </si>
  <si>
    <t>Q3
(01.07. - 30.09.)</t>
  </si>
  <si>
    <t>Q4
(01.10. - 31.12.)</t>
  </si>
  <si>
    <t>Zeitfenster</t>
  </si>
  <si>
    <t>Netzentgelt
 Tarifstufe</t>
  </si>
  <si>
    <t>Quartale</t>
  </si>
  <si>
    <r>
      <rPr>
        <b/>
        <sz val="11"/>
        <rFont val="Arial"/>
        <family val="2"/>
      </rPr>
      <t>Anwendung Zeitfenster:</t>
    </r>
    <r>
      <rPr>
        <sz val="11"/>
        <rFont val="Arial"/>
        <family val="2"/>
      </rPr>
      <t xml:space="preserve">
Stunden in denen die Niedriglast- (NT), Standardlast- (ST) bzw. Hochlasttarifstufe (HT) abgerechnet werden.</t>
    </r>
  </si>
  <si>
    <t>Modul 3 - Niederspannung ohne Leistungsmessung - Niedriglasttarifstufe</t>
  </si>
  <si>
    <t>Modul 3 - Niederspannung ohne Leistungsmessung - Standardlasttarifstufe</t>
  </si>
  <si>
    <t>Modul 3 - Niederspannung ohne Leistungsmessung - Hochlasttarifstufe</t>
  </si>
  <si>
    <t>Erlöse § 14a - Modul 1 + 3
[EUR]</t>
  </si>
  <si>
    <t>C2, W4:X10</t>
  </si>
  <si>
    <t>Spalte H + I</t>
  </si>
  <si>
    <t>Schaltjahrbetrachtung eingebaut</t>
  </si>
  <si>
    <t>EE-Kostenwälzung eingebaut</t>
  </si>
  <si>
    <t>I8</t>
  </si>
  <si>
    <t>K11</t>
  </si>
  <si>
    <t>neue Entgelte gemäß § 14a (Modul 3) eingebaut</t>
  </si>
  <si>
    <t>Zeile 47-50</t>
  </si>
  <si>
    <t>Zeile 84-102</t>
  </si>
  <si>
    <t>Zeile 112</t>
  </si>
  <si>
    <t>B115</t>
  </si>
  <si>
    <t>Bezeichnung des Zählers angepasst</t>
  </si>
  <si>
    <t>Zeile 122-127</t>
  </si>
  <si>
    <t>Zeile 183-188</t>
  </si>
  <si>
    <t>C1b. Zeitvariables Netzentgelt</t>
  </si>
  <si>
    <t>neues Tabellenblatt</t>
  </si>
  <si>
    <t>EE-Kostenwälzung
[EUR]</t>
  </si>
  <si>
    <t>J3:J11</t>
  </si>
  <si>
    <t>Berücksichtigung der Wälzungsbeträge aus der EE-Kostenwälzung</t>
  </si>
  <si>
    <t xml:space="preserve"> Alle Spannungsebenen (HöS / HS / MS / NS):</t>
  </si>
  <si>
    <t>Anpassung der installierten EE-Leistung bei anteilig betriebener Spannungsebene
[kW]</t>
  </si>
  <si>
    <r>
      <t xml:space="preserve">dauerhaft nicht beeinflussbare Kosten (ohne vorgelagerte Netzkosten / ohne vermiedene Netzentgelte):
</t>
    </r>
    <r>
      <rPr>
        <sz val="10"/>
        <rFont val="Arial"/>
        <family val="2"/>
      </rPr>
      <t xml:space="preserve">In dieser Position sind die dauerhaft nicht beeinflussbaren Kosten, ohne vorgelagerte Netzkosten sowie vermiedene Netzentgelte, anzugeben.
</t>
    </r>
    <r>
      <rPr>
        <sz val="10"/>
        <color rgb="FFFFC000"/>
        <rFont val="Arial"/>
        <family val="2"/>
      </rPr>
      <t xml:space="preserve">
</t>
    </r>
    <r>
      <rPr>
        <sz val="10"/>
        <rFont val="Arial"/>
        <family val="2"/>
      </rPr>
      <t xml:space="preserve">Die Kosten aus der Beteiligung der Anschlussnetzbetreiber an den Entgelten für die Ausstattung von Zählpunkten mit intelligenten Messsystemen sind in der jeweiligen Umspannungs-/ Spannungsebene anzusetzen in der der abrechnungsfähige Zählpunkt mit dem intelligenten Messsystem ausgestattet wurde.
</t>
    </r>
  </si>
  <si>
    <t>00:00 - 00:15</t>
  </si>
  <si>
    <t>00:15 - 00:30</t>
  </si>
  <si>
    <t>00:30 - 00:45</t>
  </si>
  <si>
    <t>00:45 - 01:00</t>
  </si>
  <si>
    <t>01:00 - 01:15</t>
  </si>
  <si>
    <t>01:15 - 01:30</t>
  </si>
  <si>
    <t>01:30 - 01:45</t>
  </si>
  <si>
    <t>01:45 - 02:00</t>
  </si>
  <si>
    <t>02:00 - 02:15</t>
  </si>
  <si>
    <t>02:15 - 02:30</t>
  </si>
  <si>
    <t>02:30 - 02:45</t>
  </si>
  <si>
    <t>02:45 - 03:00</t>
  </si>
  <si>
    <t>03:00 - 03:15</t>
  </si>
  <si>
    <t>03:15 - 03:30</t>
  </si>
  <si>
    <t>03:30 - 03:45</t>
  </si>
  <si>
    <t>03:45 - 04:00</t>
  </si>
  <si>
    <t>04:00 - 04:15</t>
  </si>
  <si>
    <t>04:15 - 04:30</t>
  </si>
  <si>
    <t>04:30 - 04:45</t>
  </si>
  <si>
    <t>04:45 - 05:00</t>
  </si>
  <si>
    <t>05:00 - 05:15</t>
  </si>
  <si>
    <t>05:15 - 05:30</t>
  </si>
  <si>
    <t>05:30 - 05:45</t>
  </si>
  <si>
    <t>05:45 - 06:00</t>
  </si>
  <si>
    <t>06:00 - 06:15</t>
  </si>
  <si>
    <t>06:15 - 06:30</t>
  </si>
  <si>
    <t>06:30 - 06:45</t>
  </si>
  <si>
    <t>06:45 - 07:00</t>
  </si>
  <si>
    <t>07:00 - 07:15</t>
  </si>
  <si>
    <t>07:15 - 07:30</t>
  </si>
  <si>
    <t>07:30 - 07:45</t>
  </si>
  <si>
    <t>07:45 - 08:00</t>
  </si>
  <si>
    <t>08:00 - 08:15</t>
  </si>
  <si>
    <t>08:15 - 08:30</t>
  </si>
  <si>
    <t>08:30 - 08:45</t>
  </si>
  <si>
    <t>08:45 - 09:00</t>
  </si>
  <si>
    <t>09:00 - 09:15</t>
  </si>
  <si>
    <t>09:15 - 09:30</t>
  </si>
  <si>
    <t>09:30 - 09:45</t>
  </si>
  <si>
    <t>09:45 - 10:00</t>
  </si>
  <si>
    <t>10:00 - 10:15</t>
  </si>
  <si>
    <t>10:15 - 10:30</t>
  </si>
  <si>
    <t>10:30 - 10:45</t>
  </si>
  <si>
    <t>10:45 - 11:00</t>
  </si>
  <si>
    <t>11:00 - 11:15</t>
  </si>
  <si>
    <t>11:15 - 11:30</t>
  </si>
  <si>
    <t>11:30 - 11:45</t>
  </si>
  <si>
    <t>11:45 - 12:00</t>
  </si>
  <si>
    <t>12:00 - 12:15</t>
  </si>
  <si>
    <t>12:15 - 12:30</t>
  </si>
  <si>
    <t>12:30 - 12:45</t>
  </si>
  <si>
    <t>12:45 - 13:00</t>
  </si>
  <si>
    <t>13:00 - 13:15</t>
  </si>
  <si>
    <t>13:15 - 13:30</t>
  </si>
  <si>
    <t>13:30 - 13:45</t>
  </si>
  <si>
    <t>13:45 - 14:00</t>
  </si>
  <si>
    <t>14:00 - 14:15</t>
  </si>
  <si>
    <t>14:15 - 14:30</t>
  </si>
  <si>
    <t>14:30 - 14:45</t>
  </si>
  <si>
    <t>14:45 - 15:00</t>
  </si>
  <si>
    <t>15:00 - 15:15</t>
  </si>
  <si>
    <t>15:15 - 15:30</t>
  </si>
  <si>
    <t>15:30 - 15:45</t>
  </si>
  <si>
    <t>15:45 - 16:00</t>
  </si>
  <si>
    <t>16:00 - 16:15</t>
  </si>
  <si>
    <t>16:15 - 16:30</t>
  </si>
  <si>
    <t>16:30 - 16:45</t>
  </si>
  <si>
    <t>16:45 - 17:00</t>
  </si>
  <si>
    <t>17:00 - 17:15</t>
  </si>
  <si>
    <t>17:15 - 17:30</t>
  </si>
  <si>
    <t>17:30 - 17:45</t>
  </si>
  <si>
    <t>17:45 - 18:00</t>
  </si>
  <si>
    <t>18:00 - 18:15</t>
  </si>
  <si>
    <t>18:15 - 18:30</t>
  </si>
  <si>
    <t>18:30 - 18:45</t>
  </si>
  <si>
    <t>18:45 - 19:00</t>
  </si>
  <si>
    <t>19:00 - 19:15</t>
  </si>
  <si>
    <t>19:15 - 19:30</t>
  </si>
  <si>
    <t>19:30 - 19:45</t>
  </si>
  <si>
    <t>19:45 - 20:00</t>
  </si>
  <si>
    <t>20:00 - 20:15</t>
  </si>
  <si>
    <t>20:15 - 20:30</t>
  </si>
  <si>
    <t>20:30 - 20:45</t>
  </si>
  <si>
    <t>20:45 - 21:00</t>
  </si>
  <si>
    <t>21:00 - 21:15</t>
  </si>
  <si>
    <t>21:15 - 21:30</t>
  </si>
  <si>
    <t>21:30 - 21:45</t>
  </si>
  <si>
    <t>21:45 - 22:00</t>
  </si>
  <si>
    <t>22:00 - 22:15</t>
  </si>
  <si>
    <t>22:15 - 22:30</t>
  </si>
  <si>
    <t>22:30 - 22:45</t>
  </si>
  <si>
    <t>22:45 - 23:00</t>
  </si>
  <si>
    <t>23:00 - 23:15</t>
  </si>
  <si>
    <t>23:15 - 23:30</t>
  </si>
  <si>
    <t>23:30 - 23:45</t>
  </si>
  <si>
    <t>23:45 - 00:00</t>
  </si>
  <si>
    <r>
      <rPr>
        <b/>
        <sz val="11"/>
        <color theme="1"/>
        <rFont val="Arial"/>
        <family val="2"/>
      </rPr>
      <t xml:space="preserve">Erlösminderungen aus Vereinbarungen gemäß § 3 KAV
</t>
    </r>
    <r>
      <rPr>
        <b/>
        <sz val="11"/>
        <color rgb="FFFF0000"/>
        <rFont val="Arial"/>
        <family val="2"/>
      </rPr>
      <t xml:space="preserve"> </t>
    </r>
    <r>
      <rPr>
        <b/>
        <sz val="11"/>
        <color theme="1"/>
        <rFont val="Arial"/>
        <family val="2"/>
      </rPr>
      <t>für Kunden</t>
    </r>
    <r>
      <rPr>
        <b/>
        <sz val="11"/>
        <color rgb="FFFF0000"/>
        <rFont val="Arial"/>
        <family val="2"/>
      </rPr>
      <t xml:space="preserve"> mit</t>
    </r>
    <r>
      <rPr>
        <b/>
        <sz val="11"/>
        <rFont val="Arial"/>
        <family val="2"/>
      </rPr>
      <t xml:space="preserve"> Leistungsmessung</t>
    </r>
  </si>
  <si>
    <r>
      <rPr>
        <b/>
        <sz val="11"/>
        <color theme="1"/>
        <rFont val="Arial"/>
        <family val="2"/>
      </rPr>
      <t xml:space="preserve">Erlösminderungen aus Vereinbarungen gemäß § 3 KAV
</t>
    </r>
    <r>
      <rPr>
        <b/>
        <sz val="11"/>
        <color rgb="FFFF0000"/>
        <rFont val="Arial"/>
        <family val="2"/>
      </rPr>
      <t xml:space="preserve"> </t>
    </r>
    <r>
      <rPr>
        <b/>
        <sz val="11"/>
        <color theme="1"/>
        <rFont val="Arial"/>
        <family val="2"/>
      </rPr>
      <t>für Kunden</t>
    </r>
    <r>
      <rPr>
        <b/>
        <sz val="11"/>
        <color rgb="FFFF0000"/>
        <rFont val="Arial"/>
        <family val="2"/>
      </rPr>
      <t xml:space="preserve"> ohne</t>
    </r>
    <r>
      <rPr>
        <b/>
        <sz val="11"/>
        <rFont val="Arial"/>
        <family val="2"/>
      </rPr>
      <t xml:space="preserve"> Leistungsmessung</t>
    </r>
  </si>
  <si>
    <t>Preisnachlass
Grundpreis
 [EUR/a]</t>
  </si>
  <si>
    <t>Anwendung Gemeinderabatt
 (in %)</t>
  </si>
  <si>
    <r>
      <t xml:space="preserve">Erlöse aus Vereinbarungen gemäß § 19 Abs. 2 StromNEV </t>
    </r>
    <r>
      <rPr>
        <b/>
        <vertAlign val="superscript"/>
        <sz val="10"/>
        <rFont val="Arial"/>
        <family val="2"/>
      </rPr>
      <t>2</t>
    </r>
  </si>
  <si>
    <t>Niedriglasttarifstufe</t>
  </si>
  <si>
    <t>Standartlasttarifstufe</t>
  </si>
  <si>
    <t>Hochlasttarifstufe</t>
  </si>
  <si>
    <r>
      <t xml:space="preserve">Entnahme durch Kunden nach § 14a EnWG - 
Anschlüsse steuerbare Verbrauchseinrichtungen ab 01.01.2024 </t>
    </r>
    <r>
      <rPr>
        <b/>
        <vertAlign val="superscript"/>
        <sz val="10"/>
        <rFont val="Arial"/>
        <family val="2"/>
      </rPr>
      <t xml:space="preserve">1
</t>
    </r>
    <r>
      <rPr>
        <b/>
        <sz val="10"/>
        <rFont val="Arial"/>
        <family val="2"/>
      </rPr>
      <t xml:space="preserve">- </t>
    </r>
    <r>
      <rPr>
        <b/>
        <sz val="10"/>
        <color rgb="FFFF0000"/>
        <rFont val="Arial"/>
        <family val="2"/>
      </rPr>
      <t>Nur</t>
    </r>
    <r>
      <rPr>
        <b/>
        <sz val="10"/>
        <rFont val="Arial"/>
        <family val="2"/>
      </rPr>
      <t xml:space="preserve"> Modul 1 - pauschale Netzentgeltreduzierung für Kunden </t>
    </r>
    <r>
      <rPr>
        <b/>
        <sz val="10"/>
        <color rgb="FFFF0000"/>
        <rFont val="Arial"/>
        <family val="2"/>
      </rPr>
      <t>ohne</t>
    </r>
    <r>
      <rPr>
        <b/>
        <sz val="10"/>
        <rFont val="Arial"/>
        <family val="2"/>
      </rPr>
      <t xml:space="preserve"> Leistungsmessung  -</t>
    </r>
  </si>
  <si>
    <r>
      <t xml:space="preserve">Entnahme durch Kunden nach § 14a EnWG -
Anschlüsse steuerbare Verbrauchseinrichtungen ab 01.01.2024 </t>
    </r>
    <r>
      <rPr>
        <b/>
        <vertAlign val="superscript"/>
        <sz val="10"/>
        <rFont val="Arial"/>
        <family val="2"/>
      </rPr>
      <t xml:space="preserve">1
</t>
    </r>
    <r>
      <rPr>
        <b/>
        <sz val="10"/>
        <rFont val="Arial"/>
        <family val="2"/>
      </rPr>
      <t xml:space="preserve">- </t>
    </r>
    <r>
      <rPr>
        <b/>
        <sz val="10"/>
        <color rgb="FFFF0000"/>
        <rFont val="Arial"/>
        <family val="2"/>
      </rPr>
      <t>Nur</t>
    </r>
    <r>
      <rPr>
        <b/>
        <sz val="10"/>
        <rFont val="Arial"/>
        <family val="2"/>
      </rPr>
      <t xml:space="preserve"> Modul 1 - pauschale Netzentgeltreduzierung für Kunden </t>
    </r>
    <r>
      <rPr>
        <b/>
        <sz val="10"/>
        <color rgb="FFFF0000"/>
        <rFont val="Arial"/>
        <family val="2"/>
      </rPr>
      <t>mit</t>
    </r>
    <r>
      <rPr>
        <b/>
        <sz val="10"/>
        <rFont val="Arial"/>
        <family val="2"/>
      </rPr>
      <t xml:space="preserve"> Leistungsmessung  -</t>
    </r>
  </si>
  <si>
    <r>
      <t xml:space="preserve">Entnahme durch Kunden nach § 14a EnWG - 
Anschlüsse steuerbare Verbrauchseinrichtungen ab 01.01.2024 </t>
    </r>
    <r>
      <rPr>
        <b/>
        <vertAlign val="superscript"/>
        <sz val="10"/>
        <rFont val="Arial"/>
        <family val="2"/>
      </rPr>
      <t xml:space="preserve">1
</t>
    </r>
    <r>
      <rPr>
        <b/>
        <sz val="10"/>
        <rFont val="Arial"/>
        <family val="2"/>
      </rPr>
      <t xml:space="preserve">- Modul 1 </t>
    </r>
    <r>
      <rPr>
        <b/>
        <sz val="10"/>
        <color rgb="FFFF0000"/>
        <rFont val="Arial"/>
        <family val="2"/>
      </rPr>
      <t>+</t>
    </r>
    <r>
      <rPr>
        <b/>
        <sz val="10"/>
        <rFont val="Arial"/>
        <family val="2"/>
      </rPr>
      <t xml:space="preserve"> 3 - pauschale Netzentgeltreduzierung + zeitvariables Netzentgelt für Kunden </t>
    </r>
    <r>
      <rPr>
        <b/>
        <sz val="10"/>
        <color rgb="FFFF0000"/>
        <rFont val="Arial"/>
        <family val="2"/>
      </rPr>
      <t>ohne</t>
    </r>
    <r>
      <rPr>
        <b/>
        <sz val="10"/>
        <rFont val="Arial"/>
        <family val="2"/>
      </rPr>
      <t xml:space="preserve"> Leistungsmessung -</t>
    </r>
  </si>
  <si>
    <t>Zeile 129-145</t>
  </si>
  <si>
    <r>
      <t>Textziffer 9</t>
    </r>
    <r>
      <rPr>
        <sz val="10"/>
        <rFont val="Arial"/>
        <family val="2"/>
      </rPr>
      <t>: Hier werden die Erlösminderungen nach § 3 KAV erwartet, also Beträge mit Minusvorzeichen. Bemessungsgrundlage der Erlösminderung sind Netznutzungsentgelte ggfs. abzüglich verschiedener Netzentgeltreduzierungen nach § 14a EnWG. Die rabattierten Mengen der jeweiligen Fallklasse sind anzugeben, zugleich sind diese aber in den Entnahmemengen oben enthalten.</t>
    </r>
  </si>
  <si>
    <t>SLP</t>
  </si>
  <si>
    <t>Niederspannung - mit § 14a EnWG - Bestandsanlagen bis zum 31.12.2023 - ESH</t>
  </si>
  <si>
    <t>Niederspannung - mit § 14a EnWG - Bestandsanlagen bis zum 31.12.2023 - Wärmepumpen</t>
  </si>
  <si>
    <t>Niederspannung - mit § 14a EnWG - Bestandsanlagen bis zum 31.12.2023 - Sonstiges</t>
  </si>
  <si>
    <t>Niedersapnnung - mit § 14a EnWG - Modul 1</t>
  </si>
  <si>
    <t>Niederspannung - mit § 14a EnWG - Modul 2</t>
  </si>
  <si>
    <t>Niederspannung - mit § 14a EnWG - Modul 1+3</t>
  </si>
  <si>
    <t>Niederspannung - mit § 14a EnWG - Modul 1</t>
  </si>
  <si>
    <t>Niederspannung - mit § 14a EnWG - Bestandsanlagen bis zum 31.12.2023 - Elektromobilität</t>
  </si>
  <si>
    <t>Anpassung Erlösminderungen aus § 3 KAV wegen § 14a EnWG</t>
  </si>
  <si>
    <r>
      <t xml:space="preserve">Anwendung SLP:
</t>
    </r>
    <r>
      <rPr>
        <sz val="11"/>
        <rFont val="Arial"/>
        <family val="2"/>
      </rPr>
      <t>Wird zur Berechnung der Preisstufen von Modul 3 das SLP des BDEW oder ein netzbetreiberindividuelles SLP verwendet?</t>
    </r>
  </si>
  <si>
    <t xml:space="preserve">Modul 1+ 3 - Es sind die Angaben zu Anzahl Kunden und der Jahresarbeit in den drei Tarifstufen des zeitvariablen Netzentgelts zu erfassen. Dies gilt für Kunden (ab 01.04.2025), die über eine steuerbare Verbrauchseinrichtung nach Festlegung BK6-20-300 verfügen und sich zusätzlich zu Modul 1 für Modul 3 entschieden haben. </t>
  </si>
  <si>
    <t>Anteil der Mehrkosten (AMK)
[%]</t>
  </si>
  <si>
    <t>2.0</t>
  </si>
  <si>
    <t>Niederspannung</t>
  </si>
  <si>
    <t>Erhebungsbogen gemäß § 28 Nr. 3 und 4 ARegV</t>
  </si>
  <si>
    <t>Netzentgelt-reduzierung
[€]</t>
  </si>
  <si>
    <t>EHB_Verprobung_§28_Nr3_4_ARegV_Strom_IV_V2_0_240909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</si>
</sst>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0\ &quot;€&quot;;[Red]\-#,##0\ &quot;€&quot;"/>
    <numFmt numFmtId="8" formatCode="#,##0.00\ &quot;€&quot;;[Red]\-#,##0.00\ &quot;€&quot;"/>
    <numFmt numFmtId="44" formatCode="_-* #,##0.00\ &quot;€&quot;_-;\-* #,##0.00\ &quot;€&quot;_-;_-* &quot;-&quot;??\ &quot;€&quot;_-;_-@_-"/>
    <numFmt numFmtId="164" formatCode="#,##0.00\ &quot;€&quot;"/>
    <numFmt numFmtId="165" formatCode="&quot;Preisblatt Netz der&quot;;"/>
    <numFmt numFmtId="166" formatCode="&quot; &lt; &quot;#,##0&quot; h/a&quot;"/>
    <numFmt numFmtId="167" formatCode="#,##0.00_ ;[Red]\-#,##0.00\ "/>
    <numFmt numFmtId="168" formatCode="#,##0_ ;[Red]\-#,##0\ "/>
    <numFmt numFmtId="169" formatCode="0.000"/>
    <numFmt numFmtId="170" formatCode="_([$€]* #,##0.00_);_([$€]* \(#,##0.00\);_([$€]* &quot;-&quot;??_);_(@_)"/>
    <numFmt numFmtId="171" formatCode="0.0%"/>
    <numFmt numFmtId="172" formatCode="#,##0.00;[Red]#,##0.00"/>
    <numFmt numFmtId="173" formatCode="#,##0.00_ ;[Red]\-#,##0.00;\-"/>
    <numFmt numFmtId="174" formatCode="#,##0.0000"/>
    <numFmt numFmtId="175" formatCode="#,##0\ &quot;Bh&quot;"/>
    <numFmt numFmtId="176" formatCode="#,##0.0_ ;[Red]\-#,##0.0\ "/>
  </numFmts>
  <fonts count="58" x14ac:knownFonts="1">
    <font>
      <sz val="11"/>
      <name val="Arial"/>
    </font>
    <font>
      <sz val="11"/>
      <color theme="1"/>
      <name val="Calibri"/>
      <family val="2"/>
      <scheme val="minor"/>
    </font>
    <font>
      <sz val="11"/>
      <name val="Arial"/>
      <family val="2"/>
    </font>
    <font>
      <u/>
      <sz val="11"/>
      <color indexed="12"/>
      <name val="Arial"/>
      <family val="2"/>
    </font>
    <font>
      <b/>
      <sz val="12"/>
      <name val="Arial"/>
      <family val="2"/>
    </font>
    <font>
      <sz val="10"/>
      <name val="Arial"/>
      <family val="2"/>
    </font>
    <font>
      <b/>
      <sz val="10"/>
      <name val="Arial"/>
      <family val="2"/>
    </font>
    <font>
      <b/>
      <vertAlign val="superscript"/>
      <sz val="10"/>
      <name val="Arial"/>
      <family val="2"/>
    </font>
    <font>
      <b/>
      <sz val="14"/>
      <name val="Arial"/>
      <family val="2"/>
    </font>
    <font>
      <b/>
      <sz val="10"/>
      <color indexed="10"/>
      <name val="Arial"/>
      <family val="2"/>
    </font>
    <font>
      <sz val="10"/>
      <color indexed="8"/>
      <name val="Arial"/>
      <family val="2"/>
    </font>
    <font>
      <sz val="10"/>
      <name val="Arial"/>
      <family val="2"/>
    </font>
    <font>
      <sz val="8"/>
      <name val="Arial"/>
      <family val="2"/>
    </font>
    <font>
      <b/>
      <sz val="15"/>
      <name val="Arial"/>
      <family val="2"/>
    </font>
    <font>
      <b/>
      <sz val="11"/>
      <name val="Arial"/>
      <family val="2"/>
    </font>
    <font>
      <b/>
      <sz val="16"/>
      <name val="Arial"/>
      <family val="2"/>
    </font>
    <font>
      <b/>
      <u/>
      <sz val="11"/>
      <color indexed="12"/>
      <name val="Arial"/>
      <family val="2"/>
    </font>
    <font>
      <b/>
      <u/>
      <sz val="12"/>
      <name val="Arial"/>
      <family val="2"/>
    </font>
    <font>
      <b/>
      <u/>
      <sz val="10"/>
      <name val="Arial"/>
      <family val="2"/>
    </font>
    <font>
      <b/>
      <u/>
      <sz val="10"/>
      <color indexed="12"/>
      <name val="Arial"/>
      <family val="2"/>
    </font>
    <font>
      <b/>
      <sz val="10"/>
      <name val="Arial"/>
      <family val="2"/>
    </font>
    <font>
      <b/>
      <sz val="8"/>
      <name val="Arial"/>
      <family val="2"/>
    </font>
    <font>
      <vertAlign val="superscript"/>
      <sz val="10"/>
      <name val="Arial"/>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i/>
      <sz val="10"/>
      <name val="Arial"/>
      <family val="2"/>
    </font>
    <font>
      <b/>
      <i/>
      <sz val="10"/>
      <name val="Arial"/>
      <family val="2"/>
    </font>
    <font>
      <b/>
      <i/>
      <sz val="9"/>
      <name val="Arial"/>
      <family val="2"/>
    </font>
    <font>
      <b/>
      <sz val="9"/>
      <name val="Arial"/>
      <family val="2"/>
    </font>
    <font>
      <sz val="10"/>
      <name val="Courier"/>
      <family val="3"/>
    </font>
    <font>
      <b/>
      <u/>
      <sz val="14"/>
      <name val="Arial"/>
      <family val="2"/>
    </font>
    <font>
      <b/>
      <sz val="10"/>
      <color rgb="FFFF0000"/>
      <name val="Arial"/>
      <family val="2"/>
    </font>
    <font>
      <sz val="10"/>
      <name val="Arial"/>
      <family val="2"/>
    </font>
    <font>
      <sz val="10"/>
      <color theme="1"/>
      <name val="Arial"/>
      <family val="2"/>
    </font>
    <font>
      <b/>
      <sz val="9"/>
      <color indexed="81"/>
      <name val="Tahoma"/>
      <family val="2"/>
    </font>
    <font>
      <sz val="9"/>
      <color indexed="81"/>
      <name val="Tahoma"/>
      <family val="2"/>
    </font>
    <font>
      <i/>
      <sz val="9"/>
      <name val="Arial"/>
      <family val="2"/>
    </font>
    <font>
      <sz val="9"/>
      <color indexed="81"/>
      <name val="Segoe UI"/>
      <family val="2"/>
    </font>
    <font>
      <b/>
      <sz val="9"/>
      <color indexed="81"/>
      <name val="Segoe UI"/>
      <family val="2"/>
    </font>
    <font>
      <sz val="10"/>
      <color rgb="FFFFC000"/>
      <name val="Arial"/>
      <family val="2"/>
    </font>
    <font>
      <b/>
      <sz val="11"/>
      <color rgb="FFFF0000"/>
      <name val="Arial"/>
      <family val="2"/>
    </font>
    <font>
      <b/>
      <sz val="11"/>
      <color theme="1"/>
      <name val="Arial"/>
      <family val="2"/>
    </font>
  </fonts>
  <fills count="3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gray0625">
        <bgColor indexed="43"/>
      </patternFill>
    </fill>
    <fill>
      <patternFill patternType="solid">
        <fgColor theme="0"/>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99"/>
        <bgColor indexed="64"/>
      </patternFill>
    </fill>
    <fill>
      <patternFill patternType="solid">
        <fgColor theme="0" tint="-0.24994659260841701"/>
        <bgColor indexed="64"/>
      </patternFill>
    </fill>
    <fill>
      <patternFill patternType="solid">
        <fgColor rgb="FFCCFFCC"/>
        <bgColor indexed="64"/>
      </patternFill>
    </fill>
    <fill>
      <patternFill patternType="gray0625">
        <bgColor rgb="FFFFFF99"/>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4.9989318521683403E-2"/>
        <bgColor indexed="64"/>
      </patternFill>
    </fill>
  </fills>
  <borders count="66">
    <border>
      <left/>
      <right/>
      <top/>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s>
  <cellStyleXfs count="170">
    <xf numFmtId="0" fontId="0" fillId="0" borderId="0"/>
    <xf numFmtId="170" fontId="11" fillId="0" borderId="0" applyFont="0" applyFill="0" applyBorder="0" applyAlignment="0" applyProtection="0"/>
    <xf numFmtId="0" fontId="3" fillId="0" borderId="0" applyNumberFormat="0" applyFill="0" applyBorder="0" applyAlignment="0" applyProtection="0">
      <alignment vertical="top"/>
      <protection locked="0"/>
    </xf>
    <xf numFmtId="49" fontId="11" fillId="0" borderId="0"/>
    <xf numFmtId="9" fontId="2" fillId="0" borderId="0" applyFont="0" applyFill="0" applyBorder="0" applyAlignment="0" applyProtection="0"/>
    <xf numFmtId="0" fontId="11" fillId="0" borderId="0"/>
    <xf numFmtId="0" fontId="11" fillId="0" borderId="0"/>
    <xf numFmtId="0" fontId="11" fillId="0" borderId="0"/>
    <xf numFmtId="0" fontId="23" fillId="0"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6" fillId="4" borderId="0"/>
    <xf numFmtId="0" fontId="41" fillId="4" borderId="0"/>
    <xf numFmtId="0" fontId="42" fillId="4" borderId="0"/>
    <xf numFmtId="0" fontId="42" fillId="4" borderId="0"/>
    <xf numFmtId="0" fontId="42" fillId="4" borderId="0"/>
    <xf numFmtId="0" fontId="42" fillId="4" borderId="0"/>
    <xf numFmtId="0" fontId="42" fillId="4" borderId="0"/>
    <xf numFmtId="0" fontId="42" fillId="4" borderId="0"/>
    <xf numFmtId="0" fontId="42" fillId="4" borderId="0"/>
    <xf numFmtId="0" fontId="42" fillId="4" borderId="0"/>
    <xf numFmtId="0" fontId="43" fillId="4" borderId="0"/>
    <xf numFmtId="0" fontId="44" fillId="4" borderId="0"/>
    <xf numFmtId="0" fontId="12" fillId="4" borderId="0"/>
    <xf numFmtId="173" fontId="5" fillId="9" borderId="46"/>
    <xf numFmtId="173" fontId="5" fillId="9" borderId="46"/>
    <xf numFmtId="173" fontId="5" fillId="9" borderId="46"/>
    <xf numFmtId="173" fontId="5" fillId="9" borderId="46"/>
    <xf numFmtId="173" fontId="5" fillId="9" borderId="46"/>
    <xf numFmtId="0" fontId="41" fillId="9"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6" fillId="4" borderId="0"/>
    <xf numFmtId="0" fontId="41" fillId="4" borderId="0"/>
    <xf numFmtId="0" fontId="5" fillId="4" borderId="0"/>
    <xf numFmtId="0" fontId="43" fillId="4" borderId="0"/>
    <xf numFmtId="0" fontId="44" fillId="4" borderId="0"/>
    <xf numFmtId="0" fontId="12" fillId="4" borderId="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0"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6" fillId="28" borderId="47" applyNumberFormat="0" applyAlignment="0" applyProtection="0"/>
    <xf numFmtId="0" fontId="26" fillId="28" borderId="47" applyNumberFormat="0" applyAlignment="0" applyProtection="0"/>
    <xf numFmtId="0" fontId="27" fillId="28" borderId="48" applyNumberFormat="0" applyAlignment="0" applyProtection="0"/>
    <xf numFmtId="0" fontId="27" fillId="28" borderId="48" applyNumberFormat="0" applyAlignment="0" applyProtection="0"/>
    <xf numFmtId="0" fontId="28" fillId="15" borderId="48" applyNumberFormat="0" applyAlignment="0" applyProtection="0"/>
    <xf numFmtId="0" fontId="28" fillId="15" borderId="48" applyNumberFormat="0" applyAlignment="0" applyProtection="0"/>
    <xf numFmtId="0" fontId="29" fillId="0" borderId="49" applyNumberFormat="0" applyFill="0" applyAlignment="0" applyProtection="0"/>
    <xf numFmtId="0" fontId="29" fillId="0" borderId="49"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2" fillId="30" borderId="50" applyNumberFormat="0" applyFont="0" applyAlignment="0" applyProtection="0"/>
    <xf numFmtId="0" fontId="2" fillId="30" borderId="50"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 fillId="11" borderId="0" applyNumberFormat="0" applyBorder="0" applyAlignment="0" applyProtection="0"/>
    <xf numFmtId="0" fontId="33" fillId="11" borderId="0" applyNumberFormat="0" applyBorder="0" applyAlignment="0" applyProtection="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34" fillId="0" borderId="0" applyNumberFormat="0" applyFill="0" applyBorder="0" applyAlignment="0" applyProtection="0"/>
    <xf numFmtId="0" fontId="35" fillId="0" borderId="51" applyNumberFormat="0" applyFill="0" applyAlignment="0" applyProtection="0"/>
    <xf numFmtId="0" fontId="35" fillId="0" borderId="51" applyNumberFormat="0" applyFill="0" applyAlignment="0" applyProtection="0"/>
    <xf numFmtId="0" fontId="36" fillId="0" borderId="52" applyNumberFormat="0" applyFill="0" applyAlignment="0" applyProtection="0"/>
    <xf numFmtId="0" fontId="36" fillId="0" borderId="52" applyNumberFormat="0" applyFill="0" applyAlignment="0" applyProtection="0"/>
    <xf numFmtId="0" fontId="37" fillId="0" borderId="53" applyNumberFormat="0" applyFill="0" applyAlignment="0" applyProtection="0"/>
    <xf numFmtId="0" fontId="37" fillId="0" borderId="53"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4" fillId="0" borderId="0" applyNumberFormat="0" applyFill="0" applyBorder="0" applyAlignment="0" applyProtection="0"/>
    <xf numFmtId="0" fontId="45" fillId="0" borderId="0"/>
    <xf numFmtId="0" fontId="38" fillId="0" borderId="54" applyNumberFormat="0" applyFill="0" applyAlignment="0" applyProtection="0"/>
    <xf numFmtId="0" fontId="38" fillId="0" borderId="54" applyNumberFormat="0" applyFill="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31" borderId="55" applyNumberFormat="0" applyAlignment="0" applyProtection="0"/>
    <xf numFmtId="0" fontId="40" fillId="31" borderId="55" applyNumberFormat="0" applyAlignment="0" applyProtection="0"/>
    <xf numFmtId="0" fontId="2" fillId="0" borderId="0"/>
    <xf numFmtId="0" fontId="5" fillId="4" borderId="0"/>
    <xf numFmtId="0" fontId="5" fillId="4" borderId="0"/>
    <xf numFmtId="0" fontId="5" fillId="4" borderId="0"/>
    <xf numFmtId="0" fontId="5" fillId="4" borderId="0"/>
    <xf numFmtId="0" fontId="42" fillId="4" borderId="0"/>
    <xf numFmtId="0" fontId="42" fillId="4" borderId="0"/>
    <xf numFmtId="0" fontId="42" fillId="4" borderId="0"/>
    <xf numFmtId="0" fontId="42" fillId="4" borderId="0"/>
    <xf numFmtId="0" fontId="5" fillId="4" borderId="0"/>
    <xf numFmtId="0" fontId="5" fillId="4" borderId="0"/>
    <xf numFmtId="0" fontId="5" fillId="4" borderId="0"/>
    <xf numFmtId="0" fontId="5" fillId="4" borderId="0"/>
    <xf numFmtId="170" fontId="5"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3" fillId="0" borderId="0"/>
    <xf numFmtId="0" fontId="5" fillId="0" borderId="0"/>
    <xf numFmtId="0" fontId="48" fillId="0" borderId="0"/>
    <xf numFmtId="0" fontId="1" fillId="0" borderId="0"/>
  </cellStyleXfs>
  <cellXfs count="574">
    <xf numFmtId="0" fontId="0" fillId="0" borderId="0" xfId="0"/>
    <xf numFmtId="165" fontId="6" fillId="0" borderId="1" xfId="0" applyNumberFormat="1" applyFont="1" applyFill="1" applyBorder="1" applyAlignment="1" applyProtection="1">
      <alignment horizontal="left" vertical="center"/>
    </xf>
    <xf numFmtId="0" fontId="5" fillId="0" borderId="0" xfId="0" applyFont="1" applyProtection="1"/>
    <xf numFmtId="0" fontId="6" fillId="0" borderId="2" xfId="0" applyFont="1" applyFill="1" applyBorder="1" applyAlignment="1" applyProtection="1">
      <alignment horizontal="centerContinuous" vertical="center"/>
    </xf>
    <xf numFmtId="0" fontId="6" fillId="0" borderId="3" xfId="0" applyFont="1" applyFill="1" applyBorder="1" applyAlignment="1" applyProtection="1">
      <alignment horizontal="centerContinuous"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pplyProtection="1">
      <alignment horizontal="center" vertical="center"/>
    </xf>
    <xf numFmtId="166" fontId="6" fillId="0" borderId="6" xfId="0" applyNumberFormat="1" applyFont="1" applyFill="1" applyBorder="1" applyAlignment="1" applyProtection="1">
      <alignment horizontal="centerContinuous" vertical="center"/>
    </xf>
    <xf numFmtId="166" fontId="6" fillId="0" borderId="7" xfId="0" applyNumberFormat="1" applyFont="1" applyBorder="1" applyAlignment="1" applyProtection="1">
      <alignment horizontal="center" vertical="center"/>
    </xf>
    <xf numFmtId="166" fontId="6" fillId="0" borderId="6" xfId="0" applyNumberFormat="1" applyFont="1" applyBorder="1" applyAlignment="1" applyProtection="1">
      <alignment horizontal="center" vertical="center"/>
    </xf>
    <xf numFmtId="2" fontId="6" fillId="0"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0" xfId="0" applyFont="1" applyBorder="1" applyAlignment="1" applyProtection="1">
      <alignment horizontal="center" vertical="center"/>
    </xf>
    <xf numFmtId="4" fontId="5" fillId="0" borderId="0" xfId="0" applyNumberFormat="1" applyFont="1" applyFill="1" applyBorder="1" applyProtection="1"/>
    <xf numFmtId="0" fontId="5" fillId="0" borderId="0" xfId="0" applyFont="1" applyFill="1" applyBorder="1" applyAlignment="1" applyProtection="1">
      <alignment vertical="center"/>
    </xf>
    <xf numFmtId="0" fontId="5" fillId="0" borderId="9"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vertical="center"/>
    </xf>
    <xf numFmtId="4" fontId="6" fillId="0" borderId="0" xfId="0" applyNumberFormat="1"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6" fillId="0" borderId="6" xfId="0" applyFont="1" applyFill="1" applyBorder="1" applyAlignment="1" applyProtection="1">
      <alignment horizontal="centerContinuous" vertical="center"/>
    </xf>
    <xf numFmtId="0" fontId="0" fillId="0" borderId="9" xfId="0" applyBorder="1" applyProtection="1"/>
    <xf numFmtId="0" fontId="4" fillId="0" borderId="0" xfId="0" applyFont="1" applyFill="1" applyBorder="1" applyAlignment="1" applyProtection="1">
      <alignment horizontal="left"/>
    </xf>
    <xf numFmtId="0" fontId="0" fillId="0" borderId="15" xfId="0" applyBorder="1" applyProtection="1"/>
    <xf numFmtId="0" fontId="0" fillId="0" borderId="0" xfId="0" applyFill="1" applyProtection="1"/>
    <xf numFmtId="0" fontId="13" fillId="0" borderId="10" xfId="0" applyFont="1" applyFill="1" applyBorder="1" applyAlignment="1" applyProtection="1">
      <alignment horizontal="centerContinuous"/>
    </xf>
    <xf numFmtId="0" fontId="0" fillId="0" borderId="0" xfId="0" applyBorder="1" applyAlignment="1" applyProtection="1">
      <alignment horizontal="centerContinuous"/>
    </xf>
    <xf numFmtId="0" fontId="0" fillId="0" borderId="9" xfId="0" applyBorder="1" applyAlignment="1" applyProtection="1">
      <alignment horizontal="centerContinuous"/>
    </xf>
    <xf numFmtId="0" fontId="0" fillId="0" borderId="0" xfId="0" applyBorder="1" applyAlignment="1" applyProtection="1">
      <alignment horizontal="left"/>
    </xf>
    <xf numFmtId="0" fontId="0" fillId="0" borderId="9" xfId="0" applyBorder="1" applyAlignment="1" applyProtection="1"/>
    <xf numFmtId="0" fontId="0" fillId="0" borderId="10" xfId="0" applyFill="1" applyBorder="1" applyProtection="1"/>
    <xf numFmtId="0" fontId="8" fillId="0" borderId="0" xfId="0" applyFont="1" applyFill="1" applyBorder="1" applyAlignment="1" applyProtection="1">
      <alignment horizontal="center"/>
    </xf>
    <xf numFmtId="0" fontId="8" fillId="0" borderId="0" xfId="0" applyFont="1" applyFill="1" applyBorder="1" applyAlignment="1" applyProtection="1">
      <alignment horizontal="left"/>
    </xf>
    <xf numFmtId="0" fontId="0" fillId="0" borderId="0" xfId="0" applyFill="1" applyAlignment="1" applyProtection="1">
      <alignment horizontal="left"/>
    </xf>
    <xf numFmtId="165" fontId="6" fillId="0" borderId="16" xfId="0" applyNumberFormat="1" applyFont="1" applyFill="1" applyBorder="1" applyAlignment="1" applyProtection="1">
      <alignment horizontal="left" vertical="center"/>
    </xf>
    <xf numFmtId="0" fontId="0" fillId="0" borderId="10" xfId="0" applyBorder="1" applyAlignment="1" applyProtection="1">
      <alignment horizontal="right"/>
    </xf>
    <xf numFmtId="0" fontId="6" fillId="0" borderId="3" xfId="0" applyFont="1" applyFill="1" applyBorder="1" applyAlignment="1" applyProtection="1">
      <alignment horizontal="centerContinuous" vertical="center" wrapText="1"/>
    </xf>
    <xf numFmtId="0" fontId="6" fillId="0" borderId="11" xfId="0" applyFont="1" applyFill="1" applyBorder="1" applyAlignment="1" applyProtection="1">
      <alignment horizontal="centerContinuous" vertical="center"/>
    </xf>
    <xf numFmtId="166" fontId="6" fillId="0" borderId="3" xfId="0" applyNumberFormat="1" applyFont="1" applyFill="1" applyBorder="1" applyAlignment="1" applyProtection="1">
      <alignment horizontal="centerContinuous" vertical="center"/>
    </xf>
    <xf numFmtId="0" fontId="6" fillId="0" borderId="21" xfId="0" applyFont="1" applyFill="1" applyBorder="1" applyAlignment="1" applyProtection="1">
      <alignment horizontal="centerContinuous" vertical="center"/>
    </xf>
    <xf numFmtId="0" fontId="6" fillId="0" borderId="6"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22" xfId="0" applyFont="1" applyFill="1" applyBorder="1" applyAlignment="1" applyProtection="1">
      <alignment horizontal="centerContinuous" vertical="center"/>
    </xf>
    <xf numFmtId="0" fontId="6" fillId="0" borderId="25" xfId="0" applyFont="1" applyFill="1" applyBorder="1" applyAlignment="1" applyProtection="1">
      <alignment horizontal="centerContinuous" vertical="center"/>
    </xf>
    <xf numFmtId="0" fontId="6" fillId="0" borderId="26" xfId="0" applyFont="1" applyFill="1" applyBorder="1" applyAlignment="1" applyProtection="1">
      <alignment horizontal="centerContinuous" vertical="center"/>
    </xf>
    <xf numFmtId="0" fontId="6" fillId="0" borderId="0" xfId="0" applyFont="1" applyFill="1" applyBorder="1" applyAlignment="1" applyProtection="1">
      <alignment horizontal="right" vertical="center"/>
    </xf>
    <xf numFmtId="0" fontId="6" fillId="0" borderId="28" xfId="0" applyFont="1" applyFill="1" applyBorder="1" applyAlignment="1" applyProtection="1">
      <alignment horizontal="centerContinuous" vertical="center"/>
    </xf>
    <xf numFmtId="0" fontId="2" fillId="0" borderId="0" xfId="7" applyFont="1" applyAlignment="1" applyProtection="1">
      <alignment vertical="top" wrapText="1"/>
    </xf>
    <xf numFmtId="0" fontId="15" fillId="0" borderId="0" xfId="0" applyFont="1" applyAlignment="1" applyProtection="1">
      <alignment vertical="top"/>
    </xf>
    <xf numFmtId="0" fontId="17" fillId="0" borderId="0" xfId="5" applyFont="1" applyAlignment="1" applyProtection="1"/>
    <xf numFmtId="0" fontId="17" fillId="0" borderId="0" xfId="0" applyFont="1" applyFill="1" applyBorder="1" applyAlignment="1" applyProtection="1"/>
    <xf numFmtId="0" fontId="16" fillId="0" borderId="1" xfId="2" quotePrefix="1" applyFont="1" applyBorder="1" applyAlignment="1" applyProtection="1">
      <alignment horizontal="left" vertical="center"/>
    </xf>
    <xf numFmtId="4" fontId="5" fillId="0" borderId="0" xfId="0" applyNumberFormat="1" applyFont="1" applyFill="1" applyBorder="1" applyAlignment="1" applyProtection="1">
      <alignment vertical="center"/>
    </xf>
    <xf numFmtId="0" fontId="5" fillId="0" borderId="0" xfId="0" applyFont="1" applyFill="1" applyAlignment="1" applyProtection="1">
      <alignment horizontal="center" vertical="center"/>
    </xf>
    <xf numFmtId="0" fontId="5" fillId="0" borderId="0" xfId="0" applyFont="1" applyAlignment="1" applyProtection="1">
      <alignment horizontal="center" vertical="center"/>
    </xf>
    <xf numFmtId="0" fontId="5" fillId="0" borderId="0" xfId="0" applyFont="1" applyFill="1" applyAlignment="1" applyProtection="1">
      <alignment vertical="center"/>
    </xf>
    <xf numFmtId="8" fontId="6" fillId="0" borderId="0" xfId="0" applyNumberFormat="1" applyFont="1" applyFill="1" applyBorder="1" applyAlignment="1" applyProtection="1">
      <alignment vertical="center"/>
    </xf>
    <xf numFmtId="0" fontId="5" fillId="0" borderId="0" xfId="0" applyFont="1" applyBorder="1" applyAlignment="1" applyProtection="1">
      <alignment vertical="center"/>
    </xf>
    <xf numFmtId="0" fontId="6" fillId="0" borderId="0" xfId="4" applyNumberFormat="1" applyFont="1" applyFill="1" applyBorder="1" applyAlignment="1" applyProtection="1">
      <alignment horizontal="center" vertical="center"/>
    </xf>
    <xf numFmtId="0" fontId="5" fillId="0" borderId="23" xfId="0" applyFont="1" applyFill="1" applyBorder="1" applyAlignment="1" applyProtection="1">
      <alignment vertical="center"/>
    </xf>
    <xf numFmtId="164"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vertical="center"/>
    </xf>
    <xf numFmtId="164" fontId="5" fillId="0" borderId="0" xfId="0" applyNumberFormat="1" applyFont="1" applyBorder="1" applyAlignment="1" applyProtection="1">
      <alignment vertical="center"/>
    </xf>
    <xf numFmtId="8" fontId="5" fillId="0" borderId="0" xfId="0" applyNumberFormat="1" applyFont="1" applyFill="1" applyBorder="1" applyAlignment="1" applyProtection="1">
      <alignment horizontal="center" vertical="center"/>
    </xf>
    <xf numFmtId="8" fontId="5"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wrapText="1"/>
    </xf>
    <xf numFmtId="0" fontId="5" fillId="0" borderId="0"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6" fillId="0" borderId="10" xfId="0" applyFont="1" applyBorder="1" applyAlignment="1" applyProtection="1">
      <alignment horizontal="right" vertical="center"/>
    </xf>
    <xf numFmtId="0" fontId="5" fillId="0" borderId="1" xfId="0" applyFont="1" applyBorder="1" applyAlignment="1" applyProtection="1">
      <alignment vertical="center"/>
    </xf>
    <xf numFmtId="0" fontId="5" fillId="0" borderId="1"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5" fillId="0" borderId="15"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6" fillId="0" borderId="29" xfId="0" applyFont="1" applyBorder="1" applyAlignment="1" applyProtection="1">
      <alignment horizontal="right" vertical="center"/>
    </xf>
    <xf numFmtId="0" fontId="5" fillId="0" borderId="16" xfId="0" applyFont="1" applyBorder="1" applyAlignment="1" applyProtection="1">
      <alignment horizontal="center" vertical="center"/>
    </xf>
    <xf numFmtId="0" fontId="5" fillId="0" borderId="16" xfId="0" applyFont="1" applyFill="1" applyBorder="1" applyAlignment="1" applyProtection="1">
      <alignment vertical="center"/>
    </xf>
    <xf numFmtId="0" fontId="5" fillId="0" borderId="16" xfId="0" applyFont="1" applyBorder="1" applyAlignment="1" applyProtection="1">
      <alignment vertical="center"/>
    </xf>
    <xf numFmtId="0" fontId="5" fillId="0" borderId="10" xfId="0" applyFont="1" applyBorder="1" applyAlignment="1" applyProtection="1">
      <alignment vertical="center"/>
    </xf>
    <xf numFmtId="0" fontId="5" fillId="0" borderId="32" xfId="0" applyFont="1" applyBorder="1" applyAlignment="1" applyProtection="1">
      <alignment vertical="center"/>
    </xf>
    <xf numFmtId="0" fontId="5" fillId="0" borderId="20" xfId="0" applyFont="1" applyBorder="1" applyAlignment="1" applyProtection="1">
      <alignment vertical="center"/>
    </xf>
    <xf numFmtId="0" fontId="5" fillId="0" borderId="0" xfId="0" applyFont="1" applyAlignment="1" applyProtection="1">
      <alignment vertical="center"/>
    </xf>
    <xf numFmtId="0" fontId="5" fillId="0" borderId="33" xfId="0" applyFont="1" applyBorder="1" applyAlignment="1" applyProtection="1">
      <alignment vertical="center"/>
    </xf>
    <xf numFmtId="0" fontId="5" fillId="0" borderId="11" xfId="0" applyFont="1" applyBorder="1" applyAlignment="1" applyProtection="1">
      <alignment horizontal="centerContinuous" vertical="center"/>
    </xf>
    <xf numFmtId="0" fontId="6" fillId="0" borderId="0" xfId="0" applyFont="1" applyFill="1" applyBorder="1" applyAlignment="1" applyProtection="1">
      <alignment horizontal="centerContinuous" vertical="center" wrapText="1"/>
    </xf>
    <xf numFmtId="0" fontId="6" fillId="0" borderId="7" xfId="0" applyFont="1" applyFill="1" applyBorder="1" applyAlignment="1" applyProtection="1">
      <alignment horizontal="centerContinuous" vertical="center" wrapText="1"/>
    </xf>
    <xf numFmtId="0" fontId="6" fillId="0" borderId="6" xfId="0" applyFont="1" applyFill="1" applyBorder="1" applyAlignment="1" applyProtection="1">
      <alignment horizontal="centerContinuous" vertical="center" wrapText="1"/>
    </xf>
    <xf numFmtId="49" fontId="5" fillId="2" borderId="17" xfId="0" applyNumberFormat="1" applyFont="1" applyFill="1" applyBorder="1" applyAlignment="1" applyProtection="1">
      <alignment horizontal="left" vertical="center"/>
      <protection locked="0"/>
    </xf>
    <xf numFmtId="0" fontId="6" fillId="0" borderId="6" xfId="0" applyFont="1" applyBorder="1" applyAlignment="1" applyProtection="1">
      <alignment horizontal="center" vertical="center" wrapText="1"/>
    </xf>
    <xf numFmtId="0" fontId="5" fillId="0" borderId="15" xfId="0" applyFont="1" applyBorder="1" applyAlignment="1" applyProtection="1">
      <alignment vertical="center"/>
    </xf>
    <xf numFmtId="167" fontId="5" fillId="0" borderId="0" xfId="0" applyNumberFormat="1" applyFont="1" applyFill="1" applyBorder="1" applyAlignment="1" applyProtection="1">
      <alignment horizontal="center" vertical="center"/>
    </xf>
    <xf numFmtId="167" fontId="5" fillId="0" borderId="16" xfId="0" applyNumberFormat="1" applyFont="1" applyFill="1" applyBorder="1" applyAlignment="1" applyProtection="1">
      <alignment horizontal="center" vertical="center"/>
    </xf>
    <xf numFmtId="0" fontId="5" fillId="0" borderId="0" xfId="7" applyFont="1" applyAlignment="1" applyProtection="1">
      <alignment vertical="top" wrapText="1"/>
    </xf>
    <xf numFmtId="0" fontId="5" fillId="3" borderId="6" xfId="7" applyFont="1" applyFill="1" applyBorder="1" applyAlignment="1" applyProtection="1">
      <alignment vertical="center" wrapText="1"/>
      <protection locked="0"/>
    </xf>
    <xf numFmtId="0" fontId="11" fillId="0" borderId="10" xfId="0" applyFont="1" applyFill="1" applyBorder="1" applyProtection="1"/>
    <xf numFmtId="0" fontId="20" fillId="0" borderId="21" xfId="0" applyFont="1" applyFill="1" applyBorder="1" applyAlignment="1" applyProtection="1">
      <alignment horizontal="left" vertical="center" wrapText="1"/>
    </xf>
    <xf numFmtId="0" fontId="11" fillId="0" borderId="9" xfId="0" applyFont="1" applyBorder="1" applyProtection="1"/>
    <xf numFmtId="0" fontId="11" fillId="0" borderId="0" xfId="0" applyFont="1" applyFill="1" applyProtection="1"/>
    <xf numFmtId="0" fontId="20" fillId="0" borderId="0" xfId="0" applyFont="1" applyFill="1" applyBorder="1" applyAlignment="1" applyProtection="1">
      <alignment horizontal="left"/>
    </xf>
    <xf numFmtId="0" fontId="11" fillId="0" borderId="0" xfId="0" applyFont="1" applyBorder="1" applyAlignment="1" applyProtection="1">
      <alignment horizontal="left"/>
    </xf>
    <xf numFmtId="0" fontId="20" fillId="0" borderId="21" xfId="0" applyFont="1" applyFill="1" applyBorder="1" applyAlignment="1" applyProtection="1">
      <alignment vertical="center" wrapText="1"/>
    </xf>
    <xf numFmtId="0" fontId="11" fillId="0" borderId="0" xfId="0" applyFont="1" applyFill="1" applyBorder="1" applyAlignment="1" applyProtection="1">
      <alignment horizontal="left" vertical="center"/>
    </xf>
    <xf numFmtId="0" fontId="20" fillId="2" borderId="6"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wrapText="1"/>
    </xf>
    <xf numFmtId="0" fontId="20" fillId="0" borderId="6" xfId="0" applyFont="1" applyFill="1" applyBorder="1" applyAlignment="1" applyProtection="1">
      <alignment horizontal="left" vertical="center" wrapText="1"/>
    </xf>
    <xf numFmtId="0" fontId="11" fillId="0" borderId="29" xfId="0" applyFont="1" applyFill="1" applyBorder="1" applyProtection="1"/>
    <xf numFmtId="0" fontId="11" fillId="0" borderId="16" xfId="0" applyFont="1" applyFill="1" applyBorder="1" applyProtection="1"/>
    <xf numFmtId="0" fontId="11" fillId="0" borderId="16" xfId="0" applyFont="1" applyFill="1" applyBorder="1" applyAlignment="1" applyProtection="1">
      <alignment horizontal="left"/>
    </xf>
    <xf numFmtId="0" fontId="11" fillId="0" borderId="30" xfId="0" applyFont="1" applyFill="1" applyBorder="1" applyProtection="1"/>
    <xf numFmtId="4" fontId="6" fillId="4" borderId="39" xfId="0" applyNumberFormat="1" applyFont="1" applyFill="1" applyBorder="1" applyAlignment="1" applyProtection="1">
      <alignment vertical="center"/>
    </xf>
    <xf numFmtId="4" fontId="5" fillId="5" borderId="0" xfId="0" applyNumberFormat="1" applyFont="1" applyFill="1" applyProtection="1"/>
    <xf numFmtId="4" fontId="5" fillId="5" borderId="20" xfId="0" applyNumberFormat="1" applyFont="1" applyFill="1" applyBorder="1" applyProtection="1"/>
    <xf numFmtId="4" fontId="6" fillId="4" borderId="17" xfId="0" applyNumberFormat="1" applyFont="1" applyFill="1" applyBorder="1" applyAlignment="1" applyProtection="1">
      <alignment vertical="center"/>
    </xf>
    <xf numFmtId="4" fontId="5" fillId="5" borderId="0" xfId="0" applyNumberFormat="1" applyFont="1" applyFill="1" applyBorder="1" applyProtection="1"/>
    <xf numFmtId="4" fontId="6" fillId="5" borderId="20" xfId="0" applyNumberFormat="1" applyFont="1" applyFill="1" applyBorder="1" applyAlignment="1" applyProtection="1">
      <alignment vertical="top" wrapText="1"/>
    </xf>
    <xf numFmtId="4" fontId="5" fillId="5" borderId="0" xfId="0" applyNumberFormat="1" applyFont="1" applyFill="1" applyBorder="1" applyAlignment="1" applyProtection="1">
      <alignment wrapText="1"/>
    </xf>
    <xf numFmtId="4" fontId="5" fillId="0" borderId="20" xfId="0" applyNumberFormat="1" applyFont="1" applyFill="1" applyBorder="1" applyProtection="1"/>
    <xf numFmtId="4" fontId="5" fillId="5" borderId="33" xfId="0" applyNumberFormat="1" applyFont="1" applyFill="1" applyBorder="1" applyProtection="1"/>
    <xf numFmtId="14" fontId="6" fillId="0" borderId="0" xfId="0" applyNumberFormat="1" applyFont="1" applyFill="1" applyBorder="1" applyAlignment="1" applyProtection="1">
      <alignment horizontal="right" vertical="center"/>
    </xf>
    <xf numFmtId="0" fontId="5" fillId="0" borderId="2" xfId="0" applyFont="1" applyFill="1" applyBorder="1" applyAlignment="1" applyProtection="1">
      <alignment vertical="center"/>
    </xf>
    <xf numFmtId="167" fontId="5" fillId="0" borderId="10" xfId="0" applyNumberFormat="1" applyFont="1" applyFill="1" applyBorder="1" applyAlignment="1" applyProtection="1">
      <alignment horizontal="center" vertical="center"/>
    </xf>
    <xf numFmtId="0" fontId="16" fillId="0" borderId="0" xfId="2" quotePrefix="1" applyFont="1" applyAlignment="1" applyProtection="1">
      <alignment horizontal="left" vertical="center"/>
    </xf>
    <xf numFmtId="4" fontId="5" fillId="0" borderId="20" xfId="0" applyNumberFormat="1" applyFont="1" applyFill="1" applyBorder="1" applyAlignment="1" applyProtection="1">
      <alignment vertical="top" wrapText="1"/>
    </xf>
    <xf numFmtId="0" fontId="6" fillId="0" borderId="0" xfId="4" applyNumberFormat="1" applyFont="1" applyFill="1" applyBorder="1" applyAlignment="1" applyProtection="1">
      <alignment horizontal="right" vertical="center"/>
    </xf>
    <xf numFmtId="0" fontId="6" fillId="0" borderId="0" xfId="0" applyNumberFormat="1" applyFont="1" applyFill="1" applyBorder="1" applyAlignment="1" applyProtection="1">
      <alignment horizontal="right" vertical="center"/>
    </xf>
    <xf numFmtId="4" fontId="6" fillId="0" borderId="20" xfId="0" applyNumberFormat="1" applyFont="1" applyFill="1" applyBorder="1" applyAlignment="1" applyProtection="1">
      <alignment vertical="center" wrapText="1"/>
    </xf>
    <xf numFmtId="4" fontId="6" fillId="0" borderId="20" xfId="0" applyNumberFormat="1" applyFont="1" applyFill="1" applyBorder="1" applyAlignment="1" applyProtection="1">
      <alignment vertical="top" wrapText="1"/>
    </xf>
    <xf numFmtId="49" fontId="5" fillId="2" borderId="6" xfId="0" applyNumberFormat="1" applyFont="1" applyFill="1" applyBorder="1" applyAlignment="1" applyProtection="1">
      <alignment horizontal="left" vertical="center" wrapText="1"/>
      <protection locked="0"/>
    </xf>
    <xf numFmtId="0" fontId="6" fillId="4" borderId="6" xfId="0" applyFont="1" applyFill="1" applyBorder="1" applyAlignment="1" applyProtection="1">
      <alignment horizontal="center" vertical="center"/>
    </xf>
    <xf numFmtId="0" fontId="5" fillId="0" borderId="6" xfId="0" applyFont="1" applyFill="1" applyBorder="1" applyAlignment="1" applyProtection="1">
      <alignment vertical="center"/>
    </xf>
    <xf numFmtId="0" fontId="6" fillId="0" borderId="0" xfId="0" applyFont="1" applyBorder="1" applyAlignment="1" applyProtection="1">
      <alignment horizontal="right" vertical="center"/>
    </xf>
    <xf numFmtId="8" fontId="5" fillId="0" borderId="0" xfId="0" applyNumberFormat="1" applyFont="1" applyBorder="1" applyAlignment="1" applyProtection="1">
      <alignment vertical="center"/>
    </xf>
    <xf numFmtId="0" fontId="6" fillId="4" borderId="6" xfId="0" applyFont="1" applyFill="1" applyBorder="1" applyAlignment="1" applyProtection="1">
      <alignment horizontal="center" vertical="center" wrapText="1"/>
    </xf>
    <xf numFmtId="0" fontId="17" fillId="0" borderId="0" xfId="0" applyFont="1" applyBorder="1" applyAlignment="1" applyProtection="1">
      <alignment horizontal="left" vertical="center"/>
    </xf>
    <xf numFmtId="0" fontId="4" fillId="0" borderId="26" xfId="0" applyFont="1" applyFill="1" applyBorder="1" applyAlignment="1" applyProtection="1">
      <alignment vertical="center"/>
    </xf>
    <xf numFmtId="0" fontId="4" fillId="0" borderId="23" xfId="0" applyFont="1" applyFill="1" applyBorder="1" applyAlignment="1" applyProtection="1">
      <alignment vertical="center" wrapText="1"/>
    </xf>
    <xf numFmtId="0" fontId="6" fillId="0" borderId="23" xfId="0" applyFont="1" applyBorder="1" applyAlignment="1" applyProtection="1">
      <alignment vertical="center"/>
    </xf>
    <xf numFmtId="0" fontId="6" fillId="0" borderId="25" xfId="0" applyFont="1" applyBorder="1" applyAlignment="1" applyProtection="1">
      <alignment vertical="center"/>
    </xf>
    <xf numFmtId="0" fontId="6" fillId="0" borderId="13" xfId="0" applyFont="1" applyBorder="1" applyAlignment="1" applyProtection="1">
      <alignment horizontal="center" vertical="center" wrapText="1"/>
    </xf>
    <xf numFmtId="0" fontId="5" fillId="0" borderId="21" xfId="0" applyFont="1" applyBorder="1" applyAlignment="1" applyProtection="1">
      <alignment vertical="center"/>
    </xf>
    <xf numFmtId="0" fontId="5" fillId="0" borderId="11" xfId="0" applyFont="1" applyBorder="1" applyAlignment="1" applyProtection="1">
      <alignment vertical="center"/>
    </xf>
    <xf numFmtId="0" fontId="6" fillId="0" borderId="21" xfId="0" applyFont="1" applyBorder="1" applyAlignment="1" applyProtection="1">
      <alignment horizontal="center" vertical="center" wrapText="1"/>
    </xf>
    <xf numFmtId="0" fontId="6" fillId="0" borderId="23" xfId="0" applyFont="1" applyFill="1" applyBorder="1" applyAlignment="1" applyProtection="1">
      <alignment vertical="center" wrapText="1"/>
    </xf>
    <xf numFmtId="168" fontId="5" fillId="0" borderId="6" xfId="0" applyNumberFormat="1" applyFont="1" applyFill="1" applyBorder="1" applyAlignment="1" applyProtection="1">
      <alignment vertical="center"/>
    </xf>
    <xf numFmtId="0" fontId="6" fillId="0" borderId="6" xfId="0" applyFont="1" applyFill="1" applyBorder="1" applyAlignment="1" applyProtection="1">
      <alignment vertical="center"/>
    </xf>
    <xf numFmtId="171" fontId="5" fillId="2" borderId="6" xfId="4" applyNumberFormat="1" applyFont="1" applyFill="1" applyBorder="1" applyAlignment="1" applyProtection="1">
      <alignment horizontal="center" vertical="center"/>
      <protection locked="0"/>
    </xf>
    <xf numFmtId="168" fontId="6" fillId="0" borderId="6" xfId="0" applyNumberFormat="1" applyFont="1" applyFill="1" applyBorder="1" applyAlignment="1" applyProtection="1">
      <alignment vertical="center"/>
    </xf>
    <xf numFmtId="168" fontId="5" fillId="0" borderId="0" xfId="0" applyNumberFormat="1" applyFont="1" applyFill="1" applyAlignment="1" applyProtection="1">
      <alignment horizontal="center" vertical="center"/>
    </xf>
    <xf numFmtId="168" fontId="5" fillId="2" borderId="6" xfId="0" applyNumberFormat="1" applyFont="1" applyFill="1" applyBorder="1" applyAlignment="1" applyProtection="1">
      <alignment horizontal="right" vertical="center"/>
      <protection locked="0"/>
    </xf>
    <xf numFmtId="0" fontId="6" fillId="0" borderId="21" xfId="0" applyFont="1" applyFill="1" applyBorder="1" applyAlignment="1" applyProtection="1">
      <alignment horizontal="centerContinuous" vertical="center" wrapText="1"/>
    </xf>
    <xf numFmtId="0" fontId="6" fillId="0" borderId="21" xfId="0" applyFont="1" applyBorder="1" applyAlignment="1" applyProtection="1">
      <alignment horizontal="centerContinuous" vertical="center"/>
    </xf>
    <xf numFmtId="0" fontId="5" fillId="0" borderId="3" xfId="0" applyFont="1" applyBorder="1" applyAlignment="1" applyProtection="1">
      <alignment horizontal="centerContinuous" vertical="center"/>
    </xf>
    <xf numFmtId="4" fontId="18" fillId="0" borderId="20" xfId="0" applyNumberFormat="1" applyFont="1" applyFill="1" applyBorder="1" applyAlignment="1" applyProtection="1">
      <alignment vertical="top" wrapText="1"/>
    </xf>
    <xf numFmtId="0" fontId="6" fillId="0" borderId="11" xfId="0" applyFont="1" applyBorder="1" applyAlignment="1" applyProtection="1">
      <alignment horizontal="centerContinuous" vertical="center"/>
    </xf>
    <xf numFmtId="0" fontId="6" fillId="0" borderId="3" xfId="0" applyFont="1" applyBorder="1" applyAlignment="1" applyProtection="1">
      <alignment horizontal="centerContinuous" vertical="center"/>
    </xf>
    <xf numFmtId="0" fontId="16" fillId="0" borderId="0" xfId="2" quotePrefix="1" applyFont="1" applyBorder="1" applyAlignment="1" applyProtection="1">
      <alignment horizontal="left" vertical="center"/>
    </xf>
    <xf numFmtId="0" fontId="6" fillId="0" borderId="11" xfId="0" applyFont="1" applyBorder="1" applyAlignment="1" applyProtection="1">
      <alignment horizontal="centerContinuous" vertical="center" wrapText="1"/>
    </xf>
    <xf numFmtId="167" fontId="5" fillId="2" borderId="6" xfId="0" applyNumberFormat="1" applyFont="1" applyFill="1" applyBorder="1" applyAlignment="1" applyProtection="1">
      <alignment horizontal="right" vertical="center"/>
      <protection locked="0"/>
    </xf>
    <xf numFmtId="168" fontId="5" fillId="0" borderId="0" xfId="0" applyNumberFormat="1" applyFont="1" applyFill="1" applyAlignment="1" applyProtection="1">
      <alignment vertical="center"/>
    </xf>
    <xf numFmtId="168" fontId="5" fillId="0" borderId="0" xfId="0" applyNumberFormat="1" applyFont="1" applyAlignment="1" applyProtection="1">
      <alignment vertical="center"/>
    </xf>
    <xf numFmtId="3" fontId="6" fillId="0" borderId="6" xfId="0" applyNumberFormat="1" applyFont="1" applyFill="1" applyBorder="1" applyAlignment="1" applyProtection="1">
      <alignment horizontal="right" vertical="center"/>
    </xf>
    <xf numFmtId="0" fontId="6" fillId="0" borderId="26"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4" fontId="6" fillId="0" borderId="8" xfId="0" applyNumberFormat="1" applyFont="1" applyFill="1" applyBorder="1" applyAlignment="1" applyProtection="1">
      <alignment horizontal="center" vertical="center" wrapText="1"/>
    </xf>
    <xf numFmtId="4" fontId="6" fillId="0" borderId="12" xfId="0" applyNumberFormat="1" applyFont="1" applyFill="1" applyBorder="1" applyAlignment="1" applyProtection="1">
      <alignment horizontal="center" vertical="center" wrapText="1"/>
    </xf>
    <xf numFmtId="0" fontId="6" fillId="0" borderId="42" xfId="0" applyFont="1" applyFill="1" applyBorder="1" applyAlignment="1" applyProtection="1">
      <alignment horizontal="centerContinuous" vertical="center"/>
    </xf>
    <xf numFmtId="0" fontId="6" fillId="0" borderId="43" xfId="0" applyFont="1" applyFill="1" applyBorder="1" applyAlignment="1" applyProtection="1">
      <alignment horizontal="centerContinuous" vertical="center"/>
    </xf>
    <xf numFmtId="0" fontId="5" fillId="0" borderId="44" xfId="0" applyFont="1" applyFill="1" applyBorder="1" applyAlignment="1" applyProtection="1">
      <alignment horizontal="centerContinuous" vertical="center"/>
    </xf>
    <xf numFmtId="0" fontId="6" fillId="0" borderId="44" xfId="0" applyFont="1" applyFill="1" applyBorder="1" applyAlignment="1" applyProtection="1">
      <alignment horizontal="centerContinuous" vertical="center"/>
    </xf>
    <xf numFmtId="0" fontId="22" fillId="0" borderId="10" xfId="0" applyFont="1" applyFill="1" applyBorder="1" applyAlignment="1" applyProtection="1">
      <alignment vertical="center"/>
    </xf>
    <xf numFmtId="167" fontId="5" fillId="2" borderId="2" xfId="0" applyNumberFormat="1" applyFont="1" applyFill="1" applyBorder="1" applyAlignment="1" applyProtection="1">
      <alignment horizontal="right" vertical="center"/>
      <protection locked="0"/>
    </xf>
    <xf numFmtId="167" fontId="5" fillId="2" borderId="3" xfId="0" applyNumberFormat="1" applyFont="1" applyFill="1" applyBorder="1" applyAlignment="1" applyProtection="1">
      <alignment horizontal="right" vertical="center"/>
      <protection locked="0"/>
    </xf>
    <xf numFmtId="167" fontId="5" fillId="2" borderId="7" xfId="0" applyNumberFormat="1" applyFont="1" applyFill="1" applyBorder="1" applyAlignment="1" applyProtection="1">
      <alignment horizontal="right" vertical="center"/>
      <protection locked="0"/>
    </xf>
    <xf numFmtId="168" fontId="10" fillId="2" borderId="7" xfId="0" applyNumberFormat="1" applyFont="1" applyFill="1" applyBorder="1" applyAlignment="1" applyProtection="1">
      <alignment horizontal="right" vertical="center"/>
      <protection locked="0"/>
    </xf>
    <xf numFmtId="168" fontId="10" fillId="2" borderId="3" xfId="0" applyNumberFormat="1" applyFont="1" applyFill="1" applyBorder="1" applyAlignment="1" applyProtection="1">
      <alignment horizontal="right" vertical="center"/>
      <protection locked="0"/>
    </xf>
    <xf numFmtId="168" fontId="5" fillId="0" borderId="6" xfId="0" applyNumberFormat="1" applyFont="1" applyFill="1" applyBorder="1" applyAlignment="1" applyProtection="1">
      <alignment horizontal="right" vertical="center"/>
    </xf>
    <xf numFmtId="167" fontId="21" fillId="0" borderId="37" xfId="0" applyNumberFormat="1" applyFont="1" applyFill="1" applyBorder="1" applyAlignment="1" applyProtection="1">
      <alignment horizontal="right" vertical="center" wrapText="1"/>
    </xf>
    <xf numFmtId="168" fontId="21" fillId="0" borderId="45" xfId="0" applyNumberFormat="1" applyFont="1" applyFill="1" applyBorder="1" applyAlignment="1" applyProtection="1">
      <alignment horizontal="right" vertical="center" wrapText="1"/>
    </xf>
    <xf numFmtId="0" fontId="6" fillId="0" borderId="25"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5" fillId="8" borderId="0" xfId="0" applyFont="1" applyFill="1" applyAlignment="1" applyProtection="1">
      <alignment horizontal="center" vertical="center"/>
    </xf>
    <xf numFmtId="14" fontId="6" fillId="2" borderId="6" xfId="0" applyNumberFormat="1" applyFont="1" applyFill="1" applyBorder="1" applyAlignment="1" applyProtection="1">
      <alignment horizontal="center" vertical="center"/>
      <protection locked="0"/>
    </xf>
    <xf numFmtId="168" fontId="10" fillId="2" borderId="11" xfId="0" applyNumberFormat="1" applyFont="1" applyFill="1" applyBorder="1" applyAlignment="1" applyProtection="1">
      <alignment horizontal="right" vertical="center"/>
      <protection locked="0"/>
    </xf>
    <xf numFmtId="168" fontId="10" fillId="2" borderId="6" xfId="0" applyNumberFormat="1" applyFont="1" applyFill="1" applyBorder="1" applyAlignment="1" applyProtection="1">
      <alignment horizontal="right" vertical="center"/>
      <protection locked="0"/>
    </xf>
    <xf numFmtId="168" fontId="5" fillId="2" borderId="7" xfId="0" applyNumberFormat="1" applyFont="1" applyFill="1" applyBorder="1" applyAlignment="1" applyProtection="1">
      <alignment horizontal="right" vertical="center"/>
      <protection locked="0"/>
    </xf>
    <xf numFmtId="168" fontId="5" fillId="2" borderId="3" xfId="0" applyNumberFormat="1" applyFont="1" applyFill="1" applyBorder="1" applyAlignment="1" applyProtection="1">
      <alignment horizontal="right" vertical="center"/>
      <protection locked="0"/>
    </xf>
    <xf numFmtId="168" fontId="5" fillId="2" borderId="8" xfId="0" applyNumberFormat="1" applyFont="1" applyFill="1" applyBorder="1" applyAlignment="1" applyProtection="1">
      <alignment horizontal="right" vertical="center"/>
      <protection locked="0"/>
    </xf>
    <xf numFmtId="168" fontId="5" fillId="2" borderId="12" xfId="0" applyNumberFormat="1" applyFont="1" applyFill="1" applyBorder="1" applyAlignment="1" applyProtection="1">
      <alignment horizontal="right" vertical="center"/>
      <protection locked="0"/>
    </xf>
    <xf numFmtId="168" fontId="5" fillId="2" borderId="36" xfId="0" applyNumberFormat="1" applyFont="1" applyFill="1" applyBorder="1" applyAlignment="1" applyProtection="1">
      <alignment horizontal="right" vertical="center"/>
      <protection locked="0"/>
    </xf>
    <xf numFmtId="3" fontId="6" fillId="0" borderId="0" xfId="0" applyNumberFormat="1" applyFont="1" applyFill="1" applyBorder="1" applyAlignment="1" applyProtection="1">
      <alignment horizontal="right" vertical="center"/>
    </xf>
    <xf numFmtId="167" fontId="12" fillId="0" borderId="6" xfId="0" applyNumberFormat="1" applyFont="1" applyFill="1" applyBorder="1" applyAlignment="1" applyProtection="1">
      <alignment horizontal="center" vertical="center" wrapText="1"/>
    </xf>
    <xf numFmtId="167" fontId="12" fillId="0" borderId="6" xfId="0" applyNumberFormat="1" applyFont="1" applyBorder="1" applyAlignment="1" applyProtection="1">
      <alignment vertical="center"/>
    </xf>
    <xf numFmtId="168" fontId="12" fillId="0" borderId="6" xfId="0" applyNumberFormat="1" applyFont="1" applyFill="1" applyBorder="1" applyAlignment="1" applyProtection="1">
      <alignment horizontal="right" vertical="center" wrapText="1"/>
    </xf>
    <xf numFmtId="167" fontId="12" fillId="6" borderId="6" xfId="0" applyNumberFormat="1" applyFont="1" applyFill="1" applyBorder="1" applyAlignment="1" applyProtection="1">
      <alignment vertical="center"/>
    </xf>
    <xf numFmtId="0" fontId="12" fillId="0" borderId="0" xfId="0" applyFont="1" applyAlignment="1" applyProtection="1">
      <alignment vertical="center"/>
    </xf>
    <xf numFmtId="167" fontId="21" fillId="6" borderId="21" xfId="0" applyNumberFormat="1" applyFont="1" applyFill="1" applyBorder="1" applyAlignment="1" applyProtection="1">
      <alignment horizontal="left" vertical="center"/>
    </xf>
    <xf numFmtId="167" fontId="21" fillId="6" borderId="3" xfId="0" applyNumberFormat="1" applyFont="1" applyFill="1" applyBorder="1" applyAlignment="1" applyProtection="1">
      <alignment horizontal="center" vertical="center" wrapText="1"/>
    </xf>
    <xf numFmtId="174" fontId="5" fillId="0" borderId="0" xfId="0" applyNumberFormat="1" applyFont="1" applyAlignment="1" applyProtection="1">
      <alignment vertical="center"/>
    </xf>
    <xf numFmtId="168" fontId="5" fillId="0" borderId="7" xfId="0" applyNumberFormat="1" applyFont="1" applyFill="1" applyBorder="1" applyAlignment="1" applyProtection="1">
      <alignment horizontal="right" vertical="center"/>
    </xf>
    <xf numFmtId="168" fontId="5" fillId="0" borderId="10" xfId="0" applyNumberFormat="1" applyFont="1" applyBorder="1" applyAlignment="1" applyProtection="1">
      <alignment vertical="center"/>
    </xf>
    <xf numFmtId="168" fontId="5" fillId="7" borderId="7" xfId="0" applyNumberFormat="1" applyFont="1" applyFill="1" applyBorder="1" applyAlignment="1" applyProtection="1">
      <alignment horizontal="right" vertical="center"/>
      <protection locked="0"/>
    </xf>
    <xf numFmtId="0" fontId="6" fillId="0" borderId="8" xfId="0" applyFont="1" applyBorder="1" applyAlignment="1" applyProtection="1">
      <alignment horizontal="center" vertical="center" wrapText="1"/>
    </xf>
    <xf numFmtId="0" fontId="6" fillId="32" borderId="30" xfId="0" applyFont="1" applyFill="1" applyBorder="1" applyAlignment="1" applyProtection="1">
      <alignment horizontal="center" vertical="center"/>
    </xf>
    <xf numFmtId="0" fontId="6" fillId="32" borderId="16" xfId="0" applyFont="1" applyFill="1" applyBorder="1" applyAlignment="1" applyProtection="1">
      <alignment horizontal="center" vertical="center"/>
    </xf>
    <xf numFmtId="0" fontId="5" fillId="32" borderId="16"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5" fillId="0" borderId="29" xfId="0" applyFont="1" applyBorder="1" applyAlignment="1" applyProtection="1">
      <alignment vertical="center"/>
    </xf>
    <xf numFmtId="167" fontId="5" fillId="0" borderId="29" xfId="0" applyNumberFormat="1" applyFont="1" applyFill="1" applyBorder="1" applyAlignment="1" applyProtection="1">
      <alignment horizontal="center" vertical="center"/>
    </xf>
    <xf numFmtId="0" fontId="6" fillId="32" borderId="40" xfId="0" applyFont="1" applyFill="1" applyBorder="1" applyAlignment="1" applyProtection="1">
      <alignment horizontal="center" vertical="center"/>
    </xf>
    <xf numFmtId="0" fontId="6" fillId="32" borderId="27" xfId="0" applyFont="1" applyFill="1" applyBorder="1" applyAlignment="1" applyProtection="1">
      <alignment horizontal="center" vertical="center"/>
    </xf>
    <xf numFmtId="0" fontId="5" fillId="32" borderId="27" xfId="0" applyFont="1" applyFill="1" applyBorder="1" applyAlignment="1" applyProtection="1">
      <alignment vertical="center"/>
    </xf>
    <xf numFmtId="0" fontId="6" fillId="32" borderId="56" xfId="0" applyFont="1" applyFill="1" applyBorder="1" applyAlignment="1" applyProtection="1">
      <alignment horizontal="center" vertical="center"/>
    </xf>
    <xf numFmtId="0" fontId="6" fillId="32" borderId="43" xfId="0" applyFont="1" applyFill="1" applyBorder="1" applyAlignment="1" applyProtection="1">
      <alignment horizontal="center" vertical="center"/>
    </xf>
    <xf numFmtId="0" fontId="5" fillId="32" borderId="43" xfId="0" applyFont="1" applyFill="1" applyBorder="1" applyAlignment="1" applyProtection="1">
      <alignment vertical="center"/>
    </xf>
    <xf numFmtId="168" fontId="5" fillId="2" borderId="6" xfId="0" applyNumberFormat="1" applyFont="1" applyFill="1" applyBorder="1" applyAlignment="1" applyProtection="1">
      <alignment vertical="center"/>
      <protection locked="0"/>
    </xf>
    <xf numFmtId="168" fontId="5" fillId="0" borderId="0" xfId="0" applyNumberFormat="1" applyFont="1" applyFill="1" applyBorder="1" applyAlignment="1" applyProtection="1">
      <alignment vertical="center"/>
    </xf>
    <xf numFmtId="168" fontId="5" fillId="0" borderId="10" xfId="0" applyNumberFormat="1" applyFont="1" applyFill="1" applyBorder="1" applyAlignment="1" applyProtection="1">
      <alignment vertical="center"/>
    </xf>
    <xf numFmtId="168" fontId="5" fillId="0" borderId="0" xfId="0" applyNumberFormat="1" applyFont="1" applyFill="1" applyBorder="1" applyAlignment="1" applyProtection="1">
      <alignment vertical="center" wrapText="1"/>
    </xf>
    <xf numFmtId="167" fontId="5" fillId="2" borderId="7" xfId="0" applyNumberFormat="1" applyFont="1" applyFill="1" applyBorder="1" applyAlignment="1" applyProtection="1">
      <alignment vertical="center"/>
      <protection locked="0"/>
    </xf>
    <xf numFmtId="167" fontId="5" fillId="0" borderId="0" xfId="0" applyNumberFormat="1" applyFont="1" applyFill="1" applyBorder="1" applyAlignment="1" applyProtection="1">
      <alignment vertical="center"/>
    </xf>
    <xf numFmtId="167" fontId="5" fillId="0" borderId="10" xfId="0" applyNumberFormat="1" applyFont="1" applyFill="1" applyBorder="1" applyAlignment="1" applyProtection="1">
      <alignment vertical="center"/>
    </xf>
    <xf numFmtId="168" fontId="5" fillId="0" borderId="0" xfId="0" applyNumberFormat="1" applyFont="1" applyBorder="1" applyAlignment="1" applyProtection="1">
      <alignment vertical="center"/>
    </xf>
    <xf numFmtId="168" fontId="10" fillId="2" borderId="3" xfId="0" applyNumberFormat="1" applyFont="1" applyFill="1" applyBorder="1" applyAlignment="1" applyProtection="1">
      <alignment vertical="center"/>
      <protection locked="0"/>
    </xf>
    <xf numFmtId="167" fontId="12" fillId="0" borderId="0" xfId="0" applyNumberFormat="1" applyFont="1" applyFill="1" applyBorder="1" applyAlignment="1" applyProtection="1">
      <alignment vertical="center" wrapText="1"/>
    </xf>
    <xf numFmtId="172" fontId="12" fillId="0" borderId="0" xfId="0" applyNumberFormat="1" applyFont="1" applyFill="1" applyBorder="1" applyAlignment="1" applyProtection="1">
      <alignment vertical="center" wrapText="1"/>
    </xf>
    <xf numFmtId="168" fontId="12" fillId="0" borderId="0" xfId="0" applyNumberFormat="1" applyFont="1" applyFill="1" applyBorder="1" applyAlignment="1" applyProtection="1">
      <alignment vertical="center" wrapText="1"/>
    </xf>
    <xf numFmtId="168" fontId="12" fillId="2" borderId="6" xfId="0" applyNumberFormat="1" applyFont="1" applyFill="1" applyBorder="1" applyAlignment="1" applyProtection="1">
      <alignment horizontal="right" vertical="center" wrapText="1"/>
      <protection locked="0"/>
    </xf>
    <xf numFmtId="0" fontId="12" fillId="0" borderId="6" xfId="0" applyFont="1" applyFill="1" applyBorder="1" applyAlignment="1" applyProtection="1">
      <alignment vertical="center" wrapText="1"/>
    </xf>
    <xf numFmtId="168" fontId="12" fillId="7" borderId="6" xfId="0" applyNumberFormat="1" applyFont="1" applyFill="1" applyBorder="1" applyAlignment="1" applyProtection="1">
      <alignment horizontal="right" vertical="center" wrapText="1"/>
      <protection locked="0"/>
    </xf>
    <xf numFmtId="168" fontId="12" fillId="2" borderId="6" xfId="0" applyNumberFormat="1" applyFont="1" applyFill="1" applyBorder="1" applyAlignment="1" applyProtection="1">
      <alignment vertical="center" wrapText="1"/>
      <protection locked="0"/>
    </xf>
    <xf numFmtId="0" fontId="46" fillId="0" borderId="31" xfId="0" applyFont="1" applyBorder="1" applyAlignment="1" applyProtection="1">
      <alignment horizontal="left" vertical="center"/>
    </xf>
    <xf numFmtId="0" fontId="6" fillId="0" borderId="0" xfId="0" applyFont="1" applyFill="1" applyBorder="1" applyAlignment="1" applyProtection="1">
      <alignment horizontal="left" vertical="center"/>
    </xf>
    <xf numFmtId="168" fontId="12" fillId="0" borderId="0" xfId="0" applyNumberFormat="1" applyFont="1" applyFill="1" applyBorder="1" applyAlignment="1" applyProtection="1">
      <alignment horizontal="right" vertical="center" wrapText="1"/>
    </xf>
    <xf numFmtId="168" fontId="21" fillId="0" borderId="0" xfId="0" applyNumberFormat="1" applyFont="1" applyFill="1" applyBorder="1" applyAlignment="1" applyProtection="1">
      <alignment horizontal="right" vertical="center" wrapText="1"/>
    </xf>
    <xf numFmtId="0" fontId="5" fillId="0" borderId="35" xfId="0" applyFont="1" applyFill="1" applyBorder="1" applyAlignment="1" applyProtection="1">
      <alignment vertical="center"/>
    </xf>
    <xf numFmtId="168" fontId="5" fillId="0" borderId="0" xfId="0" applyNumberFormat="1" applyFont="1" applyFill="1" applyBorder="1" applyAlignment="1" applyProtection="1">
      <alignment vertical="center"/>
      <protection locked="0"/>
    </xf>
    <xf numFmtId="168" fontId="5" fillId="0" borderId="22" xfId="0" applyNumberFormat="1" applyFont="1" applyFill="1" applyBorder="1" applyAlignment="1" applyProtection="1">
      <alignment horizontal="right" vertical="center"/>
    </xf>
    <xf numFmtId="167" fontId="21" fillId="0" borderId="21" xfId="0" applyNumberFormat="1" applyFont="1" applyFill="1" applyBorder="1" applyAlignment="1" applyProtection="1">
      <alignment horizontal="left" vertical="center"/>
    </xf>
    <xf numFmtId="167" fontId="21" fillId="0" borderId="11" xfId="0" applyNumberFormat="1" applyFont="1" applyFill="1" applyBorder="1" applyAlignment="1" applyProtection="1">
      <alignment horizontal="center" vertical="center" wrapText="1"/>
    </xf>
    <xf numFmtId="168" fontId="12" fillId="0" borderId="3" xfId="0" applyNumberFormat="1" applyFont="1" applyFill="1" applyBorder="1" applyAlignment="1" applyProtection="1">
      <alignment horizontal="right" vertical="center" wrapText="1"/>
    </xf>
    <xf numFmtId="3" fontId="5" fillId="0" borderId="7" xfId="0" applyNumberFormat="1" applyFont="1" applyFill="1" applyBorder="1" applyAlignment="1" applyProtection="1">
      <alignment vertical="center"/>
    </xf>
    <xf numFmtId="3" fontId="5" fillId="0" borderId="6" xfId="0" applyNumberFormat="1" applyFont="1" applyFill="1" applyBorder="1" applyAlignment="1" applyProtection="1">
      <alignment vertical="center"/>
    </xf>
    <xf numFmtId="3" fontId="5" fillId="0" borderId="21" xfId="0" applyNumberFormat="1" applyFont="1" applyFill="1" applyBorder="1" applyAlignment="1" applyProtection="1">
      <alignment vertical="center"/>
    </xf>
    <xf numFmtId="169" fontId="6" fillId="0" borderId="0" xfId="0" applyNumberFormat="1" applyFont="1" applyFill="1" applyBorder="1" applyAlignment="1" applyProtection="1">
      <alignment horizontal="center" vertical="center"/>
    </xf>
    <xf numFmtId="0" fontId="5" fillId="0" borderId="0" xfId="0" applyFont="1" applyFill="1" applyProtection="1"/>
    <xf numFmtId="168" fontId="5" fillId="2" borderId="13" xfId="0" applyNumberFormat="1" applyFont="1" applyFill="1" applyBorder="1" applyAlignment="1" applyProtection="1">
      <alignment vertical="center"/>
      <protection locked="0"/>
    </xf>
    <xf numFmtId="4" fontId="6" fillId="0" borderId="6" xfId="0" applyNumberFormat="1" applyFont="1" applyFill="1" applyBorder="1" applyAlignment="1" applyProtection="1">
      <alignment horizontal="center" vertical="center" wrapText="1"/>
    </xf>
    <xf numFmtId="167" fontId="5" fillId="7" borderId="6" xfId="0" applyNumberFormat="1" applyFont="1" applyFill="1" applyBorder="1" applyAlignment="1" applyProtection="1">
      <alignment horizontal="right" vertical="center" wrapText="1"/>
      <protection locked="0"/>
    </xf>
    <xf numFmtId="0" fontId="2" fillId="0" borderId="0" xfId="126"/>
    <xf numFmtId="0" fontId="14" fillId="0" borderId="6" xfId="126" applyFont="1" applyBorder="1" applyAlignment="1">
      <alignment horizontal="center"/>
    </xf>
    <xf numFmtId="4" fontId="2" fillId="0" borderId="6" xfId="126" applyNumberFormat="1" applyBorder="1"/>
    <xf numFmtId="175" fontId="2" fillId="0" borderId="6" xfId="126" applyNumberFormat="1" applyFill="1" applyBorder="1" applyAlignment="1">
      <alignment horizontal="left"/>
    </xf>
    <xf numFmtId="4" fontId="5" fillId="5" borderId="20" xfId="0" applyNumberFormat="1" applyFont="1" applyFill="1" applyBorder="1" applyAlignment="1" applyProtection="1">
      <alignment vertical="top" wrapText="1"/>
    </xf>
    <xf numFmtId="0" fontId="6" fillId="2" borderId="6" xfId="0" applyFont="1" applyFill="1" applyBorder="1" applyAlignment="1" applyProtection="1">
      <alignment horizontal="left" vertical="center" wrapText="1"/>
      <protection locked="0"/>
    </xf>
    <xf numFmtId="0" fontId="5" fillId="32" borderId="42" xfId="0" applyFont="1" applyFill="1" applyBorder="1" applyAlignment="1" applyProtection="1">
      <alignment vertical="center"/>
      <protection locked="0"/>
    </xf>
    <xf numFmtId="0" fontId="5" fillId="32" borderId="24" xfId="0" applyFont="1" applyFill="1" applyBorder="1" applyAlignment="1" applyProtection="1">
      <alignment vertical="center"/>
      <protection locked="0"/>
    </xf>
    <xf numFmtId="0" fontId="5" fillId="32" borderId="29" xfId="0" applyFont="1" applyFill="1" applyBorder="1" applyAlignment="1" applyProtection="1">
      <alignment vertical="center"/>
      <protection locked="0"/>
    </xf>
    <xf numFmtId="0" fontId="12" fillId="0" borderId="41" xfId="0" applyFont="1" applyFill="1" applyBorder="1" applyAlignment="1" applyProtection="1">
      <alignment vertical="center" wrapText="1"/>
    </xf>
    <xf numFmtId="168" fontId="12" fillId="0" borderId="41" xfId="0" applyNumberFormat="1" applyFont="1" applyFill="1" applyBorder="1" applyAlignment="1" applyProtection="1">
      <alignment horizontal="right" vertical="center" wrapText="1"/>
    </xf>
    <xf numFmtId="167" fontId="5" fillId="0" borderId="4" xfId="0" applyNumberFormat="1" applyFont="1" applyBorder="1" applyAlignment="1" applyProtection="1">
      <alignment horizontal="right" vertical="center"/>
    </xf>
    <xf numFmtId="168" fontId="6" fillId="0" borderId="27" xfId="0" applyNumberFormat="1" applyFont="1" applyFill="1" applyBorder="1" applyAlignment="1" applyProtection="1">
      <alignment vertical="center"/>
    </xf>
    <xf numFmtId="0" fontId="5" fillId="0" borderId="23" xfId="0" applyFont="1" applyBorder="1" applyAlignment="1" applyProtection="1">
      <alignment vertical="center"/>
    </xf>
    <xf numFmtId="0" fontId="12" fillId="0" borderId="12" xfId="0" applyFont="1" applyFill="1" applyBorder="1" applyAlignment="1" applyProtection="1">
      <alignment vertical="center" wrapText="1"/>
    </xf>
    <xf numFmtId="168" fontId="12" fillId="7" borderId="12" xfId="0" applyNumberFormat="1" applyFont="1" applyFill="1" applyBorder="1" applyAlignment="1" applyProtection="1">
      <alignment horizontal="right" vertical="center" wrapText="1"/>
      <protection locked="0"/>
    </xf>
    <xf numFmtId="168" fontId="12" fillId="2" borderId="12" xfId="0" applyNumberFormat="1" applyFont="1" applyFill="1" applyBorder="1" applyAlignment="1" applyProtection="1">
      <alignment horizontal="right" vertical="center" wrapText="1"/>
      <protection locked="0"/>
    </xf>
    <xf numFmtId="171" fontId="5" fillId="2" borderId="6" xfId="4" applyNumberFormat="1" applyFont="1" applyFill="1" applyBorder="1" applyAlignment="1" applyProtection="1">
      <alignment vertical="center"/>
      <protection locked="0"/>
    </xf>
    <xf numFmtId="0" fontId="19" fillId="0" borderId="1" xfId="2" quotePrefix="1" applyFont="1" applyFill="1" applyBorder="1" applyAlignment="1" applyProtection="1">
      <alignment horizontal="left" vertical="center"/>
    </xf>
    <xf numFmtId="168" fontId="6" fillId="0" borderId="7" xfId="0" applyNumberFormat="1" applyFont="1" applyBorder="1" applyAlignment="1" applyProtection="1">
      <alignment horizontal="center" vertical="center" wrapText="1"/>
    </xf>
    <xf numFmtId="2" fontId="6" fillId="0" borderId="19" xfId="0" applyNumberFormat="1" applyFont="1" applyFill="1" applyBorder="1" applyAlignment="1" applyProtection="1">
      <alignment vertical="center"/>
    </xf>
    <xf numFmtId="14" fontId="20" fillId="2" borderId="6" xfId="0" applyNumberFormat="1" applyFont="1" applyFill="1" applyBorder="1" applyAlignment="1" applyProtection="1">
      <alignment horizontal="center" vertical="center"/>
      <protection locked="0"/>
    </xf>
    <xf numFmtId="10" fontId="5" fillId="0" borderId="6" xfId="4" applyNumberFormat="1" applyFont="1" applyFill="1" applyBorder="1" applyAlignment="1" applyProtection="1">
      <alignment horizontal="right" vertical="center"/>
    </xf>
    <xf numFmtId="6" fontId="6" fillId="2" borderId="0" xfId="0" applyNumberFormat="1" applyFont="1" applyFill="1" applyBorder="1" applyAlignment="1" applyProtection="1">
      <alignment horizontal="right" vertical="center"/>
      <protection locked="0"/>
    </xf>
    <xf numFmtId="4" fontId="5" fillId="5" borderId="17" xfId="0" applyNumberFormat="1" applyFont="1" applyFill="1" applyBorder="1" applyAlignment="1" applyProtection="1">
      <alignment vertical="center"/>
    </xf>
    <xf numFmtId="4" fontId="5" fillId="2" borderId="17" xfId="0" applyNumberFormat="1" applyFont="1" applyFill="1" applyBorder="1" applyAlignment="1" applyProtection="1">
      <alignment vertical="center"/>
    </xf>
    <xf numFmtId="4" fontId="2" fillId="0" borderId="0" xfId="167" applyNumberFormat="1" applyFont="1" applyFill="1" applyBorder="1" applyProtection="1"/>
    <xf numFmtId="0" fontId="6" fillId="0" borderId="6" xfId="0" applyFont="1" applyFill="1" applyBorder="1" applyAlignment="1" applyProtection="1">
      <alignment horizontal="left" vertical="center" wrapText="1"/>
    </xf>
    <xf numFmtId="0" fontId="5" fillId="34" borderId="6" xfId="7" applyFont="1" applyFill="1" applyBorder="1" applyAlignment="1" applyProtection="1">
      <alignment horizontal="center" vertical="center" wrapText="1"/>
      <protection locked="0"/>
    </xf>
    <xf numFmtId="0" fontId="5" fillId="3" borderId="6" xfId="7" applyFont="1" applyFill="1" applyBorder="1" applyAlignment="1" applyProtection="1">
      <alignment vertical="top" wrapText="1"/>
      <protection locked="0"/>
    </xf>
    <xf numFmtId="0" fontId="5" fillId="3" borderId="13" xfId="7" applyFont="1" applyFill="1" applyBorder="1" applyAlignment="1" applyProtection="1">
      <alignment vertical="center" wrapText="1"/>
      <protection locked="0"/>
    </xf>
    <xf numFmtId="0" fontId="5" fillId="3" borderId="13" xfId="7" applyFont="1" applyFill="1" applyBorder="1" applyAlignment="1" applyProtection="1">
      <alignment vertical="top" wrapText="1"/>
      <protection locked="0"/>
    </xf>
    <xf numFmtId="0" fontId="6" fillId="0" borderId="6" xfId="7" applyFont="1" applyBorder="1" applyAlignment="1" applyProtection="1">
      <alignment horizontal="center" vertical="center" wrapText="1"/>
    </xf>
    <xf numFmtId="0" fontId="5" fillId="0" borderId="0" xfId="7" applyFont="1" applyAlignment="1" applyProtection="1">
      <alignment vertical="center" wrapText="1"/>
    </xf>
    <xf numFmtId="0" fontId="6" fillId="0" borderId="12"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1" fillId="0" borderId="0" xfId="6" applyProtection="1"/>
    <xf numFmtId="4" fontId="5" fillId="7" borderId="17" xfId="167" applyNumberFormat="1" applyFont="1" applyFill="1" applyBorder="1" applyAlignment="1" applyProtection="1">
      <alignment vertical="center"/>
    </xf>
    <xf numFmtId="0" fontId="0" fillId="0" borderId="0" xfId="0" applyProtection="1"/>
    <xf numFmtId="168" fontId="12" fillId="33" borderId="12" xfId="0" applyNumberFormat="1" applyFont="1" applyFill="1" applyBorder="1" applyAlignment="1" applyProtection="1">
      <alignment horizontal="right" vertical="center" wrapText="1"/>
    </xf>
    <xf numFmtId="168" fontId="12" fillId="6" borderId="12" xfId="0" applyNumberFormat="1" applyFont="1" applyFill="1" applyBorder="1" applyAlignment="1" applyProtection="1">
      <alignment horizontal="right" vertical="center" wrapText="1"/>
    </xf>
    <xf numFmtId="168" fontId="12" fillId="33" borderId="6" xfId="0" applyNumberFormat="1" applyFont="1" applyFill="1" applyBorder="1" applyAlignment="1" applyProtection="1">
      <alignment horizontal="right" vertical="center" wrapText="1"/>
    </xf>
    <xf numFmtId="168" fontId="12" fillId="0" borderId="57" xfId="0" applyNumberFormat="1" applyFont="1" applyFill="1" applyBorder="1" applyAlignment="1" applyProtection="1">
      <alignment horizontal="right" vertical="center" wrapText="1"/>
    </xf>
    <xf numFmtId="168" fontId="21" fillId="0" borderId="38" xfId="0" applyNumberFormat="1" applyFont="1" applyFill="1" applyBorder="1" applyAlignment="1" applyProtection="1">
      <alignment vertical="center" wrapText="1"/>
    </xf>
    <xf numFmtId="0" fontId="5" fillId="0" borderId="0" xfId="7" applyFont="1" applyProtection="1"/>
    <xf numFmtId="14" fontId="5" fillId="0" borderId="0" xfId="0" applyNumberFormat="1" applyFont="1" applyFill="1" applyBorder="1" applyAlignment="1" applyProtection="1">
      <alignment horizontal="left" vertical="center"/>
    </xf>
    <xf numFmtId="168" fontId="10" fillId="0" borderId="0" xfId="0" applyNumberFormat="1" applyFont="1" applyFill="1" applyBorder="1" applyAlignment="1" applyProtection="1">
      <alignment horizontal="center" vertical="center"/>
    </xf>
    <xf numFmtId="0" fontId="5" fillId="0" borderId="17" xfId="0" applyFont="1" applyFill="1" applyBorder="1" applyAlignment="1" applyProtection="1">
      <alignment vertical="center" wrapText="1"/>
    </xf>
    <xf numFmtId="168" fontId="10" fillId="0" borderId="0" xfId="0" applyNumberFormat="1" applyFont="1" applyFill="1" applyBorder="1" applyAlignment="1" applyProtection="1">
      <alignment horizontal="right" vertical="center"/>
    </xf>
    <xf numFmtId="0" fontId="5" fillId="0" borderId="4" xfId="0" applyFont="1" applyFill="1" applyBorder="1" applyAlignment="1" applyProtection="1">
      <alignment vertical="center"/>
    </xf>
    <xf numFmtId="4" fontId="5" fillId="0" borderId="4" xfId="0" applyNumberFormat="1" applyFont="1" applyFill="1" applyBorder="1" applyAlignment="1" applyProtection="1">
      <alignment vertical="center"/>
    </xf>
    <xf numFmtId="167" fontId="5" fillId="0" borderId="0" xfId="0" applyNumberFormat="1" applyFont="1" applyFill="1" applyBorder="1" applyAlignment="1" applyProtection="1">
      <alignment horizontal="right" vertical="center"/>
    </xf>
    <xf numFmtId="0" fontId="5" fillId="0" borderId="18" xfId="0" applyFont="1" applyBorder="1" applyAlignment="1" applyProtection="1">
      <alignment vertical="center" wrapText="1"/>
    </xf>
    <xf numFmtId="0" fontId="5" fillId="0" borderId="24" xfId="0" applyFont="1" applyBorder="1" applyAlignment="1" applyProtection="1">
      <alignment vertical="center"/>
    </xf>
    <xf numFmtId="0" fontId="5" fillId="0" borderId="27" xfId="0" applyFont="1" applyBorder="1" applyAlignment="1" applyProtection="1">
      <alignment vertical="center"/>
    </xf>
    <xf numFmtId="0" fontId="0" fillId="0" borderId="27" xfId="0" applyBorder="1" applyAlignment="1" applyProtection="1">
      <alignment vertical="center"/>
    </xf>
    <xf numFmtId="0" fontId="0" fillId="0" borderId="0" xfId="0" applyBorder="1" applyAlignment="1" applyProtection="1">
      <alignment vertical="center"/>
    </xf>
    <xf numFmtId="0" fontId="5" fillId="0" borderId="17" xfId="0" applyFont="1" applyBorder="1" applyAlignment="1" applyProtection="1">
      <alignment vertical="center"/>
    </xf>
    <xf numFmtId="167" fontId="5" fillId="0" borderId="0" xfId="0" applyNumberFormat="1" applyFont="1" applyBorder="1" applyAlignment="1" applyProtection="1">
      <alignment horizontal="right" vertical="center"/>
    </xf>
    <xf numFmtId="168" fontId="5" fillId="0" borderId="23" xfId="0" applyNumberFormat="1" applyFont="1" applyBorder="1" applyAlignment="1" applyProtection="1">
      <alignment vertical="center"/>
    </xf>
    <xf numFmtId="167" fontId="5" fillId="0" borderId="10" xfId="0" applyNumberFormat="1" applyFont="1" applyBorder="1" applyAlignment="1" applyProtection="1">
      <alignment horizontal="right" vertical="center"/>
    </xf>
    <xf numFmtId="0" fontId="0" fillId="0" borderId="2" xfId="0" applyFill="1" applyBorder="1" applyAlignment="1" applyProtection="1">
      <alignment vertical="center"/>
    </xf>
    <xf numFmtId="167" fontId="5" fillId="0" borderId="10" xfId="0" applyNumberFormat="1" applyFont="1" applyFill="1" applyBorder="1" applyAlignment="1" applyProtection="1">
      <alignment horizontal="right" vertical="center"/>
    </xf>
    <xf numFmtId="168" fontId="5" fillId="0" borderId="10" xfId="0" applyNumberFormat="1" applyFont="1" applyFill="1" applyBorder="1" applyAlignment="1" applyProtection="1">
      <alignment horizontal="right" vertical="center"/>
    </xf>
    <xf numFmtId="167" fontId="5" fillId="0" borderId="7" xfId="0" applyNumberFormat="1" applyFont="1" applyFill="1" applyBorder="1" applyAlignment="1" applyProtection="1">
      <alignment vertical="center"/>
    </xf>
    <xf numFmtId="171" fontId="5" fillId="0" borderId="6" xfId="4" applyNumberFormat="1" applyFont="1" applyFill="1" applyBorder="1" applyAlignment="1" applyProtection="1">
      <alignment vertical="center"/>
    </xf>
    <xf numFmtId="167" fontId="5" fillId="0" borderId="6" xfId="0" applyNumberFormat="1" applyFont="1" applyFill="1" applyBorder="1" applyAlignment="1" applyProtection="1">
      <alignment vertical="center"/>
    </xf>
    <xf numFmtId="167" fontId="5" fillId="7" borderId="6" xfId="0" applyNumberFormat="1" applyFont="1" applyFill="1" applyBorder="1" applyAlignment="1" applyProtection="1">
      <alignment horizontal="center" vertical="center"/>
      <protection locked="0"/>
    </xf>
    <xf numFmtId="0" fontId="8" fillId="5" borderId="0" xfId="168" applyFont="1" applyFill="1" applyAlignment="1" applyProtection="1">
      <alignment vertical="center"/>
    </xf>
    <xf numFmtId="0" fontId="48" fillId="5" borderId="0" xfId="168" applyFill="1" applyAlignment="1" applyProtection="1">
      <alignment vertical="center"/>
    </xf>
    <xf numFmtId="0" fontId="1" fillId="0" borderId="27" xfId="169" applyBorder="1" applyAlignment="1" applyProtection="1">
      <alignment vertical="center"/>
    </xf>
    <xf numFmtId="0" fontId="14" fillId="4" borderId="6" xfId="168" applyFont="1" applyFill="1" applyBorder="1" applyAlignment="1" applyProtection="1">
      <alignment horizontal="center" vertical="center" wrapText="1"/>
    </xf>
    <xf numFmtId="0" fontId="49" fillId="0" borderId="6" xfId="169" applyFont="1" applyBorder="1" applyAlignment="1" applyProtection="1">
      <alignment horizontal="center" vertical="center"/>
    </xf>
    <xf numFmtId="14" fontId="49" fillId="8" borderId="6" xfId="169" applyNumberFormat="1" applyFont="1" applyFill="1" applyBorder="1" applyAlignment="1" applyProtection="1">
      <alignment horizontal="center" vertical="center"/>
    </xf>
    <xf numFmtId="21" fontId="49" fillId="8" borderId="6" xfId="169" applyNumberFormat="1" applyFont="1" applyFill="1" applyBorder="1" applyAlignment="1" applyProtection="1">
      <alignment horizontal="left" vertical="center"/>
    </xf>
    <xf numFmtId="21" fontId="49" fillId="0" borderId="6" xfId="169" quotePrefix="1" applyNumberFormat="1" applyFont="1" applyBorder="1" applyAlignment="1" applyProtection="1">
      <alignment horizontal="left" vertical="center"/>
    </xf>
    <xf numFmtId="21" fontId="49" fillId="0" borderId="6" xfId="169" applyNumberFormat="1" applyFont="1" applyBorder="1" applyAlignment="1" applyProtection="1">
      <alignment horizontal="left" vertical="center"/>
    </xf>
    <xf numFmtId="14" fontId="49" fillId="0" borderId="6" xfId="169" applyNumberFormat="1" applyFont="1" applyBorder="1" applyAlignment="1" applyProtection="1">
      <alignment horizontal="center" vertical="center"/>
    </xf>
    <xf numFmtId="21" fontId="49" fillId="0" borderId="6" xfId="169" applyNumberFormat="1" applyFont="1" applyBorder="1" applyAlignment="1" applyProtection="1">
      <alignment vertical="center"/>
    </xf>
    <xf numFmtId="21" fontId="49" fillId="0" borderId="6" xfId="169" quotePrefix="1" applyNumberFormat="1" applyFont="1" applyBorder="1" applyAlignment="1" applyProtection="1">
      <alignment vertical="center"/>
    </xf>
    <xf numFmtId="21" fontId="49" fillId="0" borderId="6" xfId="169" applyNumberFormat="1" applyFont="1" applyFill="1" applyBorder="1" applyAlignment="1" applyProtection="1">
      <alignment vertical="center"/>
    </xf>
    <xf numFmtId="0" fontId="6" fillId="0" borderId="21" xfId="0" applyFont="1" applyFill="1" applyBorder="1" applyAlignment="1" applyProtection="1">
      <alignment vertical="center" wrapText="1"/>
    </xf>
    <xf numFmtId="49" fontId="5" fillId="32" borderId="6" xfId="0" applyNumberFormat="1" applyFont="1" applyFill="1" applyBorder="1" applyAlignment="1" applyProtection="1">
      <alignment horizontal="left" vertical="center" wrapText="1"/>
      <protection locked="0"/>
    </xf>
    <xf numFmtId="167" fontId="12" fillId="35" borderId="6" xfId="0" applyNumberFormat="1" applyFont="1" applyFill="1" applyBorder="1" applyAlignment="1" applyProtection="1">
      <alignment horizontal="center" vertical="center" wrapText="1"/>
      <protection locked="0"/>
    </xf>
    <xf numFmtId="0" fontId="5" fillId="0" borderId="17" xfId="0" applyFont="1" applyFill="1" applyBorder="1" applyAlignment="1" applyProtection="1">
      <alignment vertical="center"/>
    </xf>
    <xf numFmtId="167" fontId="5" fillId="0" borderId="6" xfId="0" applyNumberFormat="1" applyFont="1" applyFill="1" applyBorder="1" applyAlignment="1" applyProtection="1">
      <alignment horizontal="right" vertical="center"/>
      <protection locked="0"/>
    </xf>
    <xf numFmtId="0" fontId="5" fillId="0" borderId="31" xfId="0" applyFont="1" applyFill="1" applyBorder="1" applyAlignment="1" applyProtection="1">
      <alignment horizontal="left" vertical="center"/>
    </xf>
    <xf numFmtId="0" fontId="16" fillId="0" borderId="1" xfId="2" quotePrefix="1" applyFont="1" applyFill="1" applyBorder="1" applyAlignment="1" applyProtection="1">
      <alignment horizontal="left" vertical="center"/>
    </xf>
    <xf numFmtId="0" fontId="6" fillId="0" borderId="12"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21" fontId="49" fillId="0" borderId="6" xfId="169" quotePrefix="1" applyNumberFormat="1" applyFont="1" applyFill="1" applyBorder="1" applyAlignment="1" applyProtection="1">
      <alignment vertical="center"/>
    </xf>
    <xf numFmtId="167" fontId="5" fillId="0" borderId="7" xfId="0" applyNumberFormat="1" applyFont="1" applyFill="1" applyBorder="1" applyAlignment="1" applyProtection="1">
      <alignment horizontal="right" vertical="center"/>
      <protection locked="0"/>
    </xf>
    <xf numFmtId="167" fontId="5" fillId="0" borderId="2" xfId="0" applyNumberFormat="1" applyFont="1" applyFill="1" applyBorder="1" applyAlignment="1" applyProtection="1">
      <alignment horizontal="right" vertical="center"/>
      <protection locked="0"/>
    </xf>
    <xf numFmtId="167" fontId="5" fillId="0" borderId="11" xfId="0" applyNumberFormat="1" applyFont="1" applyFill="1" applyBorder="1" applyAlignment="1" applyProtection="1">
      <alignment horizontal="right" vertical="center"/>
      <protection locked="0"/>
    </xf>
    <xf numFmtId="4" fontId="5" fillId="0" borderId="20" xfId="0" applyNumberFormat="1" applyFont="1" applyFill="1" applyBorder="1" applyAlignment="1" applyProtection="1">
      <alignment vertical="center" wrapText="1"/>
    </xf>
    <xf numFmtId="21" fontId="49" fillId="0" borderId="6" xfId="169" applyNumberFormat="1" applyFont="1" applyFill="1" applyBorder="1" applyAlignment="1" applyProtection="1">
      <alignment vertical="center" wrapText="1"/>
    </xf>
    <xf numFmtId="0" fontId="21" fillId="36" borderId="6" xfId="0" applyFont="1" applyFill="1" applyBorder="1" applyAlignment="1" applyProtection="1">
      <alignment horizontal="center" vertical="center" wrapText="1"/>
    </xf>
    <xf numFmtId="9" fontId="5" fillId="32" borderId="6" xfId="117" applyFont="1" applyFill="1" applyBorder="1" applyAlignment="1" applyProtection="1">
      <alignment horizontal="center" vertical="center"/>
    </xf>
    <xf numFmtId="0" fontId="21" fillId="36" borderId="6" xfId="0" applyFont="1" applyFill="1" applyBorder="1" applyAlignment="1" applyProtection="1">
      <alignment horizontal="center" vertical="center"/>
    </xf>
    <xf numFmtId="0" fontId="48" fillId="5" borderId="6" xfId="168" applyFill="1" applyBorder="1" applyAlignment="1" applyProtection="1">
      <alignment vertical="center"/>
    </xf>
    <xf numFmtId="168" fontId="21" fillId="36" borderId="45" xfId="0" applyNumberFormat="1" applyFont="1" applyFill="1" applyBorder="1" applyAlignment="1" applyProtection="1">
      <alignment horizontal="right" vertical="center" wrapText="1"/>
    </xf>
    <xf numFmtId="168" fontId="12" fillId="0" borderId="6" xfId="0" applyNumberFormat="1" applyFont="1" applyFill="1" applyBorder="1" applyAlignment="1" applyProtection="1">
      <alignment horizontal="right" vertical="center" wrapText="1"/>
      <protection locked="0"/>
    </xf>
    <xf numFmtId="0" fontId="12" fillId="0" borderId="6" xfId="0" quotePrefix="1" applyFont="1" applyBorder="1" applyAlignment="1">
      <alignment vertical="center"/>
    </xf>
    <xf numFmtId="0" fontId="12" fillId="0" borderId="6" xfId="0" applyFont="1" applyBorder="1" applyAlignment="1" applyProtection="1">
      <alignment horizontal="center" vertical="center"/>
    </xf>
    <xf numFmtId="171" fontId="12" fillId="0" borderId="6" xfId="4" applyNumberFormat="1" applyFont="1" applyFill="1" applyBorder="1" applyAlignment="1" applyProtection="1">
      <alignment horizontal="right" vertical="center" wrapText="1"/>
      <protection locked="0"/>
    </xf>
    <xf numFmtId="0" fontId="5" fillId="5" borderId="6" xfId="168" applyFont="1" applyFill="1" applyBorder="1" applyAlignment="1" applyProtection="1">
      <alignment vertical="center"/>
    </xf>
    <xf numFmtId="168" fontId="21" fillId="0" borderId="38" xfId="0" applyNumberFormat="1" applyFont="1" applyFill="1" applyBorder="1" applyAlignment="1" applyProtection="1">
      <alignment horizontal="right" vertical="center" wrapText="1"/>
    </xf>
    <xf numFmtId="168" fontId="12" fillId="0" borderId="12" xfId="0" applyNumberFormat="1" applyFont="1" applyFill="1" applyBorder="1" applyAlignment="1" applyProtection="1">
      <alignment horizontal="right" vertical="center" wrapText="1"/>
    </xf>
    <xf numFmtId="168" fontId="12" fillId="6" borderId="6" xfId="0" applyNumberFormat="1" applyFont="1" applyFill="1" applyBorder="1" applyAlignment="1" applyProtection="1">
      <alignment horizontal="right" vertical="center" wrapText="1"/>
    </xf>
    <xf numFmtId="0" fontId="52" fillId="0" borderId="0" xfId="0" applyFont="1" applyFill="1" applyAlignment="1">
      <alignment wrapText="1"/>
    </xf>
    <xf numFmtId="0" fontId="46" fillId="0" borderId="0" xfId="0" applyFont="1" applyBorder="1" applyAlignment="1" applyProtection="1">
      <alignment horizontal="left" vertical="center"/>
    </xf>
    <xf numFmtId="176" fontId="21" fillId="0" borderId="6" xfId="0" applyNumberFormat="1" applyFont="1" applyFill="1" applyBorder="1" applyAlignment="1" applyProtection="1">
      <alignment horizontal="center" vertical="center" wrapText="1"/>
      <protection locked="0"/>
    </xf>
    <xf numFmtId="0" fontId="12" fillId="0" borderId="6" xfId="0" quotePrefix="1" applyFont="1" applyBorder="1" applyAlignment="1">
      <alignment horizontal="center" vertical="center"/>
    </xf>
    <xf numFmtId="0" fontId="21" fillId="36" borderId="3" xfId="0" applyFont="1" applyFill="1" applyBorder="1" applyAlignment="1" applyProtection="1">
      <alignment horizontal="center" vertical="center" wrapText="1"/>
    </xf>
    <xf numFmtId="167" fontId="21" fillId="0" borderId="37" xfId="0" applyNumberFormat="1" applyFont="1" applyFill="1" applyBorder="1" applyAlignment="1" applyProtection="1">
      <alignment horizontal="left" vertical="center" wrapText="1"/>
    </xf>
    <xf numFmtId="168" fontId="21" fillId="37" borderId="45" xfId="0" applyNumberFormat="1" applyFont="1" applyFill="1" applyBorder="1" applyAlignment="1" applyProtection="1">
      <alignment horizontal="right" vertical="center" wrapText="1"/>
    </xf>
    <xf numFmtId="0" fontId="21" fillId="0" borderId="0" xfId="0" applyFont="1" applyAlignment="1">
      <alignment wrapText="1"/>
    </xf>
    <xf numFmtId="2" fontId="5" fillId="0" borderId="59" xfId="0" applyNumberFormat="1" applyFont="1" applyFill="1" applyBorder="1" applyAlignment="1" applyProtection="1">
      <alignment vertical="center"/>
    </xf>
    <xf numFmtId="2" fontId="5" fillId="0" borderId="16" xfId="0" applyNumberFormat="1" applyFont="1" applyFill="1" applyBorder="1" applyAlignment="1" applyProtection="1">
      <alignment vertical="center"/>
    </xf>
    <xf numFmtId="2" fontId="5" fillId="0" borderId="30" xfId="0" applyNumberFormat="1" applyFont="1" applyBorder="1" applyAlignment="1" applyProtection="1">
      <alignment vertical="center"/>
    </xf>
    <xf numFmtId="168" fontId="5" fillId="0" borderId="8" xfId="0" applyNumberFormat="1" applyFont="1" applyFill="1" applyBorder="1" applyAlignment="1" applyProtection="1">
      <alignment horizontal="right" vertical="center"/>
      <protection locked="0"/>
    </xf>
    <xf numFmtId="168" fontId="5" fillId="0" borderId="36" xfId="0" applyNumberFormat="1" applyFont="1" applyFill="1" applyBorder="1" applyAlignment="1" applyProtection="1">
      <alignment horizontal="right" vertical="center"/>
      <protection locked="0"/>
    </xf>
    <xf numFmtId="0" fontId="12" fillId="32" borderId="6" xfId="0" applyFont="1" applyFill="1" applyBorder="1" applyAlignment="1">
      <alignment vertical="center"/>
    </xf>
    <xf numFmtId="168" fontId="12" fillId="35" borderId="6" xfId="0" applyNumberFormat="1" applyFont="1" applyFill="1" applyBorder="1" applyAlignment="1" applyProtection="1">
      <alignment horizontal="right" vertical="center" wrapText="1"/>
      <protection locked="0"/>
    </xf>
    <xf numFmtId="0" fontId="21" fillId="36" borderId="21" xfId="0" applyFont="1" applyFill="1" applyBorder="1" applyAlignment="1" applyProtection="1">
      <alignment horizontal="left" vertical="center"/>
    </xf>
    <xf numFmtId="0" fontId="6" fillId="0" borderId="2" xfId="0" applyFont="1" applyFill="1" applyBorder="1" applyAlignment="1" applyProtection="1">
      <alignment horizontal="center" vertical="center"/>
    </xf>
    <xf numFmtId="21" fontId="49" fillId="0" borderId="6" xfId="169" applyNumberFormat="1" applyFont="1" applyBorder="1" applyAlignment="1" applyProtection="1">
      <alignment vertical="center" wrapText="1"/>
    </xf>
    <xf numFmtId="21" fontId="49" fillId="0" borderId="6" xfId="169" quotePrefix="1" applyNumberFormat="1" applyFont="1" applyBorder="1" applyAlignment="1" applyProtection="1">
      <alignment vertical="center" wrapText="1"/>
    </xf>
    <xf numFmtId="0" fontId="5" fillId="5" borderId="6" xfId="168" applyFont="1" applyFill="1" applyBorder="1" applyAlignment="1" applyProtection="1">
      <alignment vertical="center" wrapText="1"/>
    </xf>
    <xf numFmtId="0" fontId="6" fillId="0" borderId="8" xfId="0" applyFont="1" applyFill="1" applyBorder="1" applyAlignment="1" applyProtection="1">
      <alignment horizontal="center" vertical="center" wrapText="1"/>
    </xf>
    <xf numFmtId="0" fontId="6" fillId="0" borderId="17" xfId="0" applyFont="1" applyFill="1" applyBorder="1" applyAlignment="1" applyProtection="1">
      <alignment vertical="center"/>
    </xf>
    <xf numFmtId="0" fontId="14" fillId="0" borderId="21" xfId="0" applyFont="1" applyBorder="1" applyAlignment="1">
      <alignment horizontal="center" vertical="center" wrapText="1"/>
    </xf>
    <xf numFmtId="0" fontId="14" fillId="0" borderId="6" xfId="0" applyFont="1" applyBorder="1" applyAlignment="1">
      <alignment horizontal="center" wrapText="1"/>
    </xf>
    <xf numFmtId="0" fontId="2" fillId="32" borderId="6" xfId="0" applyFont="1" applyFill="1" applyBorder="1" applyAlignment="1">
      <alignment horizontal="center"/>
    </xf>
    <xf numFmtId="0" fontId="0" fillId="0" borderId="0" xfId="0" applyBorder="1"/>
    <xf numFmtId="0" fontId="2" fillId="0" borderId="0" xfId="0" applyFont="1" applyFill="1" applyBorder="1" applyAlignment="1">
      <alignment horizontal="center"/>
    </xf>
    <xf numFmtId="0" fontId="14" fillId="0" borderId="13" xfId="0" applyFont="1" applyBorder="1" applyAlignment="1">
      <alignment horizontal="center" wrapText="1"/>
    </xf>
    <xf numFmtId="0" fontId="14" fillId="0" borderId="6" xfId="0" applyFont="1" applyBorder="1" applyAlignment="1">
      <alignment horizontal="center" vertical="center"/>
    </xf>
    <xf numFmtId="1" fontId="14" fillId="0" borderId="6" xfId="0" applyNumberFormat="1" applyFont="1" applyBorder="1" applyAlignment="1">
      <alignment horizontal="center"/>
    </xf>
    <xf numFmtId="167" fontId="10" fillId="2" borderId="6" xfId="0" applyNumberFormat="1" applyFont="1" applyFill="1" applyBorder="1" applyAlignment="1" applyProtection="1">
      <alignment vertical="center"/>
      <protection locked="0"/>
    </xf>
    <xf numFmtId="168" fontId="10" fillId="32" borderId="6" xfId="0" applyNumberFormat="1" applyFont="1" applyFill="1" applyBorder="1" applyAlignment="1" applyProtection="1">
      <alignment vertical="center"/>
      <protection locked="0"/>
    </xf>
    <xf numFmtId="168" fontId="5" fillId="36" borderId="6" xfId="0" applyNumberFormat="1" applyFont="1" applyFill="1" applyBorder="1" applyAlignment="1" applyProtection="1">
      <alignment vertical="center"/>
    </xf>
    <xf numFmtId="0" fontId="5" fillId="0" borderId="19" xfId="0" applyFont="1" applyBorder="1" applyAlignment="1" applyProtection="1">
      <alignment vertical="center" wrapText="1"/>
    </xf>
    <xf numFmtId="0" fontId="6" fillId="0" borderId="18" xfId="0" applyFont="1" applyBorder="1" applyAlignment="1" applyProtection="1">
      <alignment vertical="center" wrapText="1"/>
    </xf>
    <xf numFmtId="0" fontId="21" fillId="36" borderId="11" xfId="0" applyFont="1" applyFill="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0" fillId="0" borderId="10" xfId="0" applyBorder="1" applyAlignment="1" applyProtection="1">
      <alignment vertical="center"/>
    </xf>
    <xf numFmtId="0" fontId="6" fillId="0" borderId="19"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14" fillId="0" borderId="6" xfId="0" applyFont="1" applyBorder="1"/>
    <xf numFmtId="168" fontId="5" fillId="2" borderId="3" xfId="0" applyNumberFormat="1" applyFont="1" applyFill="1" applyBorder="1" applyAlignment="1" applyProtection="1">
      <alignment vertical="center"/>
      <protection locked="0"/>
    </xf>
    <xf numFmtId="168" fontId="5" fillId="2" borderId="8" xfId="0" applyNumberFormat="1" applyFont="1" applyFill="1" applyBorder="1" applyAlignment="1" applyProtection="1">
      <alignment horizontal="right" vertical="center"/>
      <protection locked="0"/>
    </xf>
    <xf numFmtId="0" fontId="6" fillId="0" borderId="19" xfId="0" applyFont="1" applyFill="1" applyBorder="1" applyAlignment="1" applyProtection="1">
      <alignment horizontal="center" vertical="center" wrapText="1"/>
    </xf>
    <xf numFmtId="167" fontId="5" fillId="8" borderId="0" xfId="0" applyNumberFormat="1" applyFont="1" applyFill="1" applyBorder="1" applyAlignment="1" applyProtection="1">
      <alignment vertical="center"/>
      <protection locked="0"/>
    </xf>
    <xf numFmtId="168" fontId="5" fillId="2" borderId="7" xfId="0" applyNumberFormat="1" applyFont="1" applyFill="1" applyBorder="1" applyAlignment="1" applyProtection="1">
      <alignment vertical="center"/>
      <protection locked="0"/>
    </xf>
    <xf numFmtId="0" fontId="6" fillId="0" borderId="7"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9" xfId="0" applyFont="1" applyFill="1" applyBorder="1" applyAlignment="1" applyProtection="1">
      <alignment vertical="center" wrapText="1"/>
    </xf>
    <xf numFmtId="0" fontId="5" fillId="0" borderId="17" xfId="0" applyFont="1" applyBorder="1" applyAlignment="1" applyProtection="1">
      <alignment horizontal="left" vertical="center" wrapText="1"/>
    </xf>
    <xf numFmtId="0" fontId="6" fillId="0" borderId="20" xfId="0" applyFont="1" applyFill="1" applyBorder="1" applyAlignment="1" applyProtection="1">
      <alignment vertical="center"/>
    </xf>
    <xf numFmtId="0" fontId="5" fillId="0" borderId="17" xfId="0" applyFont="1" applyBorder="1" applyAlignment="1" applyProtection="1">
      <alignment horizontal="left" vertical="center"/>
    </xf>
    <xf numFmtId="0" fontId="5" fillId="0" borderId="17" xfId="0" applyFont="1" applyFill="1" applyBorder="1" applyAlignment="1" applyProtection="1">
      <alignment horizontal="left" vertical="center" wrapText="1"/>
    </xf>
    <xf numFmtId="0" fontId="6" fillId="0" borderId="17" xfId="0" applyFont="1" applyBorder="1" applyAlignment="1" applyProtection="1">
      <alignment vertical="center"/>
    </xf>
    <xf numFmtId="0" fontId="14" fillId="0" borderId="17"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6" fillId="0" borderId="17" xfId="0" applyFont="1" applyFill="1" applyBorder="1" applyAlignment="1" applyProtection="1">
      <alignment horizontal="center" vertical="center"/>
    </xf>
    <xf numFmtId="0" fontId="5" fillId="0" borderId="61" xfId="0" applyFont="1" applyFill="1" applyBorder="1" applyAlignment="1" applyProtection="1">
      <alignment vertical="center"/>
    </xf>
    <xf numFmtId="0" fontId="6" fillId="0" borderId="62" xfId="0" applyFont="1" applyBorder="1" applyAlignment="1" applyProtection="1">
      <alignment horizontal="center" vertical="center" wrapText="1"/>
    </xf>
    <xf numFmtId="168" fontId="10" fillId="2" borderId="58" xfId="0" applyNumberFormat="1" applyFont="1" applyFill="1" applyBorder="1" applyAlignment="1" applyProtection="1">
      <alignment horizontal="right" vertical="center"/>
      <protection locked="0"/>
    </xf>
    <xf numFmtId="168" fontId="5" fillId="0" borderId="9" xfId="0" applyNumberFormat="1" applyFont="1" applyBorder="1" applyAlignment="1" applyProtection="1">
      <alignment vertical="center"/>
    </xf>
    <xf numFmtId="168" fontId="10" fillId="2" borderId="7" xfId="0" applyNumberFormat="1" applyFont="1" applyFill="1" applyBorder="1" applyAlignment="1" applyProtection="1">
      <alignment vertical="center"/>
      <protection locked="0"/>
    </xf>
    <xf numFmtId="167" fontId="10" fillId="0" borderId="9" xfId="0" applyNumberFormat="1"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167" fontId="5" fillId="0" borderId="9" xfId="0" applyNumberFormat="1" applyFont="1" applyFill="1" applyBorder="1" applyAlignment="1" applyProtection="1">
      <alignment horizontal="center" vertical="center"/>
    </xf>
    <xf numFmtId="0" fontId="6" fillId="0" borderId="9" xfId="0" applyFont="1" applyFill="1" applyBorder="1" applyAlignment="1" applyProtection="1">
      <alignment horizontal="centerContinuous" vertical="center"/>
    </xf>
    <xf numFmtId="168" fontId="10" fillId="0" borderId="9" xfId="0" applyNumberFormat="1" applyFont="1" applyFill="1" applyBorder="1" applyAlignment="1" applyProtection="1">
      <alignment horizontal="right" vertical="center"/>
    </xf>
    <xf numFmtId="0" fontId="6" fillId="0" borderId="7" xfId="0" applyFont="1" applyFill="1" applyBorder="1" applyAlignment="1" applyProtection="1">
      <alignment horizontal="centerContinuous" vertical="center"/>
    </xf>
    <xf numFmtId="168" fontId="5" fillId="0" borderId="22" xfId="0" applyNumberFormat="1" applyFont="1" applyBorder="1" applyAlignment="1" applyProtection="1">
      <alignment vertical="center"/>
    </xf>
    <xf numFmtId="4" fontId="6" fillId="0" borderId="7" xfId="0" applyNumberFormat="1" applyFont="1" applyFill="1" applyBorder="1" applyAlignment="1" applyProtection="1">
      <alignment horizontal="center" vertical="center" wrapText="1"/>
    </xf>
    <xf numFmtId="0" fontId="6" fillId="0" borderId="58" xfId="0" applyFont="1" applyBorder="1" applyAlignment="1" applyProtection="1">
      <alignment horizontal="center" vertical="center" wrapText="1"/>
    </xf>
    <xf numFmtId="168" fontId="5" fillId="2" borderId="5" xfId="0" applyNumberFormat="1" applyFont="1" applyFill="1" applyBorder="1" applyAlignment="1" applyProtection="1">
      <alignment vertical="center"/>
      <protection locked="0"/>
    </xf>
    <xf numFmtId="168" fontId="5" fillId="2" borderId="63" xfId="0" applyNumberFormat="1" applyFont="1" applyFill="1" applyBorder="1" applyAlignment="1" applyProtection="1">
      <alignment vertical="center"/>
      <protection locked="0"/>
    </xf>
    <xf numFmtId="168" fontId="5" fillId="2" borderId="58" xfId="0" applyNumberFormat="1" applyFont="1" applyFill="1" applyBorder="1" applyAlignment="1" applyProtection="1">
      <alignment vertical="center"/>
      <protection locked="0"/>
    </xf>
    <xf numFmtId="168" fontId="5" fillId="0" borderId="9" xfId="0" applyNumberFormat="1" applyFont="1" applyFill="1" applyBorder="1" applyAlignment="1" applyProtection="1">
      <alignment vertical="center"/>
      <protection locked="0"/>
    </xf>
    <xf numFmtId="168" fontId="5" fillId="0" borderId="9" xfId="0" applyNumberFormat="1" applyFont="1" applyFill="1" applyBorder="1" applyAlignment="1" applyProtection="1">
      <alignment vertical="center"/>
    </xf>
    <xf numFmtId="167" fontId="5" fillId="0" borderId="30" xfId="0" applyNumberFormat="1" applyFont="1" applyFill="1" applyBorder="1" applyAlignment="1" applyProtection="1">
      <alignment horizontal="center" vertical="center"/>
    </xf>
    <xf numFmtId="167" fontId="5" fillId="0" borderId="13" xfId="0" applyNumberFormat="1" applyFont="1" applyFill="1" applyBorder="1" applyAlignment="1" applyProtection="1">
      <alignment vertical="center"/>
      <protection locked="0"/>
    </xf>
    <xf numFmtId="167" fontId="5" fillId="0" borderId="6" xfId="0" applyNumberFormat="1" applyFont="1" applyFill="1" applyBorder="1" applyAlignment="1" applyProtection="1">
      <alignment vertical="center"/>
      <protection locked="0"/>
    </xf>
    <xf numFmtId="167" fontId="5" fillId="0" borderId="12" xfId="0" applyNumberFormat="1" applyFont="1" applyFill="1" applyBorder="1" applyAlignment="1" applyProtection="1">
      <alignment vertical="center"/>
      <protection locked="0"/>
    </xf>
    <xf numFmtId="167" fontId="5" fillId="0" borderId="26" xfId="0" applyNumberFormat="1" applyFont="1" applyFill="1" applyBorder="1" applyAlignment="1" applyProtection="1">
      <alignment vertical="center"/>
      <protection locked="0"/>
    </xf>
    <xf numFmtId="0" fontId="6" fillId="0" borderId="9" xfId="0" applyFont="1" applyFill="1" applyBorder="1" applyAlignment="1" applyProtection="1">
      <alignment vertical="center"/>
    </xf>
    <xf numFmtId="0" fontId="5" fillId="0" borderId="9" xfId="0" applyFont="1" applyFill="1" applyBorder="1" applyAlignment="1" applyProtection="1">
      <alignment horizontal="center" vertical="center"/>
    </xf>
    <xf numFmtId="4" fontId="6" fillId="0" borderId="58" xfId="0" applyNumberFormat="1" applyFont="1" applyFill="1" applyBorder="1" applyAlignment="1" applyProtection="1">
      <alignment horizontal="center" vertical="center" wrapText="1"/>
    </xf>
    <xf numFmtId="167" fontId="5" fillId="7" borderId="58" xfId="0" applyNumberFormat="1" applyFont="1" applyFill="1" applyBorder="1" applyAlignment="1" applyProtection="1">
      <alignment horizontal="right" vertical="center"/>
      <protection locked="0"/>
    </xf>
    <xf numFmtId="167" fontId="5" fillId="0" borderId="58" xfId="0" applyNumberFormat="1" applyFont="1" applyFill="1" applyBorder="1" applyAlignment="1" applyProtection="1">
      <alignment horizontal="right" vertical="center"/>
      <protection locked="0"/>
    </xf>
    <xf numFmtId="168" fontId="5" fillId="0" borderId="34" xfId="0" applyNumberFormat="1" applyFont="1" applyFill="1" applyBorder="1" applyAlignment="1" applyProtection="1">
      <alignment vertical="center"/>
    </xf>
    <xf numFmtId="0" fontId="5" fillId="0" borderId="6" xfId="0" applyFont="1" applyBorder="1" applyAlignment="1" applyProtection="1">
      <alignment vertical="center"/>
    </xf>
    <xf numFmtId="49" fontId="0" fillId="0" borderId="21" xfId="0" quotePrefix="1" applyNumberFormat="1" applyFill="1" applyBorder="1" applyAlignment="1">
      <alignment horizontal="center"/>
    </xf>
    <xf numFmtId="0" fontId="5" fillId="5" borderId="6" xfId="168" quotePrefix="1" applyFont="1" applyFill="1" applyBorder="1" applyAlignment="1" applyProtection="1">
      <alignment vertical="center"/>
    </xf>
    <xf numFmtId="0" fontId="49" fillId="0" borderId="6" xfId="169" applyNumberFormat="1" applyFont="1" applyBorder="1" applyAlignment="1" applyProtection="1">
      <alignment horizontal="center" vertical="center"/>
    </xf>
    <xf numFmtId="0" fontId="49" fillId="0" borderId="6" xfId="169" quotePrefix="1" applyNumberFormat="1" applyFont="1" applyBorder="1" applyAlignment="1" applyProtection="1">
      <alignment horizontal="center" vertical="center"/>
    </xf>
    <xf numFmtId="9" fontId="5" fillId="32" borderId="62" xfId="0" applyNumberFormat="1" applyFont="1" applyFill="1" applyBorder="1" applyAlignment="1" applyProtection="1">
      <alignment horizontal="center" vertical="center"/>
    </xf>
    <xf numFmtId="9" fontId="5" fillId="32" borderId="6" xfId="0" applyNumberFormat="1" applyFont="1" applyFill="1" applyBorder="1" applyAlignment="1" applyProtection="1">
      <alignment horizontal="center" vertical="center"/>
    </xf>
    <xf numFmtId="167" fontId="5" fillId="38" borderId="6" xfId="0" applyNumberFormat="1" applyFont="1" applyFill="1" applyBorder="1" applyAlignment="1" applyProtection="1">
      <alignment vertical="center"/>
    </xf>
    <xf numFmtId="167" fontId="5" fillId="38" borderId="6" xfId="0" applyNumberFormat="1" applyFont="1" applyFill="1" applyBorder="1" applyAlignment="1" applyProtection="1">
      <alignment vertical="center"/>
      <protection locked="0"/>
    </xf>
    <xf numFmtId="167" fontId="5" fillId="0" borderId="25" xfId="0" applyNumberFormat="1" applyFont="1" applyFill="1" applyBorder="1" applyAlignment="1" applyProtection="1">
      <alignment vertical="center"/>
      <protection locked="0"/>
    </xf>
    <xf numFmtId="167" fontId="5" fillId="38" borderId="3" xfId="0" applyNumberFormat="1" applyFont="1" applyFill="1" applyBorder="1" applyAlignment="1" applyProtection="1">
      <alignment vertical="center"/>
      <protection locked="0"/>
    </xf>
    <xf numFmtId="167" fontId="5" fillId="0" borderId="3" xfId="0" applyNumberFormat="1" applyFont="1" applyFill="1" applyBorder="1" applyAlignment="1" applyProtection="1">
      <alignment vertical="center"/>
      <protection locked="0"/>
    </xf>
    <xf numFmtId="167" fontId="5" fillId="38" borderId="3" xfId="0" applyNumberFormat="1" applyFont="1" applyFill="1" applyBorder="1" applyAlignment="1" applyProtection="1">
      <alignment vertical="center"/>
    </xf>
    <xf numFmtId="21" fontId="49" fillId="0" borderId="12" xfId="169" quotePrefix="1" applyNumberFormat="1" applyFont="1" applyBorder="1" applyAlignment="1" applyProtection="1">
      <alignment horizontal="left" vertical="center"/>
    </xf>
    <xf numFmtId="21" fontId="49" fillId="0" borderId="41" xfId="169" quotePrefix="1" applyNumberFormat="1" applyFont="1" applyBorder="1" applyAlignment="1" applyProtection="1">
      <alignment horizontal="left" vertical="center"/>
    </xf>
    <xf numFmtId="21" fontId="49" fillId="0" borderId="13" xfId="169" quotePrefix="1" applyNumberFormat="1" applyFont="1" applyBorder="1" applyAlignment="1" applyProtection="1">
      <alignment horizontal="left" vertical="center"/>
    </xf>
    <xf numFmtId="21" fontId="49" fillId="0" borderId="12" xfId="169" quotePrefix="1" applyNumberFormat="1" applyFont="1" applyFill="1" applyBorder="1" applyAlignment="1" applyProtection="1">
      <alignment horizontal="left" vertical="center"/>
    </xf>
    <xf numFmtId="21" fontId="49" fillId="0" borderId="41" xfId="169" quotePrefix="1" applyNumberFormat="1" applyFont="1" applyFill="1" applyBorder="1" applyAlignment="1" applyProtection="1">
      <alignment horizontal="left" vertical="center"/>
    </xf>
    <xf numFmtId="21" fontId="49" fillId="0" borderId="13" xfId="169" quotePrefix="1" applyNumberFormat="1" applyFont="1" applyFill="1" applyBorder="1" applyAlignment="1" applyProtection="1">
      <alignment horizontal="left" vertical="center"/>
    </xf>
    <xf numFmtId="21" fontId="49" fillId="0" borderId="12" xfId="169" applyNumberFormat="1" applyFont="1" applyFill="1" applyBorder="1" applyAlignment="1" applyProtection="1">
      <alignment horizontal="left" vertical="center"/>
    </xf>
    <xf numFmtId="21" fontId="49" fillId="0" borderId="41" xfId="169" applyNumberFormat="1" applyFont="1" applyFill="1" applyBorder="1" applyAlignment="1" applyProtection="1">
      <alignment horizontal="left" vertical="center"/>
    </xf>
    <xf numFmtId="21" fontId="49" fillId="0" borderId="13" xfId="169" applyNumberFormat="1" applyFont="1" applyFill="1" applyBorder="1" applyAlignment="1" applyProtection="1">
      <alignment horizontal="left" vertical="center"/>
    </xf>
    <xf numFmtId="0" fontId="49" fillId="0" borderId="12" xfId="169" applyFont="1" applyBorder="1" applyAlignment="1" applyProtection="1">
      <alignment horizontal="center" vertical="center"/>
    </xf>
    <xf numFmtId="0" fontId="49" fillId="0" borderId="13" xfId="169" applyFont="1" applyBorder="1" applyAlignment="1" applyProtection="1">
      <alignment horizontal="center" vertical="center"/>
    </xf>
    <xf numFmtId="14" fontId="49" fillId="0" borderId="12" xfId="169" applyNumberFormat="1" applyFont="1" applyFill="1" applyBorder="1" applyAlignment="1" applyProtection="1">
      <alignment horizontal="center" vertical="center"/>
    </xf>
    <xf numFmtId="14" fontId="49" fillId="0" borderId="41" xfId="169" applyNumberFormat="1" applyFont="1" applyFill="1" applyBorder="1" applyAlignment="1" applyProtection="1">
      <alignment horizontal="center" vertical="center"/>
    </xf>
    <xf numFmtId="14" fontId="49" fillId="0" borderId="13" xfId="169" applyNumberFormat="1" applyFont="1" applyFill="1" applyBorder="1" applyAlignment="1" applyProtection="1">
      <alignment horizontal="center" vertical="center"/>
    </xf>
    <xf numFmtId="0" fontId="49" fillId="0" borderId="12" xfId="169" quotePrefix="1" applyNumberFormat="1" applyFont="1" applyBorder="1" applyAlignment="1" applyProtection="1">
      <alignment horizontal="center" vertical="center"/>
    </xf>
    <xf numFmtId="0" fontId="49" fillId="0" borderId="41" xfId="169" applyNumberFormat="1" applyFont="1" applyBorder="1" applyAlignment="1" applyProtection="1">
      <alignment horizontal="center" vertical="center"/>
    </xf>
    <xf numFmtId="0" fontId="49" fillId="0" borderId="13" xfId="169" applyNumberFormat="1" applyFont="1" applyBorder="1" applyAlignment="1" applyProtection="1">
      <alignment horizontal="center" vertical="center"/>
    </xf>
    <xf numFmtId="0" fontId="49" fillId="0" borderId="41" xfId="169" applyFont="1" applyBorder="1" applyAlignment="1" applyProtection="1">
      <alignment horizontal="center" vertical="center"/>
    </xf>
    <xf numFmtId="21" fontId="49" fillId="0" borderId="12" xfId="169" applyNumberFormat="1" applyFont="1" applyBorder="1" applyAlignment="1" applyProtection="1">
      <alignment horizontal="left" vertical="center"/>
    </xf>
    <xf numFmtId="21" fontId="49" fillId="0" borderId="13" xfId="169" applyNumberFormat="1" applyFont="1" applyBorder="1" applyAlignment="1" applyProtection="1">
      <alignment horizontal="left" vertical="center"/>
    </xf>
    <xf numFmtId="14" fontId="49" fillId="0" borderId="12" xfId="169" applyNumberFormat="1" applyFont="1" applyBorder="1" applyAlignment="1" applyProtection="1">
      <alignment horizontal="center" vertical="center"/>
    </xf>
    <xf numFmtId="14" fontId="49" fillId="0" borderId="13" xfId="169" applyNumberFormat="1" applyFont="1" applyBorder="1" applyAlignment="1" applyProtection="1">
      <alignment horizontal="center" vertical="center"/>
    </xf>
    <xf numFmtId="0" fontId="49" fillId="0" borderId="13" xfId="169" quotePrefix="1" applyNumberFormat="1" applyFont="1" applyBorder="1" applyAlignment="1" applyProtection="1">
      <alignment horizontal="center" vertical="center"/>
    </xf>
    <xf numFmtId="0" fontId="49" fillId="0" borderId="12" xfId="169" applyNumberFormat="1" applyFont="1" applyBorder="1" applyAlignment="1" applyProtection="1">
      <alignment horizontal="center" vertical="center"/>
    </xf>
    <xf numFmtId="0" fontId="13" fillId="0" borderId="0" xfId="0" applyFont="1" applyBorder="1" applyAlignment="1" applyProtection="1">
      <alignment horizontal="center"/>
    </xf>
    <xf numFmtId="0" fontId="12" fillId="32" borderId="21" xfId="0" applyFont="1" applyFill="1" applyBorder="1" applyAlignment="1">
      <alignment horizontal="left" vertical="center"/>
    </xf>
    <xf numFmtId="0" fontId="12" fillId="32" borderId="11" xfId="0" applyFont="1" applyFill="1" applyBorder="1" applyAlignment="1">
      <alignment horizontal="left" vertical="center"/>
    </xf>
    <xf numFmtId="0" fontId="12" fillId="32" borderId="3" xfId="0" applyFont="1" applyFill="1" applyBorder="1" applyAlignment="1">
      <alignment horizontal="left" vertical="center"/>
    </xf>
    <xf numFmtId="0" fontId="6" fillId="0" borderId="12"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8" fillId="0" borderId="31" xfId="0" applyFont="1" applyBorder="1" applyAlignment="1" applyProtection="1">
      <alignment horizontal="center" vertical="center"/>
    </xf>
    <xf numFmtId="0" fontId="0" fillId="0" borderId="1" xfId="0" applyBorder="1" applyAlignment="1" applyProtection="1">
      <alignment vertical="center"/>
    </xf>
    <xf numFmtId="0" fontId="0" fillId="0" borderId="10" xfId="0" applyBorder="1" applyAlignment="1" applyProtection="1">
      <alignment vertical="center"/>
    </xf>
    <xf numFmtId="0" fontId="0" fillId="0" borderId="0" xfId="0" applyAlignment="1" applyProtection="1">
      <alignment vertical="center"/>
    </xf>
    <xf numFmtId="0" fontId="8" fillId="0" borderId="31" xfId="0" applyFont="1" applyFill="1" applyBorder="1" applyAlignment="1" applyProtection="1">
      <alignment horizontal="center" vertical="center"/>
    </xf>
    <xf numFmtId="0" fontId="0" fillId="0" borderId="15" xfId="0" applyBorder="1" applyAlignment="1" applyProtection="1">
      <alignment vertical="center"/>
    </xf>
    <xf numFmtId="0" fontId="0" fillId="0" borderId="9" xfId="0" applyBorder="1" applyAlignment="1" applyProtection="1">
      <alignment vertical="center"/>
    </xf>
    <xf numFmtId="0" fontId="8" fillId="0"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6" fillId="0" borderId="42"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167" fontId="5" fillId="0" borderId="7" xfId="0" applyNumberFormat="1" applyFont="1" applyFill="1" applyBorder="1" applyAlignment="1" applyProtection="1">
      <alignment horizontal="center" vertical="center"/>
      <protection locked="0"/>
    </xf>
    <xf numFmtId="167" fontId="5" fillId="0" borderId="62" xfId="0" applyNumberFormat="1" applyFont="1" applyFill="1" applyBorder="1" applyAlignment="1" applyProtection="1">
      <alignment horizontal="center" vertical="center"/>
      <protection locked="0"/>
    </xf>
    <xf numFmtId="167" fontId="5" fillId="0" borderId="65" xfId="0" applyNumberFormat="1" applyFont="1" applyFill="1" applyBorder="1" applyAlignment="1" applyProtection="1">
      <alignment horizontal="center" vertical="center"/>
      <protection locked="0"/>
    </xf>
    <xf numFmtId="167" fontId="5" fillId="0" borderId="63" xfId="0" applyNumberFormat="1" applyFont="1" applyFill="1" applyBorder="1" applyAlignment="1" applyProtection="1">
      <alignment horizontal="center" vertical="center"/>
      <protection locked="0"/>
    </xf>
    <xf numFmtId="168" fontId="10" fillId="32" borderId="8" xfId="0" applyNumberFormat="1" applyFont="1" applyFill="1" applyBorder="1" applyAlignment="1" applyProtection="1">
      <alignment horizontal="center" vertical="center"/>
      <protection locked="0"/>
    </xf>
    <xf numFmtId="168" fontId="10" fillId="32" borderId="4" xfId="0" applyNumberFormat="1" applyFont="1" applyFill="1" applyBorder="1" applyAlignment="1" applyProtection="1">
      <alignment horizontal="center" vertical="center"/>
      <protection locked="0"/>
    </xf>
    <xf numFmtId="168" fontId="10" fillId="32" borderId="5"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xf>
    <xf numFmtId="0" fontId="6" fillId="0" borderId="19" xfId="0" applyFont="1" applyFill="1" applyBorder="1" applyAlignment="1" applyProtection="1">
      <alignment horizontal="center" vertical="center"/>
    </xf>
    <xf numFmtId="0" fontId="0" fillId="0" borderId="18" xfId="0" applyBorder="1" applyAlignment="1" applyProtection="1">
      <alignment vertical="center"/>
    </xf>
    <xf numFmtId="0" fontId="6" fillId="0" borderId="19"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32" xfId="0" applyFont="1" applyFill="1" applyBorder="1" applyAlignment="1" applyProtection="1">
      <alignment horizontal="center" vertical="center"/>
    </xf>
    <xf numFmtId="0" fontId="0" fillId="0" borderId="20" xfId="0" applyBorder="1" applyAlignment="1" applyProtection="1">
      <alignment vertical="center"/>
    </xf>
    <xf numFmtId="0" fontId="6" fillId="0" borderId="22"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xf numFmtId="0" fontId="0" fillId="0" borderId="41" xfId="0" applyFill="1" applyBorder="1" applyAlignment="1" applyProtection="1">
      <alignment horizontal="center" vertical="center"/>
    </xf>
    <xf numFmtId="0" fontId="0" fillId="0" borderId="5" xfId="0" applyFill="1" applyBorder="1" applyAlignment="1" applyProtection="1">
      <alignment horizontal="center" vertical="center"/>
    </xf>
    <xf numFmtId="0" fontId="6" fillId="0" borderId="10" xfId="0" applyFont="1" applyFill="1" applyBorder="1" applyAlignment="1" applyProtection="1">
      <alignment horizontal="center" vertical="center" wrapText="1"/>
    </xf>
    <xf numFmtId="0" fontId="0" fillId="0" borderId="24" xfId="0" applyFill="1" applyBorder="1" applyAlignment="1" applyProtection="1">
      <alignment vertical="center"/>
    </xf>
    <xf numFmtId="0" fontId="6" fillId="0" borderId="13" xfId="0" applyFont="1" applyBorder="1" applyAlignment="1" applyProtection="1">
      <alignment horizontal="center" vertical="center" wrapText="1"/>
    </xf>
    <xf numFmtId="0" fontId="5" fillId="0" borderId="19" xfId="0" applyFont="1" applyFill="1" applyBorder="1" applyAlignment="1" applyProtection="1">
      <alignment horizontal="left" vertical="center"/>
    </xf>
    <xf numFmtId="0" fontId="5" fillId="0" borderId="20" xfId="0" applyFont="1" applyFill="1" applyBorder="1" applyAlignment="1" applyProtection="1">
      <alignment horizontal="left" vertical="center"/>
    </xf>
    <xf numFmtId="0" fontId="5" fillId="0" borderId="18" xfId="0" applyFont="1" applyFill="1" applyBorder="1" applyAlignment="1" applyProtection="1">
      <alignment horizontal="left" vertical="center"/>
    </xf>
    <xf numFmtId="168" fontId="5" fillId="2" borderId="8" xfId="0" applyNumberFormat="1" applyFont="1" applyFill="1" applyBorder="1" applyAlignment="1" applyProtection="1">
      <alignment horizontal="right" vertical="center"/>
      <protection locked="0"/>
    </xf>
    <xf numFmtId="168" fontId="5" fillId="2" borderId="4" xfId="0" applyNumberFormat="1" applyFont="1" applyFill="1" applyBorder="1" applyAlignment="1" applyProtection="1">
      <alignment horizontal="right" vertical="center"/>
      <protection locked="0"/>
    </xf>
    <xf numFmtId="168" fontId="5" fillId="2" borderId="5" xfId="0" applyNumberFormat="1" applyFont="1" applyFill="1" applyBorder="1" applyAlignment="1" applyProtection="1">
      <alignment horizontal="right" vertical="center"/>
      <protection locked="0"/>
    </xf>
    <xf numFmtId="168" fontId="5" fillId="0" borderId="8" xfId="0" applyNumberFormat="1" applyFont="1" applyFill="1" applyBorder="1" applyAlignment="1" applyProtection="1">
      <alignment horizontal="right" vertical="center"/>
    </xf>
    <xf numFmtId="168" fontId="5" fillId="0" borderId="4" xfId="0" applyNumberFormat="1" applyFont="1" applyFill="1" applyBorder="1" applyAlignment="1" applyProtection="1">
      <alignment horizontal="right" vertical="center"/>
    </xf>
    <xf numFmtId="168" fontId="5" fillId="0" borderId="5" xfId="0" applyNumberFormat="1" applyFont="1" applyFill="1" applyBorder="1" applyAlignment="1" applyProtection="1">
      <alignment horizontal="right" vertical="center"/>
    </xf>
    <xf numFmtId="0" fontId="6" fillId="0" borderId="0" xfId="0" applyFont="1" applyBorder="1" applyAlignment="1" applyProtection="1">
      <alignment horizontal="center" vertical="center" textRotation="90"/>
    </xf>
    <xf numFmtId="0" fontId="6" fillId="0" borderId="62" xfId="0" applyFont="1" applyFill="1" applyBorder="1" applyAlignment="1" applyProtection="1">
      <alignment horizontal="center" vertical="center" wrapText="1"/>
    </xf>
    <xf numFmtId="0" fontId="6" fillId="0" borderId="65" xfId="0" applyFont="1" applyFill="1" applyBorder="1" applyAlignment="1" applyProtection="1">
      <alignment horizontal="center" vertical="center" wrapText="1"/>
    </xf>
    <xf numFmtId="0" fontId="6" fillId="0" borderId="63"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6" fillId="0" borderId="60" xfId="0" applyFont="1" applyFill="1" applyBorder="1" applyAlignment="1" applyProtection="1">
      <alignment horizontal="center" vertical="center"/>
    </xf>
    <xf numFmtId="0" fontId="6" fillId="0" borderId="40" xfId="0" applyFont="1" applyFill="1" applyBorder="1" applyAlignment="1" applyProtection="1">
      <alignment horizontal="center" vertical="center"/>
    </xf>
    <xf numFmtId="0" fontId="5" fillId="0" borderId="9" xfId="0" applyFont="1" applyBorder="1" applyAlignment="1" applyProtection="1">
      <alignment horizontal="center" vertical="center"/>
    </xf>
    <xf numFmtId="9" fontId="5" fillId="32" borderId="12" xfId="0" applyNumberFormat="1" applyFont="1" applyFill="1" applyBorder="1" applyAlignment="1" applyProtection="1">
      <alignment horizontal="center" vertical="center"/>
    </xf>
    <xf numFmtId="9" fontId="5" fillId="32" borderId="41" xfId="0" applyNumberFormat="1" applyFont="1" applyFill="1" applyBorder="1" applyAlignment="1" applyProtection="1">
      <alignment horizontal="center" vertical="center"/>
    </xf>
    <xf numFmtId="9" fontId="5" fillId="32" borderId="13" xfId="0" applyNumberFormat="1" applyFont="1" applyFill="1" applyBorder="1" applyAlignment="1" applyProtection="1">
      <alignment horizontal="center" vertical="center"/>
    </xf>
    <xf numFmtId="0" fontId="2" fillId="0" borderId="21"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2" fillId="0" borderId="21" xfId="0" applyFont="1" applyBorder="1" applyAlignment="1">
      <alignment horizontal="left" wrapText="1"/>
    </xf>
    <xf numFmtId="0" fontId="2" fillId="0" borderId="11" xfId="0" applyFont="1" applyBorder="1" applyAlignment="1">
      <alignment horizontal="left" wrapText="1"/>
    </xf>
    <xf numFmtId="0" fontId="2" fillId="0" borderId="3" xfId="0" applyFont="1" applyBorder="1" applyAlignment="1">
      <alignment horizontal="left" wrapText="1"/>
    </xf>
    <xf numFmtId="0" fontId="14" fillId="0" borderId="21" xfId="0" applyFont="1" applyBorder="1" applyAlignment="1">
      <alignment horizontal="left" vertical="center" wrapText="1"/>
    </xf>
    <xf numFmtId="0" fontId="14" fillId="0" borderId="11" xfId="0" applyFont="1" applyBorder="1" applyAlignment="1">
      <alignment horizontal="left" vertical="center" wrapText="1"/>
    </xf>
    <xf numFmtId="0" fontId="14" fillId="0" borderId="3" xfId="0" applyFont="1" applyBorder="1" applyAlignment="1">
      <alignment horizontal="left" vertical="center" wrapText="1"/>
    </xf>
    <xf numFmtId="0" fontId="2" fillId="32" borderId="21" xfId="0" applyFont="1" applyFill="1" applyBorder="1" applyAlignment="1">
      <alignment horizontal="center"/>
    </xf>
    <xf numFmtId="0" fontId="2" fillId="32" borderId="3" xfId="0" applyFont="1" applyFill="1" applyBorder="1" applyAlignment="1">
      <alignment horizontal="center"/>
    </xf>
  </cellXfs>
  <cellStyles count="170">
    <cellStyle name="_Column1" xfId="9" xr:uid="{00000000-0005-0000-0000-000000000000}"/>
    <cellStyle name="_Column1_120319_BAB_KoPr2012_KEMA" xfId="10" xr:uid="{00000000-0005-0000-0000-000001000000}"/>
    <cellStyle name="_Column1_120329_EHB_KoPr_Basisjahr_ENTWURF" xfId="11" xr:uid="{00000000-0005-0000-0000-000002000000}"/>
    <cellStyle name="_Column1_120329_EHB_KoPr_Basisjahr_ENTWURF 2" xfId="151" xr:uid="{00000000-0005-0000-0000-000003000000}"/>
    <cellStyle name="_Column1_A. Allgemeine Informationen" xfId="12" xr:uid="{00000000-0005-0000-0000-000004000000}"/>
    <cellStyle name="_Column1_Ausfüllhilfe" xfId="13" xr:uid="{00000000-0005-0000-0000-000005000000}"/>
    <cellStyle name="_Column1_kalk. EK-Verzinsung" xfId="14" xr:uid="{00000000-0005-0000-0000-000006000000}"/>
    <cellStyle name="_Column1_kalk. EK-Verzinsung 2" xfId="152" xr:uid="{00000000-0005-0000-0000-000007000000}"/>
    <cellStyle name="_Column1_Mehrjahresvergleich" xfId="15" xr:uid="{00000000-0005-0000-0000-000008000000}"/>
    <cellStyle name="_Column1_Mehrjahresvergleich 2" xfId="153" xr:uid="{00000000-0005-0000-0000-000009000000}"/>
    <cellStyle name="_Column1_SAV-Vergleich" xfId="16" xr:uid="{00000000-0005-0000-0000-00000A000000}"/>
    <cellStyle name="_Column1_SAV-Vergleich 2" xfId="154" xr:uid="{00000000-0005-0000-0000-00000B000000}"/>
    <cellStyle name="_Column2" xfId="17" xr:uid="{00000000-0005-0000-0000-00000C000000}"/>
    <cellStyle name="_Column3" xfId="18" xr:uid="{00000000-0005-0000-0000-00000D000000}"/>
    <cellStyle name="_Column4" xfId="19" xr:uid="{00000000-0005-0000-0000-00000E000000}"/>
    <cellStyle name="_Column4_120319_BAB_KoPr2012_KEMA" xfId="20" xr:uid="{00000000-0005-0000-0000-00000F000000}"/>
    <cellStyle name="_Column4_120329_EHB_KoPr_Basisjahr_ENTWURF" xfId="21" xr:uid="{00000000-0005-0000-0000-000010000000}"/>
    <cellStyle name="_Column4_120329_EHB_KoPr_Basisjahr_ENTWURF 2" xfId="155" xr:uid="{00000000-0005-0000-0000-000011000000}"/>
    <cellStyle name="_Column4_A. Allgemeine Informationen" xfId="22" xr:uid="{00000000-0005-0000-0000-000012000000}"/>
    <cellStyle name="_Column4_Ausfüllhilfe" xfId="23" xr:uid="{00000000-0005-0000-0000-000013000000}"/>
    <cellStyle name="_Column4_kalk. EK-Verzinsung" xfId="24" xr:uid="{00000000-0005-0000-0000-000014000000}"/>
    <cellStyle name="_Column4_kalk. EK-Verzinsung 2" xfId="156" xr:uid="{00000000-0005-0000-0000-000015000000}"/>
    <cellStyle name="_Column4_Mehrjahresvergleich" xfId="25" xr:uid="{00000000-0005-0000-0000-000016000000}"/>
    <cellStyle name="_Column4_Mehrjahresvergleich 2" xfId="157" xr:uid="{00000000-0005-0000-0000-000017000000}"/>
    <cellStyle name="_Column4_SAV-Vergleich" xfId="26" xr:uid="{00000000-0005-0000-0000-000018000000}"/>
    <cellStyle name="_Column4_SAV-Vergleich 2" xfId="158" xr:uid="{00000000-0005-0000-0000-000019000000}"/>
    <cellStyle name="_Column5" xfId="27" xr:uid="{00000000-0005-0000-0000-00001A000000}"/>
    <cellStyle name="_Column6" xfId="28" xr:uid="{00000000-0005-0000-0000-00001B000000}"/>
    <cellStyle name="_Column7" xfId="29" xr:uid="{00000000-0005-0000-0000-00001C000000}"/>
    <cellStyle name="_Data" xfId="30" xr:uid="{00000000-0005-0000-0000-00001D000000}"/>
    <cellStyle name="_Data_120319_BAB_KoPr2012_KEMA" xfId="31" xr:uid="{00000000-0005-0000-0000-00001E000000}"/>
    <cellStyle name="_Data_120319_BAB_KoPr2012_KEMA_120616_Prüfwerkzeug_2_EOG" xfId="32" xr:uid="{00000000-0005-0000-0000-00001F000000}"/>
    <cellStyle name="_Data_120319_BAB_KoPr2012_KEMA_130911_Zusatzdaten" xfId="33" xr:uid="{00000000-0005-0000-0000-000020000000}"/>
    <cellStyle name="_Data_120319_BAB_KoPr2012_KEMA_VNBErhebungsbogenKostenprfg2012_2xls" xfId="34" xr:uid="{00000000-0005-0000-0000-000021000000}"/>
    <cellStyle name="_Header" xfId="35" xr:uid="{00000000-0005-0000-0000-000022000000}"/>
    <cellStyle name="_Row1" xfId="36" xr:uid="{00000000-0005-0000-0000-000023000000}"/>
    <cellStyle name="_Row1_120319_BAB_KoPr2012_KEMA" xfId="37" xr:uid="{00000000-0005-0000-0000-000024000000}"/>
    <cellStyle name="_Row1_120329_EHB_KoPr_Basisjahr_ENTWURF" xfId="38" xr:uid="{00000000-0005-0000-0000-000025000000}"/>
    <cellStyle name="_Row1_120329_EHB_KoPr_Basisjahr_ENTWURF 2" xfId="159" xr:uid="{00000000-0005-0000-0000-000026000000}"/>
    <cellStyle name="_Row1_A. Allgemeine Informationen" xfId="39" xr:uid="{00000000-0005-0000-0000-000027000000}"/>
    <cellStyle name="_Row1_Ausfüllhilfe" xfId="40" xr:uid="{00000000-0005-0000-0000-000028000000}"/>
    <cellStyle name="_Row1_kalk. EK-Verzinsung" xfId="41" xr:uid="{00000000-0005-0000-0000-000029000000}"/>
    <cellStyle name="_Row1_kalk. EK-Verzinsung 2" xfId="160" xr:uid="{00000000-0005-0000-0000-00002A000000}"/>
    <cellStyle name="_Row1_Mehrjahresvergleich" xfId="42" xr:uid="{00000000-0005-0000-0000-00002B000000}"/>
    <cellStyle name="_Row1_Mehrjahresvergleich 2" xfId="161" xr:uid="{00000000-0005-0000-0000-00002C000000}"/>
    <cellStyle name="_Row1_SAV-Vergleich" xfId="43" xr:uid="{00000000-0005-0000-0000-00002D000000}"/>
    <cellStyle name="_Row1_SAV-Vergleich 2" xfId="162" xr:uid="{00000000-0005-0000-0000-00002E000000}"/>
    <cellStyle name="_Row2" xfId="44" xr:uid="{00000000-0005-0000-0000-00002F000000}"/>
    <cellStyle name="_Row3" xfId="45" xr:uid="{00000000-0005-0000-0000-000030000000}"/>
    <cellStyle name="_Row4" xfId="46" xr:uid="{00000000-0005-0000-0000-000031000000}"/>
    <cellStyle name="_Row5" xfId="47" xr:uid="{00000000-0005-0000-0000-000032000000}"/>
    <cellStyle name="_Row6" xfId="48" xr:uid="{00000000-0005-0000-0000-000033000000}"/>
    <cellStyle name="_Row7" xfId="49" xr:uid="{00000000-0005-0000-0000-000034000000}"/>
    <cellStyle name="20 % - Akzent1 2" xfId="50" xr:uid="{00000000-0005-0000-0000-000035000000}"/>
    <cellStyle name="20 % - Akzent2 2" xfId="51" xr:uid="{00000000-0005-0000-0000-000036000000}"/>
    <cellStyle name="20 % - Akzent3 2" xfId="52" xr:uid="{00000000-0005-0000-0000-000037000000}"/>
    <cellStyle name="20 % - Akzent4 2" xfId="53" xr:uid="{00000000-0005-0000-0000-000038000000}"/>
    <cellStyle name="20 % - Akzent5 2" xfId="54" xr:uid="{00000000-0005-0000-0000-000039000000}"/>
    <cellStyle name="20 % - Akzent6 2" xfId="55" xr:uid="{00000000-0005-0000-0000-00003A000000}"/>
    <cellStyle name="20% - Akzent1" xfId="56" xr:uid="{00000000-0005-0000-0000-00003B000000}"/>
    <cellStyle name="20% - Akzent2" xfId="57" xr:uid="{00000000-0005-0000-0000-00003C000000}"/>
    <cellStyle name="20% - Akzent3" xfId="58" xr:uid="{00000000-0005-0000-0000-00003D000000}"/>
    <cellStyle name="20% - Akzent4" xfId="59" xr:uid="{00000000-0005-0000-0000-00003E000000}"/>
    <cellStyle name="20% - Akzent5" xfId="60" xr:uid="{00000000-0005-0000-0000-00003F000000}"/>
    <cellStyle name="20% - Akzent6" xfId="61" xr:uid="{00000000-0005-0000-0000-000040000000}"/>
    <cellStyle name="40 % - Akzent1 2" xfId="62" xr:uid="{00000000-0005-0000-0000-000041000000}"/>
    <cellStyle name="40 % - Akzent2 2" xfId="63" xr:uid="{00000000-0005-0000-0000-000042000000}"/>
    <cellStyle name="40 % - Akzent3 2" xfId="64" xr:uid="{00000000-0005-0000-0000-000043000000}"/>
    <cellStyle name="40 % - Akzent4 2" xfId="65" xr:uid="{00000000-0005-0000-0000-000044000000}"/>
    <cellStyle name="40 % - Akzent5 2" xfId="66" xr:uid="{00000000-0005-0000-0000-000045000000}"/>
    <cellStyle name="40 % - Akzent6 2" xfId="67" xr:uid="{00000000-0005-0000-0000-000046000000}"/>
    <cellStyle name="40% - Akzent1" xfId="68" xr:uid="{00000000-0005-0000-0000-000047000000}"/>
    <cellStyle name="40% - Akzent2" xfId="69" xr:uid="{00000000-0005-0000-0000-000048000000}"/>
    <cellStyle name="40% - Akzent3" xfId="70" xr:uid="{00000000-0005-0000-0000-000049000000}"/>
    <cellStyle name="40% - Akzent4" xfId="71" xr:uid="{00000000-0005-0000-0000-00004A000000}"/>
    <cellStyle name="40% - Akzent5" xfId="72" xr:uid="{00000000-0005-0000-0000-00004B000000}"/>
    <cellStyle name="40% - Akzent6" xfId="73" xr:uid="{00000000-0005-0000-0000-00004C000000}"/>
    <cellStyle name="60 % - Akzent1 2" xfId="74" xr:uid="{00000000-0005-0000-0000-00004D000000}"/>
    <cellStyle name="60 % - Akzent2 2" xfId="75" xr:uid="{00000000-0005-0000-0000-00004E000000}"/>
    <cellStyle name="60 % - Akzent3 2" xfId="76" xr:uid="{00000000-0005-0000-0000-00004F000000}"/>
    <cellStyle name="60 % - Akzent4 2" xfId="77" xr:uid="{00000000-0005-0000-0000-000050000000}"/>
    <cellStyle name="60 % - Akzent5 2" xfId="78" xr:uid="{00000000-0005-0000-0000-000051000000}"/>
    <cellStyle name="60 % - Akzent6 2" xfId="79" xr:uid="{00000000-0005-0000-0000-000052000000}"/>
    <cellStyle name="60% - Akzent1" xfId="80" xr:uid="{00000000-0005-0000-0000-000053000000}"/>
    <cellStyle name="60% - Akzent2" xfId="81" xr:uid="{00000000-0005-0000-0000-000054000000}"/>
    <cellStyle name="60% - Akzent3" xfId="82" xr:uid="{00000000-0005-0000-0000-000055000000}"/>
    <cellStyle name="60% - Akzent4" xfId="83" xr:uid="{00000000-0005-0000-0000-000056000000}"/>
    <cellStyle name="60% - Akzent5" xfId="84" xr:uid="{00000000-0005-0000-0000-000057000000}"/>
    <cellStyle name="60% - Akzent6" xfId="85" xr:uid="{00000000-0005-0000-0000-000058000000}"/>
    <cellStyle name="Akzent1 2" xfId="87" xr:uid="{00000000-0005-0000-0000-000059000000}"/>
    <cellStyle name="Akzent1 3" xfId="86" xr:uid="{00000000-0005-0000-0000-00005A000000}"/>
    <cellStyle name="Akzent2 2" xfId="89" xr:uid="{00000000-0005-0000-0000-00005B000000}"/>
    <cellStyle name="Akzent2 3" xfId="88" xr:uid="{00000000-0005-0000-0000-00005C000000}"/>
    <cellStyle name="Akzent3 2" xfId="91" xr:uid="{00000000-0005-0000-0000-00005D000000}"/>
    <cellStyle name="Akzent3 3" xfId="90" xr:uid="{00000000-0005-0000-0000-00005E000000}"/>
    <cellStyle name="Akzent4 2" xfId="93" xr:uid="{00000000-0005-0000-0000-00005F000000}"/>
    <cellStyle name="Akzent4 3" xfId="92" xr:uid="{00000000-0005-0000-0000-000060000000}"/>
    <cellStyle name="Akzent5 2" xfId="95" xr:uid="{00000000-0005-0000-0000-000061000000}"/>
    <cellStyle name="Akzent5 3" xfId="94" xr:uid="{00000000-0005-0000-0000-000062000000}"/>
    <cellStyle name="Akzent6 2" xfId="97" xr:uid="{00000000-0005-0000-0000-000063000000}"/>
    <cellStyle name="Akzent6 3" xfId="96" xr:uid="{00000000-0005-0000-0000-000064000000}"/>
    <cellStyle name="Ausgabe 2" xfId="99" xr:uid="{00000000-0005-0000-0000-000065000000}"/>
    <cellStyle name="Ausgabe 3" xfId="98" xr:uid="{00000000-0005-0000-0000-000066000000}"/>
    <cellStyle name="Berechnung 2" xfId="101" xr:uid="{00000000-0005-0000-0000-000067000000}"/>
    <cellStyle name="Berechnung 3" xfId="100" xr:uid="{00000000-0005-0000-0000-000068000000}"/>
    <cellStyle name="Eingabe 2" xfId="103" xr:uid="{00000000-0005-0000-0000-000069000000}"/>
    <cellStyle name="Eingabe 3" xfId="102" xr:uid="{00000000-0005-0000-0000-00006A000000}"/>
    <cellStyle name="Ergebnis 2" xfId="105" xr:uid="{00000000-0005-0000-0000-00006B000000}"/>
    <cellStyle name="Ergebnis 3" xfId="104" xr:uid="{00000000-0005-0000-0000-00006C000000}"/>
    <cellStyle name="Erklärender Text 2" xfId="107" xr:uid="{00000000-0005-0000-0000-00006D000000}"/>
    <cellStyle name="Erklärender Text 3" xfId="106" xr:uid="{00000000-0005-0000-0000-00006E000000}"/>
    <cellStyle name="Euro" xfId="1" xr:uid="{00000000-0005-0000-0000-00006F000000}"/>
    <cellStyle name="Euro 2" xfId="109" xr:uid="{00000000-0005-0000-0000-000070000000}"/>
    <cellStyle name="Euro 3" xfId="163" xr:uid="{00000000-0005-0000-0000-000071000000}"/>
    <cellStyle name="Euro 4" xfId="108" xr:uid="{00000000-0005-0000-0000-000072000000}"/>
    <cellStyle name="Gut 2" xfId="111" xr:uid="{00000000-0005-0000-0000-000073000000}"/>
    <cellStyle name="Gut 3" xfId="110" xr:uid="{00000000-0005-0000-0000-000074000000}"/>
    <cellStyle name="Hyperlink 2" xfId="164" xr:uid="{00000000-0005-0000-0000-000075000000}"/>
    <cellStyle name="Link" xfId="2" builtinId="8"/>
    <cellStyle name="Neutral 2" xfId="113" xr:uid="{00000000-0005-0000-0000-000077000000}"/>
    <cellStyle name="Neutral 3" xfId="112" xr:uid="{00000000-0005-0000-0000-000078000000}"/>
    <cellStyle name="Normal_erfassungsmatrix 04" xfId="3" xr:uid="{00000000-0005-0000-0000-000079000000}"/>
    <cellStyle name="Notiz 2" xfId="115" xr:uid="{00000000-0005-0000-0000-00007A000000}"/>
    <cellStyle name="Notiz 3" xfId="114" xr:uid="{00000000-0005-0000-0000-00007B000000}"/>
    <cellStyle name="Prozent" xfId="4" builtinId="5"/>
    <cellStyle name="Prozent 2" xfId="117" xr:uid="{00000000-0005-0000-0000-00007D000000}"/>
    <cellStyle name="Prozent 3" xfId="118" xr:uid="{00000000-0005-0000-0000-00007E000000}"/>
    <cellStyle name="Prozent 4" xfId="119" xr:uid="{00000000-0005-0000-0000-00007F000000}"/>
    <cellStyle name="Prozent 5" xfId="116" xr:uid="{00000000-0005-0000-0000-000080000000}"/>
    <cellStyle name="Schlecht 2" xfId="121" xr:uid="{00000000-0005-0000-0000-000081000000}"/>
    <cellStyle name="Schlecht 3" xfId="120" xr:uid="{00000000-0005-0000-0000-000082000000}"/>
    <cellStyle name="Standard" xfId="0" builtinId="0"/>
    <cellStyle name="Standard 10" xfId="166" xr:uid="{00000000-0005-0000-0000-000084000000}"/>
    <cellStyle name="Standard 16 7" xfId="169" xr:uid="{00000000-0005-0000-0000-000085000000}"/>
    <cellStyle name="Standard 2" xfId="122" xr:uid="{00000000-0005-0000-0000-000086000000}"/>
    <cellStyle name="Standard 2 2" xfId="123" xr:uid="{00000000-0005-0000-0000-000087000000}"/>
    <cellStyle name="Standard 2_EHB_KoPr_I" xfId="124" xr:uid="{00000000-0005-0000-0000-000088000000}"/>
    <cellStyle name="Standard 3" xfId="125" xr:uid="{00000000-0005-0000-0000-000089000000}"/>
    <cellStyle name="Standard 4" xfId="126" xr:uid="{00000000-0005-0000-0000-00008A000000}"/>
    <cellStyle name="Standard 49" xfId="168" xr:uid="{00000000-0005-0000-0000-00008B000000}"/>
    <cellStyle name="Standard 5" xfId="127" xr:uid="{00000000-0005-0000-0000-00008C000000}"/>
    <cellStyle name="Standard 6" xfId="128" xr:uid="{00000000-0005-0000-0000-00008D000000}"/>
    <cellStyle name="Standard 7" xfId="150" xr:uid="{00000000-0005-0000-0000-00008E000000}"/>
    <cellStyle name="Standard 8" xfId="165" xr:uid="{00000000-0005-0000-0000-00008F000000}"/>
    <cellStyle name="Standard 9" xfId="8" xr:uid="{00000000-0005-0000-0000-000090000000}"/>
    <cellStyle name="Standard_16554" xfId="5" xr:uid="{00000000-0005-0000-0000-000091000000}"/>
    <cellStyle name="Standard_2. Kostenprüfung_Obergrenzen M&amp;A_29.01.08" xfId="6" xr:uid="{00000000-0005-0000-0000-000092000000}"/>
    <cellStyle name="Standard_Kopie von Blanko_Verprobung_II_Runde Preisblatt MPr" xfId="7" xr:uid="{00000000-0005-0000-0000-000093000000}"/>
    <cellStyle name="Standard_PÜS_2008" xfId="167" xr:uid="{00000000-0005-0000-0000-000094000000}"/>
    <cellStyle name="Überschrift 1 2" xfId="131" xr:uid="{00000000-0005-0000-0000-000095000000}"/>
    <cellStyle name="Überschrift 1 3" xfId="130" xr:uid="{00000000-0005-0000-0000-000096000000}"/>
    <cellStyle name="Überschrift 2 2" xfId="133" xr:uid="{00000000-0005-0000-0000-000097000000}"/>
    <cellStyle name="Überschrift 2 3" xfId="132" xr:uid="{00000000-0005-0000-0000-000098000000}"/>
    <cellStyle name="Überschrift 3 2" xfId="135" xr:uid="{00000000-0005-0000-0000-000099000000}"/>
    <cellStyle name="Überschrift 3 3" xfId="134" xr:uid="{00000000-0005-0000-0000-00009A000000}"/>
    <cellStyle name="Überschrift 4 2" xfId="137" xr:uid="{00000000-0005-0000-0000-00009B000000}"/>
    <cellStyle name="Überschrift 4 3" xfId="136" xr:uid="{00000000-0005-0000-0000-00009C000000}"/>
    <cellStyle name="Überschrift 5" xfId="138" xr:uid="{00000000-0005-0000-0000-00009D000000}"/>
    <cellStyle name="Überschrift 6" xfId="129" xr:uid="{00000000-0005-0000-0000-00009E000000}"/>
    <cellStyle name="Undefiniert" xfId="139" xr:uid="{00000000-0005-0000-0000-00009F000000}"/>
    <cellStyle name="Verknüpfte Zelle 2" xfId="141" xr:uid="{00000000-0005-0000-0000-0000A0000000}"/>
    <cellStyle name="Verknüpfte Zelle 3" xfId="140" xr:uid="{00000000-0005-0000-0000-0000A1000000}"/>
    <cellStyle name="Währung 2" xfId="143" xr:uid="{00000000-0005-0000-0000-0000A2000000}"/>
    <cellStyle name="Währung 3" xfId="144" xr:uid="{00000000-0005-0000-0000-0000A3000000}"/>
    <cellStyle name="Währung 4" xfId="145" xr:uid="{00000000-0005-0000-0000-0000A4000000}"/>
    <cellStyle name="Währung 5" xfId="142" xr:uid="{00000000-0005-0000-0000-0000A5000000}"/>
    <cellStyle name="Warnender Text 2" xfId="147" xr:uid="{00000000-0005-0000-0000-0000A6000000}"/>
    <cellStyle name="Warnender Text 3" xfId="146" xr:uid="{00000000-0005-0000-0000-0000A7000000}"/>
    <cellStyle name="Zelle überprüfen 2" xfId="149" xr:uid="{00000000-0005-0000-0000-0000A8000000}"/>
    <cellStyle name="Zelle überprüfen 3" xfId="148" xr:uid="{00000000-0005-0000-0000-0000A9000000}"/>
  </cellStyles>
  <dxfs count="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23"/>
        </patternFill>
      </fill>
    </dxf>
    <dxf>
      <fill>
        <patternFill>
          <bgColor rgb="FFFFFF99"/>
        </patternFill>
      </fill>
    </dxf>
    <dxf>
      <fill>
        <patternFill>
          <bgColor rgb="FFFFFF99"/>
        </patternFill>
      </fill>
    </dxf>
    <dxf>
      <fill>
        <patternFill>
          <bgColor rgb="FFFFFF99"/>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theme="0" tint="-0.14996795556505021"/>
        </patternFill>
      </fill>
    </dxf>
    <dxf>
      <font>
        <color auto="1"/>
      </font>
      <fill>
        <patternFill>
          <bgColor theme="9" tint="0.59996337778862885"/>
        </patternFill>
      </fill>
    </dxf>
  </dxfs>
  <tableStyles count="0" defaultTableStyle="TableStyleMedium2" defaultPivotStyle="PivotStyleLight16"/>
  <colors>
    <mruColors>
      <color rgb="FFFFFF99"/>
      <color rgb="FFFFFFFD"/>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Netzentgeltkurven</a:t>
            </a:r>
          </a:p>
        </c:rich>
      </c:tx>
      <c:overlay val="0"/>
    </c:title>
    <c:autoTitleDeleted val="0"/>
    <c:plotArea>
      <c:layout/>
      <c:lineChart>
        <c:grouping val="standard"/>
        <c:varyColors val="0"/>
        <c:ser>
          <c:idx val="0"/>
          <c:order val="0"/>
          <c:tx>
            <c:strRef>
              <c:f>'C1a. Netzentgeltkurven'!$C$4</c:f>
              <c:strCache>
                <c:ptCount val="1"/>
                <c:pt idx="0">
                  <c:v>HöS</c:v>
                </c:pt>
              </c:strCache>
            </c:strRef>
          </c:tx>
          <c:marker>
            <c:symbol val="none"/>
          </c:marker>
          <c:cat>
            <c:numRef>
              <c:f>'C1a. Netzentgeltkurven'!$B$6:$B$23</c:f>
              <c:numCache>
                <c:formatCode>#,##0\ "Bh"</c:formatCode>
                <c:ptCount val="18"/>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8760</c:v>
                </c:pt>
              </c:numCache>
            </c:numRef>
          </c:cat>
          <c:val>
            <c:numRef>
              <c:f>'C1a. Netzentgeltkurven'!$C$6:$C$23</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0-BEBA-4C0E-AF1B-581FA34F1ED9}"/>
            </c:ext>
          </c:extLst>
        </c:ser>
        <c:ser>
          <c:idx val="1"/>
          <c:order val="1"/>
          <c:tx>
            <c:strRef>
              <c:f>'C1a. Netzentgeltkurven'!$D$4</c:f>
              <c:strCache>
                <c:ptCount val="1"/>
                <c:pt idx="0">
                  <c:v>USp. HöS/HS</c:v>
                </c:pt>
              </c:strCache>
            </c:strRef>
          </c:tx>
          <c:marker>
            <c:symbol val="none"/>
          </c:marker>
          <c:cat>
            <c:numRef>
              <c:f>'C1a. Netzentgeltkurven'!$B$6:$B$23</c:f>
              <c:numCache>
                <c:formatCode>#,##0\ "Bh"</c:formatCode>
                <c:ptCount val="18"/>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8760</c:v>
                </c:pt>
              </c:numCache>
            </c:numRef>
          </c:cat>
          <c:val>
            <c:numRef>
              <c:f>'C1a. Netzentgeltkurven'!$D$6:$D$23</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1-BEBA-4C0E-AF1B-581FA34F1ED9}"/>
            </c:ext>
          </c:extLst>
        </c:ser>
        <c:ser>
          <c:idx val="2"/>
          <c:order val="2"/>
          <c:tx>
            <c:strRef>
              <c:f>'C1a. Netzentgeltkurven'!$E$4</c:f>
              <c:strCache>
                <c:ptCount val="1"/>
                <c:pt idx="0">
                  <c:v>HS</c:v>
                </c:pt>
              </c:strCache>
            </c:strRef>
          </c:tx>
          <c:marker>
            <c:symbol val="none"/>
          </c:marker>
          <c:cat>
            <c:numRef>
              <c:f>'C1a. Netzentgeltkurven'!$B$6:$B$23</c:f>
              <c:numCache>
                <c:formatCode>#,##0\ "Bh"</c:formatCode>
                <c:ptCount val="18"/>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8760</c:v>
                </c:pt>
              </c:numCache>
            </c:numRef>
          </c:cat>
          <c:val>
            <c:numRef>
              <c:f>'C1a. Netzentgeltkurven'!$E$6:$E$23</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2-BEBA-4C0E-AF1B-581FA34F1ED9}"/>
            </c:ext>
          </c:extLst>
        </c:ser>
        <c:ser>
          <c:idx val="3"/>
          <c:order val="3"/>
          <c:tx>
            <c:strRef>
              <c:f>'C1a. Netzentgeltkurven'!$F$4</c:f>
              <c:strCache>
                <c:ptCount val="1"/>
                <c:pt idx="0">
                  <c:v>USp. HS/MS</c:v>
                </c:pt>
              </c:strCache>
            </c:strRef>
          </c:tx>
          <c:marker>
            <c:symbol val="none"/>
          </c:marker>
          <c:cat>
            <c:numRef>
              <c:f>'C1a. Netzentgeltkurven'!$B$6:$B$23</c:f>
              <c:numCache>
                <c:formatCode>#,##0\ "Bh"</c:formatCode>
                <c:ptCount val="18"/>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8760</c:v>
                </c:pt>
              </c:numCache>
            </c:numRef>
          </c:cat>
          <c:val>
            <c:numRef>
              <c:f>'C1a. Netzentgeltkurven'!$F$6:$F$23</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3-BEBA-4C0E-AF1B-581FA34F1ED9}"/>
            </c:ext>
          </c:extLst>
        </c:ser>
        <c:ser>
          <c:idx val="4"/>
          <c:order val="4"/>
          <c:tx>
            <c:strRef>
              <c:f>'C1a. Netzentgeltkurven'!$G$4</c:f>
              <c:strCache>
                <c:ptCount val="1"/>
                <c:pt idx="0">
                  <c:v>MS</c:v>
                </c:pt>
              </c:strCache>
            </c:strRef>
          </c:tx>
          <c:marker>
            <c:symbol val="none"/>
          </c:marker>
          <c:cat>
            <c:numRef>
              <c:f>'C1a. Netzentgeltkurven'!$B$6:$B$23</c:f>
              <c:numCache>
                <c:formatCode>#,##0\ "Bh"</c:formatCode>
                <c:ptCount val="18"/>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8760</c:v>
                </c:pt>
              </c:numCache>
            </c:numRef>
          </c:cat>
          <c:val>
            <c:numRef>
              <c:f>'C1a. Netzentgeltkurven'!$G$6:$G$23</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4-BEBA-4C0E-AF1B-581FA34F1ED9}"/>
            </c:ext>
          </c:extLst>
        </c:ser>
        <c:ser>
          <c:idx val="5"/>
          <c:order val="5"/>
          <c:tx>
            <c:strRef>
              <c:f>'C1a. Netzentgeltkurven'!$H$4</c:f>
              <c:strCache>
                <c:ptCount val="1"/>
                <c:pt idx="0">
                  <c:v>USp. MS/NS</c:v>
                </c:pt>
              </c:strCache>
            </c:strRef>
          </c:tx>
          <c:marker>
            <c:symbol val="none"/>
          </c:marker>
          <c:cat>
            <c:numRef>
              <c:f>'C1a. Netzentgeltkurven'!$B$6:$B$23</c:f>
              <c:numCache>
                <c:formatCode>#,##0\ "Bh"</c:formatCode>
                <c:ptCount val="18"/>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8760</c:v>
                </c:pt>
              </c:numCache>
            </c:numRef>
          </c:cat>
          <c:val>
            <c:numRef>
              <c:f>'C1a. Netzentgeltkurven'!$H$6:$H$23</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5-BEBA-4C0E-AF1B-581FA34F1ED9}"/>
            </c:ext>
          </c:extLst>
        </c:ser>
        <c:ser>
          <c:idx val="6"/>
          <c:order val="6"/>
          <c:tx>
            <c:strRef>
              <c:f>'C1a. Netzentgeltkurven'!$I$4</c:f>
              <c:strCache>
                <c:ptCount val="1"/>
                <c:pt idx="0">
                  <c:v>NS</c:v>
                </c:pt>
              </c:strCache>
            </c:strRef>
          </c:tx>
          <c:marker>
            <c:symbol val="none"/>
          </c:marker>
          <c:cat>
            <c:numRef>
              <c:f>'C1a. Netzentgeltkurven'!$B$6:$B$23</c:f>
              <c:numCache>
                <c:formatCode>#,##0\ "Bh"</c:formatCode>
                <c:ptCount val="18"/>
                <c:pt idx="0">
                  <c:v>500</c:v>
                </c:pt>
                <c:pt idx="1">
                  <c:v>1000</c:v>
                </c:pt>
                <c:pt idx="2">
                  <c:v>1500</c:v>
                </c:pt>
                <c:pt idx="3">
                  <c:v>2000</c:v>
                </c:pt>
                <c:pt idx="4">
                  <c:v>2500</c:v>
                </c:pt>
                <c:pt idx="5">
                  <c:v>3000</c:v>
                </c:pt>
                <c:pt idx="6">
                  <c:v>3500</c:v>
                </c:pt>
                <c:pt idx="7">
                  <c:v>4000</c:v>
                </c:pt>
                <c:pt idx="8">
                  <c:v>4500</c:v>
                </c:pt>
                <c:pt idx="9">
                  <c:v>5000</c:v>
                </c:pt>
                <c:pt idx="10">
                  <c:v>5500</c:v>
                </c:pt>
                <c:pt idx="11">
                  <c:v>6000</c:v>
                </c:pt>
                <c:pt idx="12">
                  <c:v>6500</c:v>
                </c:pt>
                <c:pt idx="13">
                  <c:v>7000</c:v>
                </c:pt>
                <c:pt idx="14">
                  <c:v>7500</c:v>
                </c:pt>
                <c:pt idx="15">
                  <c:v>8000</c:v>
                </c:pt>
                <c:pt idx="16">
                  <c:v>8500</c:v>
                </c:pt>
                <c:pt idx="17">
                  <c:v>8760</c:v>
                </c:pt>
              </c:numCache>
            </c:numRef>
          </c:cat>
          <c:val>
            <c:numRef>
              <c:f>'C1a. Netzentgeltkurven'!$I$6:$I$23</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6-BEBA-4C0E-AF1B-581FA34F1ED9}"/>
            </c:ext>
          </c:extLst>
        </c:ser>
        <c:dLbls>
          <c:showLegendKey val="0"/>
          <c:showVal val="0"/>
          <c:showCatName val="0"/>
          <c:showSerName val="0"/>
          <c:showPercent val="0"/>
          <c:showBubbleSize val="0"/>
        </c:dLbls>
        <c:smooth val="0"/>
        <c:axId val="117833728"/>
        <c:axId val="117835648"/>
      </c:lineChart>
      <c:catAx>
        <c:axId val="117833728"/>
        <c:scaling>
          <c:orientation val="minMax"/>
        </c:scaling>
        <c:delete val="0"/>
        <c:axPos val="b"/>
        <c:majorGridlines/>
        <c:title>
          <c:tx>
            <c:rich>
              <a:bodyPr/>
              <a:lstStyle/>
              <a:p>
                <a:pPr>
                  <a:defRPr/>
                </a:pPr>
                <a:r>
                  <a:rPr lang="de-DE"/>
                  <a:t>Volllaststundenzahl h/a</a:t>
                </a:r>
              </a:p>
            </c:rich>
          </c:tx>
          <c:overlay val="0"/>
        </c:title>
        <c:numFmt formatCode="#,##0\ &quot;Bh&quot;" sourceLinked="1"/>
        <c:majorTickMark val="none"/>
        <c:minorTickMark val="none"/>
        <c:tickLblPos val="nextTo"/>
        <c:crossAx val="117835648"/>
        <c:crosses val="autoZero"/>
        <c:auto val="1"/>
        <c:lblAlgn val="ctr"/>
        <c:lblOffset val="100"/>
        <c:noMultiLvlLbl val="0"/>
      </c:catAx>
      <c:valAx>
        <c:axId val="117835648"/>
        <c:scaling>
          <c:orientation val="minMax"/>
        </c:scaling>
        <c:delete val="0"/>
        <c:axPos val="l"/>
        <c:majorGridlines/>
        <c:title>
          <c:tx>
            <c:rich>
              <a:bodyPr/>
              <a:lstStyle/>
              <a:p>
                <a:pPr>
                  <a:defRPr b="1"/>
                </a:pPr>
                <a:r>
                  <a:rPr lang="en-US" b="1"/>
                  <a:t>Spezifisches Entgelt in Ct/kWh</a:t>
                </a:r>
              </a:p>
            </c:rich>
          </c:tx>
          <c:overlay val="0"/>
        </c:title>
        <c:numFmt formatCode="#,##0.00" sourceLinked="1"/>
        <c:majorTickMark val="out"/>
        <c:minorTickMark val="none"/>
        <c:tickLblPos val="nextTo"/>
        <c:crossAx val="117833728"/>
        <c:crosses val="autoZero"/>
        <c:crossBetween val="between"/>
      </c:valAx>
    </c:plotArea>
    <c:legend>
      <c:legendPos val="r"/>
      <c:overlay val="0"/>
      <c:spPr>
        <a:ln>
          <a:solidFill>
            <a:schemeClr val="tx1"/>
          </a:solidFill>
        </a:ln>
      </c:spPr>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11907</xdr:colOff>
      <xdr:row>24</xdr:row>
      <xdr:rowOff>63102</xdr:rowOff>
    </xdr:from>
    <xdr:to>
      <xdr:col>13</xdr:col>
      <xdr:colOff>785812</xdr:colOff>
      <xdr:row>58</xdr:row>
      <xdr:rowOff>166688</xdr:rowOff>
    </xdr:to>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Changelog">
    <pageSetUpPr fitToPage="1"/>
  </sheetPr>
  <dimension ref="B1:H32"/>
  <sheetViews>
    <sheetView zoomScaleNormal="100" workbookViewId="0">
      <pane ySplit="3" topLeftCell="A4" activePane="bottomLeft" state="frozen"/>
      <selection pane="bottomLeft" activeCell="B19" sqref="B19:B32"/>
    </sheetView>
  </sheetViews>
  <sheetFormatPr baseColWidth="10" defaultRowHeight="12.75" x14ac:dyDescent="0.2"/>
  <cols>
    <col min="1" max="1" width="2.375" style="324" customWidth="1"/>
    <col min="2" max="2" width="6.125" style="324" customWidth="1"/>
    <col min="3" max="3" width="7.875" style="324" customWidth="1"/>
    <col min="4" max="4" width="11.375" style="324" customWidth="1"/>
    <col min="5" max="5" width="47.625" style="324" customWidth="1"/>
    <col min="6" max="6" width="23.5" style="324" bestFit="1" customWidth="1"/>
    <col min="7" max="7" width="15.625" style="324" customWidth="1"/>
    <col min="8" max="8" width="87.875" style="324" customWidth="1"/>
    <col min="9" max="9" width="2.375" style="324" customWidth="1"/>
    <col min="10" max="16384" width="11" style="324"/>
  </cols>
  <sheetData>
    <row r="1" spans="2:8" ht="30" customHeight="1" x14ac:dyDescent="0.2">
      <c r="B1" s="323" t="s">
        <v>228</v>
      </c>
    </row>
    <row r="2" spans="2:8" ht="12" customHeight="1" x14ac:dyDescent="0.2">
      <c r="H2" s="325"/>
    </row>
    <row r="3" spans="2:8" ht="21" customHeight="1" x14ac:dyDescent="0.2">
      <c r="B3" s="326" t="s">
        <v>229</v>
      </c>
      <c r="C3" s="326" t="s">
        <v>230</v>
      </c>
      <c r="D3" s="326" t="s">
        <v>231</v>
      </c>
      <c r="E3" s="326" t="s">
        <v>232</v>
      </c>
      <c r="F3" s="326" t="s">
        <v>233</v>
      </c>
      <c r="G3" s="326" t="s">
        <v>234</v>
      </c>
      <c r="H3" s="326" t="s">
        <v>235</v>
      </c>
    </row>
    <row r="4" spans="2:8" ht="15" customHeight="1" x14ac:dyDescent="0.2">
      <c r="B4" s="327">
        <v>2019</v>
      </c>
      <c r="C4" s="455" t="s">
        <v>236</v>
      </c>
      <c r="D4" s="328">
        <v>43419</v>
      </c>
      <c r="E4" s="329" t="s">
        <v>238</v>
      </c>
      <c r="F4" s="330" t="s">
        <v>237</v>
      </c>
      <c r="G4" s="330" t="s">
        <v>237</v>
      </c>
      <c r="H4" s="331"/>
    </row>
    <row r="5" spans="2:8" ht="15" customHeight="1" x14ac:dyDescent="0.2">
      <c r="B5" s="327">
        <v>2020</v>
      </c>
      <c r="C5" s="455" t="s">
        <v>236</v>
      </c>
      <c r="D5" s="332">
        <v>43740</v>
      </c>
      <c r="E5" s="333" t="s">
        <v>227</v>
      </c>
      <c r="F5" s="330" t="s">
        <v>237</v>
      </c>
      <c r="G5" s="330" t="s">
        <v>237</v>
      </c>
      <c r="H5" s="333"/>
    </row>
    <row r="6" spans="2:8" ht="15" customHeight="1" x14ac:dyDescent="0.2">
      <c r="B6" s="474">
        <v>2021</v>
      </c>
      <c r="C6" s="488" t="s">
        <v>236</v>
      </c>
      <c r="D6" s="476">
        <v>44085</v>
      </c>
      <c r="E6" s="471" t="s">
        <v>249</v>
      </c>
      <c r="F6" s="334" t="s">
        <v>214</v>
      </c>
      <c r="G6" s="334" t="s">
        <v>246</v>
      </c>
      <c r="H6" s="333" t="s">
        <v>248</v>
      </c>
    </row>
    <row r="7" spans="2:8" ht="15" customHeight="1" x14ac:dyDescent="0.2">
      <c r="B7" s="475"/>
      <c r="C7" s="481"/>
      <c r="D7" s="478"/>
      <c r="E7" s="473"/>
      <c r="F7" s="334" t="s">
        <v>51</v>
      </c>
      <c r="G7" s="334" t="s">
        <v>245</v>
      </c>
      <c r="H7" s="333" t="s">
        <v>248</v>
      </c>
    </row>
    <row r="8" spans="2:8" ht="15" customHeight="1" x14ac:dyDescent="0.2">
      <c r="B8" s="327">
        <v>2022</v>
      </c>
      <c r="C8" s="455" t="s">
        <v>236</v>
      </c>
      <c r="D8" s="332">
        <v>44448</v>
      </c>
      <c r="E8" s="335" t="s">
        <v>251</v>
      </c>
      <c r="F8" s="334" t="s">
        <v>237</v>
      </c>
      <c r="G8" s="334" t="s">
        <v>237</v>
      </c>
      <c r="H8" s="333"/>
    </row>
    <row r="9" spans="2:8" ht="15" customHeight="1" x14ac:dyDescent="0.2">
      <c r="B9" s="474">
        <v>2023</v>
      </c>
      <c r="C9" s="488" t="s">
        <v>236</v>
      </c>
      <c r="D9" s="476">
        <v>44811</v>
      </c>
      <c r="E9" s="471" t="s">
        <v>271</v>
      </c>
      <c r="F9" s="334" t="s">
        <v>52</v>
      </c>
      <c r="G9" s="334" t="s">
        <v>252</v>
      </c>
      <c r="H9" s="333" t="s">
        <v>254</v>
      </c>
    </row>
    <row r="10" spans="2:8" ht="15" customHeight="1" x14ac:dyDescent="0.2">
      <c r="B10" s="482"/>
      <c r="C10" s="480"/>
      <c r="D10" s="477"/>
      <c r="E10" s="472"/>
      <c r="F10" s="334" t="s">
        <v>52</v>
      </c>
      <c r="G10" s="334" t="s">
        <v>256</v>
      </c>
      <c r="H10" s="333" t="s">
        <v>257</v>
      </c>
    </row>
    <row r="11" spans="2:8" ht="15" customHeight="1" x14ac:dyDescent="0.2">
      <c r="B11" s="482"/>
      <c r="C11" s="480"/>
      <c r="D11" s="477"/>
      <c r="E11" s="472"/>
      <c r="F11" s="334" t="s">
        <v>51</v>
      </c>
      <c r="G11" s="334" t="s">
        <v>258</v>
      </c>
      <c r="H11" s="333" t="s">
        <v>259</v>
      </c>
    </row>
    <row r="12" spans="2:8" ht="15" customHeight="1" x14ac:dyDescent="0.2">
      <c r="B12" s="475"/>
      <c r="C12" s="481"/>
      <c r="D12" s="478"/>
      <c r="E12" s="473"/>
      <c r="F12" s="334" t="s">
        <v>266</v>
      </c>
      <c r="G12" s="334" t="s">
        <v>267</v>
      </c>
      <c r="H12" s="333" t="s">
        <v>268</v>
      </c>
    </row>
    <row r="13" spans="2:8" ht="15" customHeight="1" x14ac:dyDescent="0.2">
      <c r="B13" s="474">
        <v>2024</v>
      </c>
      <c r="C13" s="488" t="s">
        <v>236</v>
      </c>
      <c r="D13" s="476">
        <v>45187</v>
      </c>
      <c r="E13" s="471" t="s">
        <v>297</v>
      </c>
      <c r="F13" s="468" t="s">
        <v>214</v>
      </c>
      <c r="G13" s="345" t="s">
        <v>273</v>
      </c>
      <c r="H13" s="335" t="s">
        <v>274</v>
      </c>
    </row>
    <row r="14" spans="2:8" ht="15" customHeight="1" x14ac:dyDescent="0.2">
      <c r="B14" s="482"/>
      <c r="C14" s="480"/>
      <c r="D14" s="477"/>
      <c r="E14" s="472"/>
      <c r="F14" s="470"/>
      <c r="G14" s="345" t="s">
        <v>272</v>
      </c>
      <c r="H14" s="335" t="s">
        <v>275</v>
      </c>
    </row>
    <row r="15" spans="2:8" ht="45" customHeight="1" x14ac:dyDescent="0.2">
      <c r="B15" s="482"/>
      <c r="C15" s="480"/>
      <c r="D15" s="477"/>
      <c r="E15" s="472"/>
      <c r="F15" s="345" t="s">
        <v>51</v>
      </c>
      <c r="G15" s="345"/>
      <c r="H15" s="350" t="s">
        <v>294</v>
      </c>
    </row>
    <row r="16" spans="2:8" ht="15" customHeight="1" x14ac:dyDescent="0.2">
      <c r="B16" s="474">
        <v>2024</v>
      </c>
      <c r="C16" s="479" t="s">
        <v>304</v>
      </c>
      <c r="D16" s="485">
        <v>45203</v>
      </c>
      <c r="E16" s="483" t="s">
        <v>298</v>
      </c>
      <c r="F16" s="465" t="s">
        <v>51</v>
      </c>
      <c r="G16" s="334" t="s">
        <v>299</v>
      </c>
      <c r="H16" s="333" t="s">
        <v>300</v>
      </c>
    </row>
    <row r="17" spans="2:8" ht="15" customHeight="1" x14ac:dyDescent="0.2">
      <c r="B17" s="475"/>
      <c r="C17" s="487"/>
      <c r="D17" s="486"/>
      <c r="E17" s="484"/>
      <c r="F17" s="467"/>
      <c r="G17" s="334" t="s">
        <v>301</v>
      </c>
      <c r="H17" s="333" t="s">
        <v>302</v>
      </c>
    </row>
    <row r="18" spans="2:8" ht="15" customHeight="1" x14ac:dyDescent="0.2">
      <c r="B18" s="327">
        <v>2024</v>
      </c>
      <c r="C18" s="456" t="s">
        <v>305</v>
      </c>
      <c r="D18" s="332">
        <v>45208</v>
      </c>
      <c r="E18" s="333" t="s">
        <v>303</v>
      </c>
      <c r="F18" s="334" t="s">
        <v>51</v>
      </c>
      <c r="G18" s="334" t="s">
        <v>306</v>
      </c>
      <c r="H18" s="333" t="s">
        <v>302</v>
      </c>
    </row>
    <row r="19" spans="2:8" ht="15" customHeight="1" x14ac:dyDescent="0.2">
      <c r="B19" s="474">
        <v>2025</v>
      </c>
      <c r="C19" s="479" t="s">
        <v>504</v>
      </c>
      <c r="D19" s="476">
        <v>45544</v>
      </c>
      <c r="E19" s="471" t="s">
        <v>508</v>
      </c>
      <c r="F19" s="468" t="s">
        <v>214</v>
      </c>
      <c r="G19" s="382" t="s">
        <v>364</v>
      </c>
      <c r="H19" s="381" t="s">
        <v>302</v>
      </c>
    </row>
    <row r="20" spans="2:8" ht="15" customHeight="1" x14ac:dyDescent="0.2">
      <c r="B20" s="482"/>
      <c r="C20" s="480"/>
      <c r="D20" s="477"/>
      <c r="E20" s="472"/>
      <c r="F20" s="469"/>
      <c r="G20" s="382" t="s">
        <v>360</v>
      </c>
      <c r="H20" s="381" t="s">
        <v>362</v>
      </c>
    </row>
    <row r="21" spans="2:8" ht="15" customHeight="1" x14ac:dyDescent="0.2">
      <c r="B21" s="482"/>
      <c r="C21" s="480"/>
      <c r="D21" s="477"/>
      <c r="E21" s="472"/>
      <c r="F21" s="469"/>
      <c r="G21" s="382" t="s">
        <v>361</v>
      </c>
      <c r="H21" s="381" t="s">
        <v>363</v>
      </c>
    </row>
    <row r="22" spans="2:8" ht="15" customHeight="1" x14ac:dyDescent="0.2">
      <c r="B22" s="482"/>
      <c r="C22" s="480"/>
      <c r="D22" s="477"/>
      <c r="E22" s="472"/>
      <c r="F22" s="470"/>
      <c r="G22" s="382" t="s">
        <v>365</v>
      </c>
      <c r="H22" s="381" t="s">
        <v>302</v>
      </c>
    </row>
    <row r="23" spans="2:8" ht="15" customHeight="1" x14ac:dyDescent="0.2">
      <c r="B23" s="482"/>
      <c r="C23" s="480"/>
      <c r="D23" s="477"/>
      <c r="E23" s="472"/>
      <c r="F23" s="360" t="s">
        <v>311</v>
      </c>
      <c r="G23" s="454" t="s">
        <v>237</v>
      </c>
      <c r="H23" s="360" t="s">
        <v>312</v>
      </c>
    </row>
    <row r="24" spans="2:8" ht="15" customHeight="1" x14ac:dyDescent="0.2">
      <c r="B24" s="482"/>
      <c r="C24" s="480"/>
      <c r="D24" s="477"/>
      <c r="E24" s="472"/>
      <c r="F24" s="465" t="s">
        <v>51</v>
      </c>
      <c r="G24" s="383" t="s">
        <v>367</v>
      </c>
      <c r="H24" s="383" t="s">
        <v>366</v>
      </c>
    </row>
    <row r="25" spans="2:8" ht="15" customHeight="1" x14ac:dyDescent="0.2">
      <c r="B25" s="482"/>
      <c r="C25" s="480"/>
      <c r="D25" s="477"/>
      <c r="E25" s="472"/>
      <c r="F25" s="466"/>
      <c r="G25" s="383" t="s">
        <v>368</v>
      </c>
      <c r="H25" s="383" t="s">
        <v>345</v>
      </c>
    </row>
    <row r="26" spans="2:8" ht="15" customHeight="1" x14ac:dyDescent="0.2">
      <c r="B26" s="482"/>
      <c r="C26" s="480"/>
      <c r="D26" s="477"/>
      <c r="E26" s="472"/>
      <c r="F26" s="466"/>
      <c r="G26" s="383" t="s">
        <v>369</v>
      </c>
      <c r="H26" s="383" t="s">
        <v>346</v>
      </c>
    </row>
    <row r="27" spans="2:8" ht="15" customHeight="1" x14ac:dyDescent="0.2">
      <c r="B27" s="482"/>
      <c r="C27" s="480"/>
      <c r="D27" s="477"/>
      <c r="E27" s="472"/>
      <c r="F27" s="466"/>
      <c r="G27" s="383" t="s">
        <v>370</v>
      </c>
      <c r="H27" s="383" t="s">
        <v>371</v>
      </c>
    </row>
    <row r="28" spans="2:8" ht="15" customHeight="1" x14ac:dyDescent="0.2">
      <c r="B28" s="482"/>
      <c r="C28" s="480"/>
      <c r="D28" s="477"/>
      <c r="E28" s="472"/>
      <c r="F28" s="466"/>
      <c r="G28" s="383" t="s">
        <v>372</v>
      </c>
      <c r="H28" s="383" t="s">
        <v>344</v>
      </c>
    </row>
    <row r="29" spans="2:8" ht="15" customHeight="1" x14ac:dyDescent="0.2">
      <c r="B29" s="482"/>
      <c r="C29" s="480"/>
      <c r="D29" s="477"/>
      <c r="E29" s="472"/>
      <c r="F29" s="466"/>
      <c r="G29" s="383" t="s">
        <v>489</v>
      </c>
      <c r="H29" s="383" t="s">
        <v>500</v>
      </c>
    </row>
    <row r="30" spans="2:8" ht="15" customHeight="1" x14ac:dyDescent="0.2">
      <c r="B30" s="482"/>
      <c r="C30" s="480"/>
      <c r="D30" s="477"/>
      <c r="E30" s="472"/>
      <c r="F30" s="467"/>
      <c r="G30" s="360" t="s">
        <v>373</v>
      </c>
      <c r="H30" s="360" t="s">
        <v>343</v>
      </c>
    </row>
    <row r="31" spans="2:8" ht="15" customHeight="1" x14ac:dyDescent="0.2">
      <c r="B31" s="482"/>
      <c r="C31" s="480"/>
      <c r="D31" s="477"/>
      <c r="E31" s="472"/>
      <c r="F31" s="354" t="s">
        <v>374</v>
      </c>
      <c r="G31" s="360" t="s">
        <v>237</v>
      </c>
      <c r="H31" s="360" t="s">
        <v>375</v>
      </c>
    </row>
    <row r="32" spans="2:8" ht="15" customHeight="1" x14ac:dyDescent="0.2">
      <c r="B32" s="475"/>
      <c r="C32" s="481"/>
      <c r="D32" s="478"/>
      <c r="E32" s="473"/>
      <c r="F32" s="354" t="s">
        <v>266</v>
      </c>
      <c r="G32" s="360" t="s">
        <v>377</v>
      </c>
      <c r="H32" s="360" t="s">
        <v>378</v>
      </c>
    </row>
  </sheetData>
  <mergeCells count="24">
    <mergeCell ref="B6:B7"/>
    <mergeCell ref="C6:C7"/>
    <mergeCell ref="D6:D7"/>
    <mergeCell ref="E6:E7"/>
    <mergeCell ref="D9:D12"/>
    <mergeCell ref="E9:E12"/>
    <mergeCell ref="C9:C12"/>
    <mergeCell ref="B9:B12"/>
    <mergeCell ref="E13:E15"/>
    <mergeCell ref="D13:D15"/>
    <mergeCell ref="C13:C15"/>
    <mergeCell ref="F13:F14"/>
    <mergeCell ref="B13:B15"/>
    <mergeCell ref="F24:F30"/>
    <mergeCell ref="F19:F22"/>
    <mergeCell ref="E19:E32"/>
    <mergeCell ref="B16:B17"/>
    <mergeCell ref="D19:D32"/>
    <mergeCell ref="C19:C32"/>
    <mergeCell ref="B19:B32"/>
    <mergeCell ref="F16:F17"/>
    <mergeCell ref="E16:E17"/>
    <mergeCell ref="D16:D17"/>
    <mergeCell ref="C16:C17"/>
  </mergeCells>
  <printOptions horizontalCentered="1" verticalCentered="1"/>
  <pageMargins left="0.39370078740157483" right="0.39370078740157483" top="0.98425196850393704" bottom="0.98425196850393704" header="0.51181102362204722" footer="0.51181102362204722"/>
  <pageSetup paperSize="9" scale="70" orientation="landscape" r:id="rId1"/>
  <headerFooter alignWithMargins="0">
    <oddHeader>&amp;L&amp;A, Seite &amp;P von &amp;N&amp;R&amp;D</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_D">
    <tabColor rgb="FFFFFF99"/>
    <pageSetUpPr fitToPage="1"/>
  </sheetPr>
  <dimension ref="A1:C202"/>
  <sheetViews>
    <sheetView showGridLines="0" zoomScaleNormal="100" workbookViewId="0">
      <pane ySplit="5" topLeftCell="A6" activePane="bottomLeft" state="frozen"/>
      <selection pane="bottomLeft" activeCell="A6" sqref="A6"/>
    </sheetView>
  </sheetViews>
  <sheetFormatPr baseColWidth="10" defaultColWidth="10" defaultRowHeight="14.25" x14ac:dyDescent="0.2"/>
  <cols>
    <col min="1" max="1" width="25.5" style="51" customWidth="1"/>
    <col min="2" max="2" width="10" style="51"/>
    <col min="3" max="3" width="113" style="51" customWidth="1"/>
    <col min="4" max="16384" width="10" style="51"/>
  </cols>
  <sheetData>
    <row r="1" spans="1:3" ht="15.75" x14ac:dyDescent="0.25">
      <c r="A1" s="53" t="s">
        <v>74</v>
      </c>
      <c r="C1" s="127"/>
    </row>
    <row r="2" spans="1:3" s="98" customFormat="1" ht="36" customHeight="1" x14ac:dyDescent="0.2">
      <c r="A2" s="299" t="s">
        <v>48</v>
      </c>
    </row>
    <row r="3" spans="1:3" s="98" customFormat="1" ht="12.75" x14ac:dyDescent="0.2">
      <c r="A3" s="299" t="s">
        <v>49</v>
      </c>
    </row>
    <row r="4" spans="1:3" s="98" customFormat="1" ht="12.75" x14ac:dyDescent="0.2"/>
    <row r="5" spans="1:3" s="287" customFormat="1" ht="25.5" customHeight="1" x14ac:dyDescent="0.2">
      <c r="A5" s="286" t="s">
        <v>50</v>
      </c>
      <c r="B5" s="286" t="s">
        <v>47</v>
      </c>
      <c r="C5" s="286" t="s">
        <v>58</v>
      </c>
    </row>
    <row r="6" spans="1:3" s="98" customFormat="1" ht="39.950000000000003" customHeight="1" x14ac:dyDescent="0.2">
      <c r="A6" s="282" t="s">
        <v>36</v>
      </c>
      <c r="B6" s="284"/>
      <c r="C6" s="285"/>
    </row>
    <row r="7" spans="1:3" s="98" customFormat="1" ht="39.950000000000003" customHeight="1" x14ac:dyDescent="0.2">
      <c r="A7" s="282" t="s">
        <v>36</v>
      </c>
      <c r="B7" s="99"/>
      <c r="C7" s="283"/>
    </row>
    <row r="8" spans="1:3" s="98" customFormat="1" ht="39.950000000000003" customHeight="1" x14ac:dyDescent="0.2">
      <c r="A8" s="282" t="s">
        <v>36</v>
      </c>
      <c r="B8" s="99"/>
      <c r="C8" s="283"/>
    </row>
    <row r="9" spans="1:3" s="98" customFormat="1" ht="39.950000000000003" customHeight="1" x14ac:dyDescent="0.2">
      <c r="A9" s="282" t="s">
        <v>36</v>
      </c>
      <c r="B9" s="99"/>
      <c r="C9" s="283"/>
    </row>
    <row r="10" spans="1:3" s="98" customFormat="1" ht="39.950000000000003" customHeight="1" x14ac:dyDescent="0.2">
      <c r="A10" s="282" t="s">
        <v>36</v>
      </c>
      <c r="B10" s="99"/>
      <c r="C10" s="283"/>
    </row>
    <row r="11" spans="1:3" s="98" customFormat="1" ht="39.950000000000003" customHeight="1" x14ac:dyDescent="0.2">
      <c r="A11" s="282" t="s">
        <v>36</v>
      </c>
      <c r="B11" s="99"/>
      <c r="C11" s="283"/>
    </row>
    <row r="12" spans="1:3" s="98" customFormat="1" ht="39.950000000000003" customHeight="1" x14ac:dyDescent="0.2">
      <c r="A12" s="282" t="s">
        <v>36</v>
      </c>
      <c r="B12" s="99"/>
      <c r="C12" s="283"/>
    </row>
    <row r="13" spans="1:3" s="98" customFormat="1" ht="39.950000000000003" customHeight="1" x14ac:dyDescent="0.2">
      <c r="A13" s="282" t="s">
        <v>36</v>
      </c>
      <c r="B13" s="99"/>
      <c r="C13" s="283"/>
    </row>
    <row r="14" spans="1:3" s="98" customFormat="1" ht="39.950000000000003" customHeight="1" x14ac:dyDescent="0.2">
      <c r="A14" s="282" t="s">
        <v>36</v>
      </c>
      <c r="B14" s="99"/>
      <c r="C14" s="283"/>
    </row>
    <row r="15" spans="1:3" s="98" customFormat="1" ht="39.950000000000003" customHeight="1" x14ac:dyDescent="0.2">
      <c r="A15" s="282" t="s">
        <v>36</v>
      </c>
      <c r="B15" s="99"/>
      <c r="C15" s="283"/>
    </row>
    <row r="16" spans="1:3" s="98" customFormat="1" ht="39.950000000000003" customHeight="1" x14ac:dyDescent="0.2">
      <c r="A16" s="282" t="s">
        <v>36</v>
      </c>
      <c r="B16" s="99"/>
      <c r="C16" s="283"/>
    </row>
    <row r="17" spans="1:3" s="98" customFormat="1" ht="39.950000000000003" customHeight="1" x14ac:dyDescent="0.2">
      <c r="A17" s="282" t="s">
        <v>36</v>
      </c>
      <c r="B17" s="99"/>
      <c r="C17" s="283"/>
    </row>
    <row r="18" spans="1:3" s="98" customFormat="1" ht="39.950000000000003" customHeight="1" x14ac:dyDescent="0.2">
      <c r="A18" s="282" t="s">
        <v>36</v>
      </c>
      <c r="B18" s="99"/>
      <c r="C18" s="283"/>
    </row>
    <row r="19" spans="1:3" s="98" customFormat="1" ht="39.950000000000003" customHeight="1" x14ac:dyDescent="0.2">
      <c r="A19" s="282" t="s">
        <v>36</v>
      </c>
      <c r="B19" s="99"/>
      <c r="C19" s="283"/>
    </row>
    <row r="20" spans="1:3" s="98" customFormat="1" ht="39.950000000000003" customHeight="1" x14ac:dyDescent="0.2">
      <c r="A20" s="282" t="s">
        <v>36</v>
      </c>
      <c r="B20" s="99"/>
      <c r="C20" s="283"/>
    </row>
    <row r="21" spans="1:3" s="98" customFormat="1" ht="39.950000000000003" customHeight="1" x14ac:dyDescent="0.2">
      <c r="A21" s="282" t="s">
        <v>36</v>
      </c>
      <c r="B21" s="99"/>
      <c r="C21" s="283"/>
    </row>
    <row r="22" spans="1:3" s="98" customFormat="1" ht="39.950000000000003" customHeight="1" x14ac:dyDescent="0.2">
      <c r="A22" s="282" t="s">
        <v>36</v>
      </c>
      <c r="B22" s="99"/>
      <c r="C22" s="283"/>
    </row>
    <row r="23" spans="1:3" s="98" customFormat="1" ht="39.950000000000003" customHeight="1" x14ac:dyDescent="0.2">
      <c r="A23" s="282" t="s">
        <v>36</v>
      </c>
      <c r="B23" s="99"/>
      <c r="C23" s="283"/>
    </row>
    <row r="24" spans="1:3" s="98" customFormat="1" ht="39.950000000000003" customHeight="1" x14ac:dyDescent="0.2">
      <c r="A24" s="282" t="s">
        <v>36</v>
      </c>
      <c r="B24" s="99"/>
      <c r="C24" s="283"/>
    </row>
    <row r="25" spans="1:3" s="98" customFormat="1" ht="39.950000000000003" customHeight="1" x14ac:dyDescent="0.2">
      <c r="A25" s="282" t="s">
        <v>36</v>
      </c>
      <c r="B25" s="99"/>
      <c r="C25" s="283"/>
    </row>
    <row r="26" spans="1:3" s="98" customFormat="1" ht="39.950000000000003" customHeight="1" x14ac:dyDescent="0.2">
      <c r="A26" s="282" t="s">
        <v>36</v>
      </c>
      <c r="B26" s="99"/>
      <c r="C26" s="283"/>
    </row>
    <row r="27" spans="1:3" s="98" customFormat="1" ht="39.950000000000003" customHeight="1" x14ac:dyDescent="0.2">
      <c r="A27" s="282" t="s">
        <v>36</v>
      </c>
      <c r="B27" s="99"/>
      <c r="C27" s="283"/>
    </row>
    <row r="28" spans="1:3" s="98" customFormat="1" ht="39.950000000000003" customHeight="1" x14ac:dyDescent="0.2">
      <c r="A28" s="282" t="s">
        <v>36</v>
      </c>
      <c r="B28" s="99"/>
      <c r="C28" s="283"/>
    </row>
    <row r="29" spans="1:3" s="98" customFormat="1" ht="39.950000000000003" customHeight="1" x14ac:dyDescent="0.2">
      <c r="A29" s="282" t="s">
        <v>36</v>
      </c>
      <c r="B29" s="99"/>
      <c r="C29" s="283"/>
    </row>
    <row r="30" spans="1:3" s="98" customFormat="1" ht="39.950000000000003" customHeight="1" x14ac:dyDescent="0.2">
      <c r="A30" s="282" t="s">
        <v>36</v>
      </c>
      <c r="B30" s="99"/>
      <c r="C30" s="283"/>
    </row>
    <row r="31" spans="1:3" s="98" customFormat="1" ht="39.950000000000003" customHeight="1" x14ac:dyDescent="0.2">
      <c r="A31" s="282" t="s">
        <v>36</v>
      </c>
      <c r="B31" s="99"/>
      <c r="C31" s="283"/>
    </row>
    <row r="32" spans="1:3" s="98" customFormat="1" ht="39.950000000000003" customHeight="1" x14ac:dyDescent="0.2">
      <c r="A32" s="282" t="s">
        <v>36</v>
      </c>
      <c r="B32" s="99"/>
      <c r="C32" s="283"/>
    </row>
    <row r="33" spans="1:3" s="98" customFormat="1" ht="39.950000000000003" customHeight="1" x14ac:dyDescent="0.2">
      <c r="A33" s="282" t="s">
        <v>36</v>
      </c>
      <c r="B33" s="99"/>
      <c r="C33" s="283"/>
    </row>
    <row r="34" spans="1:3" s="98" customFormat="1" ht="39.950000000000003" customHeight="1" x14ac:dyDescent="0.2">
      <c r="A34" s="282" t="s">
        <v>36</v>
      </c>
      <c r="B34" s="99"/>
      <c r="C34" s="283"/>
    </row>
    <row r="35" spans="1:3" s="98" customFormat="1" ht="39.950000000000003" customHeight="1" x14ac:dyDescent="0.2">
      <c r="A35" s="282" t="s">
        <v>36</v>
      </c>
      <c r="B35" s="99"/>
      <c r="C35" s="283"/>
    </row>
    <row r="36" spans="1:3" s="98" customFormat="1" ht="39.950000000000003" customHeight="1" x14ac:dyDescent="0.2">
      <c r="A36" s="282" t="s">
        <v>36</v>
      </c>
      <c r="B36" s="99"/>
      <c r="C36" s="283"/>
    </row>
    <row r="37" spans="1:3" s="98" customFormat="1" ht="39.950000000000003" customHeight="1" x14ac:dyDescent="0.2">
      <c r="A37" s="282" t="s">
        <v>36</v>
      </c>
      <c r="B37" s="99"/>
      <c r="C37" s="283"/>
    </row>
    <row r="38" spans="1:3" s="98" customFormat="1" ht="39.950000000000003" customHeight="1" x14ac:dyDescent="0.2">
      <c r="A38" s="282" t="s">
        <v>36</v>
      </c>
      <c r="B38" s="99"/>
      <c r="C38" s="283"/>
    </row>
    <row r="39" spans="1:3" s="98" customFormat="1" ht="39.950000000000003" customHeight="1" x14ac:dyDescent="0.2">
      <c r="A39" s="282" t="s">
        <v>36</v>
      </c>
      <c r="B39" s="99"/>
      <c r="C39" s="283"/>
    </row>
    <row r="40" spans="1:3" s="98" customFormat="1" ht="39.950000000000003" customHeight="1" x14ac:dyDescent="0.2">
      <c r="A40" s="282" t="s">
        <v>36</v>
      </c>
      <c r="B40" s="99"/>
      <c r="C40" s="283"/>
    </row>
    <row r="41" spans="1:3" s="98" customFormat="1" ht="39.950000000000003" customHeight="1" x14ac:dyDescent="0.2">
      <c r="A41" s="282" t="s">
        <v>36</v>
      </c>
      <c r="B41" s="99"/>
      <c r="C41" s="283"/>
    </row>
    <row r="42" spans="1:3" s="98" customFormat="1" ht="39.950000000000003" customHeight="1" x14ac:dyDescent="0.2">
      <c r="A42" s="282" t="s">
        <v>36</v>
      </c>
      <c r="B42" s="99"/>
      <c r="C42" s="283"/>
    </row>
    <row r="43" spans="1:3" s="98" customFormat="1" ht="39.950000000000003" customHeight="1" x14ac:dyDescent="0.2">
      <c r="A43" s="282" t="s">
        <v>36</v>
      </c>
      <c r="B43" s="99"/>
      <c r="C43" s="283"/>
    </row>
    <row r="44" spans="1:3" s="98" customFormat="1" ht="39.950000000000003" customHeight="1" x14ac:dyDescent="0.2">
      <c r="A44" s="282" t="s">
        <v>36</v>
      </c>
      <c r="B44" s="99"/>
      <c r="C44" s="283"/>
    </row>
    <row r="45" spans="1:3" s="98" customFormat="1" ht="39.950000000000003" customHeight="1" x14ac:dyDescent="0.2">
      <c r="A45" s="282" t="s">
        <v>36</v>
      </c>
      <c r="B45" s="99"/>
      <c r="C45" s="283"/>
    </row>
    <row r="46" spans="1:3" s="98" customFormat="1" ht="39.950000000000003" customHeight="1" x14ac:dyDescent="0.2">
      <c r="A46" s="282" t="s">
        <v>36</v>
      </c>
      <c r="B46" s="99"/>
      <c r="C46" s="283"/>
    </row>
    <row r="47" spans="1:3" s="98" customFormat="1" ht="39.950000000000003" customHeight="1" x14ac:dyDescent="0.2">
      <c r="A47" s="282" t="s">
        <v>36</v>
      </c>
      <c r="B47" s="99"/>
      <c r="C47" s="283"/>
    </row>
    <row r="48" spans="1:3" s="98" customFormat="1" ht="39.950000000000003" customHeight="1" x14ac:dyDescent="0.2">
      <c r="A48" s="282" t="s">
        <v>36</v>
      </c>
      <c r="B48" s="99"/>
      <c r="C48" s="283"/>
    </row>
    <row r="49" spans="1:3" s="98" customFormat="1" ht="39.950000000000003" customHeight="1" x14ac:dyDescent="0.2">
      <c r="A49" s="282" t="s">
        <v>36</v>
      </c>
      <c r="B49" s="99"/>
      <c r="C49" s="283"/>
    </row>
    <row r="50" spans="1:3" s="98" customFormat="1" ht="39.950000000000003" customHeight="1" x14ac:dyDescent="0.2">
      <c r="A50" s="282" t="s">
        <v>36</v>
      </c>
      <c r="B50" s="99"/>
      <c r="C50" s="283"/>
    </row>
    <row r="51" spans="1:3" s="98" customFormat="1" ht="39.950000000000003" customHeight="1" x14ac:dyDescent="0.2">
      <c r="A51" s="282" t="s">
        <v>36</v>
      </c>
      <c r="B51" s="99"/>
      <c r="C51" s="283"/>
    </row>
    <row r="52" spans="1:3" s="98" customFormat="1" ht="39.950000000000003" customHeight="1" x14ac:dyDescent="0.2">
      <c r="A52" s="282" t="s">
        <v>36</v>
      </c>
      <c r="B52" s="99"/>
      <c r="C52" s="283"/>
    </row>
    <row r="53" spans="1:3" s="98" customFormat="1" ht="39.950000000000003" customHeight="1" x14ac:dyDescent="0.2">
      <c r="A53" s="282" t="s">
        <v>36</v>
      </c>
      <c r="B53" s="99"/>
      <c r="C53" s="283"/>
    </row>
    <row r="54" spans="1:3" s="98" customFormat="1" ht="39.950000000000003" customHeight="1" x14ac:dyDescent="0.2">
      <c r="A54" s="282" t="s">
        <v>36</v>
      </c>
      <c r="B54" s="99"/>
      <c r="C54" s="283"/>
    </row>
    <row r="55" spans="1:3" s="98" customFormat="1" ht="39.950000000000003" customHeight="1" x14ac:dyDescent="0.2">
      <c r="A55" s="282" t="s">
        <v>36</v>
      </c>
      <c r="B55" s="99"/>
      <c r="C55" s="283"/>
    </row>
    <row r="56" spans="1:3" s="98" customFormat="1" ht="39.950000000000003" customHeight="1" x14ac:dyDescent="0.2">
      <c r="A56" s="282" t="s">
        <v>36</v>
      </c>
      <c r="B56" s="99"/>
      <c r="C56" s="283"/>
    </row>
    <row r="57" spans="1:3" s="98" customFormat="1" ht="39.950000000000003" customHeight="1" x14ac:dyDescent="0.2">
      <c r="A57" s="282" t="s">
        <v>36</v>
      </c>
      <c r="B57" s="99"/>
      <c r="C57" s="283"/>
    </row>
    <row r="58" spans="1:3" s="98" customFormat="1" ht="39.950000000000003" customHeight="1" x14ac:dyDescent="0.2">
      <c r="A58" s="282" t="s">
        <v>36</v>
      </c>
      <c r="B58" s="99"/>
      <c r="C58" s="283"/>
    </row>
    <row r="59" spans="1:3" s="98" customFormat="1" ht="39.950000000000003" customHeight="1" x14ac:dyDescent="0.2">
      <c r="A59" s="282" t="s">
        <v>36</v>
      </c>
      <c r="B59" s="99"/>
      <c r="C59" s="283"/>
    </row>
    <row r="60" spans="1:3" s="98" customFormat="1" ht="39.950000000000003" customHeight="1" x14ac:dyDescent="0.2">
      <c r="A60" s="282" t="s">
        <v>36</v>
      </c>
      <c r="B60" s="99"/>
      <c r="C60" s="283"/>
    </row>
    <row r="61" spans="1:3" s="98" customFormat="1" ht="39.950000000000003" customHeight="1" x14ac:dyDescent="0.2">
      <c r="A61" s="282" t="s">
        <v>36</v>
      </c>
      <c r="B61" s="99"/>
      <c r="C61" s="283"/>
    </row>
    <row r="62" spans="1:3" s="98" customFormat="1" ht="39.950000000000003" customHeight="1" x14ac:dyDescent="0.2">
      <c r="A62" s="282" t="s">
        <v>36</v>
      </c>
      <c r="B62" s="99"/>
      <c r="C62" s="283"/>
    </row>
    <row r="63" spans="1:3" s="98" customFormat="1" ht="39.950000000000003" customHeight="1" x14ac:dyDescent="0.2">
      <c r="A63" s="282" t="s">
        <v>36</v>
      </c>
      <c r="B63" s="99"/>
      <c r="C63" s="283"/>
    </row>
    <row r="64" spans="1:3" s="98" customFormat="1" ht="39.950000000000003" customHeight="1" x14ac:dyDescent="0.2">
      <c r="A64" s="282" t="s">
        <v>36</v>
      </c>
      <c r="B64" s="99"/>
      <c r="C64" s="283"/>
    </row>
    <row r="65" spans="1:3" s="98" customFormat="1" ht="39.950000000000003" customHeight="1" x14ac:dyDescent="0.2">
      <c r="A65" s="282" t="s">
        <v>36</v>
      </c>
      <c r="B65" s="99"/>
      <c r="C65" s="283"/>
    </row>
    <row r="66" spans="1:3" s="98" customFormat="1" ht="39.950000000000003" customHeight="1" x14ac:dyDescent="0.2">
      <c r="A66" s="282" t="s">
        <v>36</v>
      </c>
      <c r="B66" s="99"/>
      <c r="C66" s="283"/>
    </row>
    <row r="67" spans="1:3" s="98" customFormat="1" ht="39.950000000000003" customHeight="1" x14ac:dyDescent="0.2">
      <c r="A67" s="282" t="s">
        <v>36</v>
      </c>
      <c r="B67" s="99"/>
      <c r="C67" s="283"/>
    </row>
    <row r="68" spans="1:3" s="98" customFormat="1" ht="39.950000000000003" customHeight="1" x14ac:dyDescent="0.2">
      <c r="A68" s="282" t="s">
        <v>36</v>
      </c>
      <c r="B68" s="99"/>
      <c r="C68" s="283"/>
    </row>
    <row r="69" spans="1:3" s="98" customFormat="1" ht="39.950000000000003" customHeight="1" x14ac:dyDescent="0.2">
      <c r="A69" s="282" t="s">
        <v>36</v>
      </c>
      <c r="B69" s="99"/>
      <c r="C69" s="283"/>
    </row>
    <row r="70" spans="1:3" s="98" customFormat="1" ht="39.950000000000003" customHeight="1" x14ac:dyDescent="0.2">
      <c r="A70" s="282" t="s">
        <v>36</v>
      </c>
      <c r="B70" s="99"/>
      <c r="C70" s="283"/>
    </row>
    <row r="71" spans="1:3" s="98" customFormat="1" ht="39.950000000000003" customHeight="1" x14ac:dyDescent="0.2">
      <c r="A71" s="282" t="s">
        <v>36</v>
      </c>
      <c r="B71" s="99"/>
      <c r="C71" s="283"/>
    </row>
    <row r="72" spans="1:3" s="98" customFormat="1" ht="39.950000000000003" customHeight="1" x14ac:dyDescent="0.2">
      <c r="A72" s="282" t="s">
        <v>36</v>
      </c>
      <c r="B72" s="99"/>
      <c r="C72" s="283"/>
    </row>
    <row r="73" spans="1:3" s="98" customFormat="1" ht="39.950000000000003" customHeight="1" x14ac:dyDescent="0.2">
      <c r="A73" s="282" t="s">
        <v>36</v>
      </c>
      <c r="B73" s="99"/>
      <c r="C73" s="283"/>
    </row>
    <row r="74" spans="1:3" s="98" customFormat="1" ht="39.950000000000003" customHeight="1" x14ac:dyDescent="0.2">
      <c r="A74" s="282" t="s">
        <v>36</v>
      </c>
      <c r="B74" s="99"/>
      <c r="C74" s="283"/>
    </row>
    <row r="75" spans="1:3" s="98" customFormat="1" ht="39.950000000000003" customHeight="1" x14ac:dyDescent="0.2">
      <c r="A75" s="282" t="s">
        <v>36</v>
      </c>
      <c r="B75" s="99"/>
      <c r="C75" s="283"/>
    </row>
    <row r="76" spans="1:3" s="98" customFormat="1" ht="39.950000000000003" customHeight="1" x14ac:dyDescent="0.2">
      <c r="A76" s="282" t="s">
        <v>36</v>
      </c>
      <c r="B76" s="99"/>
      <c r="C76" s="283"/>
    </row>
    <row r="77" spans="1:3" s="98" customFormat="1" ht="39.950000000000003" customHeight="1" x14ac:dyDescent="0.2">
      <c r="A77" s="282" t="s">
        <v>36</v>
      </c>
      <c r="B77" s="99"/>
      <c r="C77" s="283"/>
    </row>
    <row r="78" spans="1:3" s="98" customFormat="1" ht="39.950000000000003" customHeight="1" x14ac:dyDescent="0.2">
      <c r="A78" s="282" t="s">
        <v>36</v>
      </c>
      <c r="B78" s="99"/>
      <c r="C78" s="283"/>
    </row>
    <row r="79" spans="1:3" s="98" customFormat="1" ht="39.950000000000003" customHeight="1" x14ac:dyDescent="0.2">
      <c r="A79" s="282" t="s">
        <v>36</v>
      </c>
      <c r="B79" s="99"/>
      <c r="C79" s="283"/>
    </row>
    <row r="80" spans="1:3" s="98" customFormat="1" ht="39.950000000000003" customHeight="1" x14ac:dyDescent="0.2">
      <c r="A80" s="282" t="s">
        <v>36</v>
      </c>
      <c r="B80" s="99"/>
      <c r="C80" s="283"/>
    </row>
    <row r="81" spans="1:3" s="98" customFormat="1" ht="39.950000000000003" customHeight="1" x14ac:dyDescent="0.2">
      <c r="A81" s="282" t="s">
        <v>36</v>
      </c>
      <c r="B81" s="99"/>
      <c r="C81" s="283"/>
    </row>
    <row r="82" spans="1:3" s="98" customFormat="1" ht="39.950000000000003" customHeight="1" x14ac:dyDescent="0.2">
      <c r="A82" s="282" t="s">
        <v>36</v>
      </c>
      <c r="B82" s="99"/>
      <c r="C82" s="283"/>
    </row>
    <row r="83" spans="1:3" s="98" customFormat="1" ht="39.950000000000003" customHeight="1" x14ac:dyDescent="0.2">
      <c r="A83" s="282" t="s">
        <v>36</v>
      </c>
      <c r="B83" s="99"/>
      <c r="C83" s="283"/>
    </row>
    <row r="84" spans="1:3" s="98" customFormat="1" ht="39.950000000000003" customHeight="1" x14ac:dyDescent="0.2">
      <c r="A84" s="282" t="s">
        <v>36</v>
      </c>
      <c r="B84" s="99"/>
      <c r="C84" s="283"/>
    </row>
    <row r="85" spans="1:3" s="98" customFormat="1" ht="39.950000000000003" customHeight="1" x14ac:dyDescent="0.2">
      <c r="A85" s="282" t="s">
        <v>36</v>
      </c>
      <c r="B85" s="99"/>
      <c r="C85" s="283"/>
    </row>
    <row r="86" spans="1:3" s="98" customFormat="1" ht="39.950000000000003" customHeight="1" x14ac:dyDescent="0.2">
      <c r="A86" s="282" t="s">
        <v>36</v>
      </c>
      <c r="B86" s="99"/>
      <c r="C86" s="283"/>
    </row>
    <row r="87" spans="1:3" s="98" customFormat="1" ht="39.950000000000003" customHeight="1" x14ac:dyDescent="0.2">
      <c r="A87" s="282" t="s">
        <v>36</v>
      </c>
      <c r="B87" s="99"/>
      <c r="C87" s="283"/>
    </row>
    <row r="88" spans="1:3" s="98" customFormat="1" ht="39.950000000000003" customHeight="1" x14ac:dyDescent="0.2">
      <c r="A88" s="282" t="s">
        <v>36</v>
      </c>
      <c r="B88" s="99"/>
      <c r="C88" s="283"/>
    </row>
    <row r="89" spans="1:3" s="98" customFormat="1" ht="39.950000000000003" customHeight="1" x14ac:dyDescent="0.2">
      <c r="A89" s="282" t="s">
        <v>36</v>
      </c>
      <c r="B89" s="99"/>
      <c r="C89" s="283"/>
    </row>
    <row r="90" spans="1:3" s="98" customFormat="1" ht="39.950000000000003" customHeight="1" x14ac:dyDescent="0.2">
      <c r="A90" s="282" t="s">
        <v>36</v>
      </c>
      <c r="B90" s="99"/>
      <c r="C90" s="283"/>
    </row>
    <row r="91" spans="1:3" s="98" customFormat="1" ht="39.950000000000003" customHeight="1" x14ac:dyDescent="0.2">
      <c r="A91" s="282" t="s">
        <v>36</v>
      </c>
      <c r="B91" s="99"/>
      <c r="C91" s="283"/>
    </row>
    <row r="92" spans="1:3" s="98" customFormat="1" ht="39.950000000000003" customHeight="1" x14ac:dyDescent="0.2">
      <c r="A92" s="282" t="s">
        <v>36</v>
      </c>
      <c r="B92" s="99"/>
      <c r="C92" s="283"/>
    </row>
    <row r="93" spans="1:3" s="98" customFormat="1" ht="39.950000000000003" customHeight="1" x14ac:dyDescent="0.2">
      <c r="A93" s="282" t="s">
        <v>36</v>
      </c>
      <c r="B93" s="99"/>
      <c r="C93" s="283"/>
    </row>
    <row r="94" spans="1:3" s="98" customFormat="1" ht="39.950000000000003" customHeight="1" x14ac:dyDescent="0.2">
      <c r="A94" s="282" t="s">
        <v>36</v>
      </c>
      <c r="B94" s="99"/>
      <c r="C94" s="283"/>
    </row>
    <row r="95" spans="1:3" s="98" customFormat="1" ht="39.950000000000003" customHeight="1" x14ac:dyDescent="0.2">
      <c r="A95" s="282" t="s">
        <v>36</v>
      </c>
      <c r="B95" s="99"/>
      <c r="C95" s="283"/>
    </row>
    <row r="96" spans="1:3" s="98" customFormat="1" ht="39.950000000000003" customHeight="1" x14ac:dyDescent="0.2">
      <c r="A96" s="282" t="s">
        <v>36</v>
      </c>
      <c r="B96" s="99"/>
      <c r="C96" s="283"/>
    </row>
    <row r="97" spans="1:3" s="98" customFormat="1" ht="39.950000000000003" customHeight="1" x14ac:dyDescent="0.2">
      <c r="A97" s="282" t="s">
        <v>36</v>
      </c>
      <c r="B97" s="99"/>
      <c r="C97" s="283"/>
    </row>
    <row r="98" spans="1:3" s="98" customFormat="1" ht="39.950000000000003" customHeight="1" x14ac:dyDescent="0.2">
      <c r="A98" s="282" t="s">
        <v>36</v>
      </c>
      <c r="B98" s="99"/>
      <c r="C98" s="283"/>
    </row>
    <row r="99" spans="1:3" s="98" customFormat="1" ht="39.950000000000003" customHeight="1" x14ac:dyDescent="0.2">
      <c r="A99" s="282" t="s">
        <v>36</v>
      </c>
      <c r="B99" s="99"/>
      <c r="C99" s="283"/>
    </row>
    <row r="100" spans="1:3" s="98" customFormat="1" ht="39.950000000000003" customHeight="1" x14ac:dyDescent="0.2">
      <c r="A100" s="282" t="s">
        <v>36</v>
      </c>
      <c r="B100" s="99"/>
      <c r="C100" s="283"/>
    </row>
    <row r="101" spans="1:3" s="98" customFormat="1" ht="39.950000000000003" customHeight="1" x14ac:dyDescent="0.2">
      <c r="A101" s="282" t="s">
        <v>36</v>
      </c>
      <c r="B101" s="99"/>
      <c r="C101" s="283"/>
    </row>
    <row r="102" spans="1:3" s="98" customFormat="1" ht="39.950000000000003" customHeight="1" x14ac:dyDescent="0.2">
      <c r="A102" s="282" t="s">
        <v>36</v>
      </c>
      <c r="B102" s="99"/>
      <c r="C102" s="283"/>
    </row>
    <row r="103" spans="1:3" s="98" customFormat="1" ht="39.950000000000003" customHeight="1" x14ac:dyDescent="0.2">
      <c r="A103" s="282" t="s">
        <v>36</v>
      </c>
      <c r="B103" s="99"/>
      <c r="C103" s="283"/>
    </row>
    <row r="104" spans="1:3" s="98" customFormat="1" ht="39.950000000000003" customHeight="1" x14ac:dyDescent="0.2">
      <c r="A104" s="282" t="s">
        <v>36</v>
      </c>
      <c r="B104" s="99"/>
      <c r="C104" s="283"/>
    </row>
    <row r="105" spans="1:3" s="98" customFormat="1" ht="39.950000000000003" customHeight="1" x14ac:dyDescent="0.2">
      <c r="A105" s="282" t="s">
        <v>36</v>
      </c>
      <c r="B105" s="99"/>
      <c r="C105" s="283"/>
    </row>
    <row r="106" spans="1:3" s="98" customFormat="1" ht="39.950000000000003" customHeight="1" x14ac:dyDescent="0.2">
      <c r="A106" s="282" t="s">
        <v>36</v>
      </c>
      <c r="B106" s="99"/>
      <c r="C106" s="283"/>
    </row>
    <row r="107" spans="1:3" s="98" customFormat="1" ht="39.950000000000003" customHeight="1" x14ac:dyDescent="0.2">
      <c r="A107" s="282" t="s">
        <v>36</v>
      </c>
      <c r="B107" s="99"/>
      <c r="C107" s="283"/>
    </row>
    <row r="108" spans="1:3" s="98" customFormat="1" ht="39.950000000000003" customHeight="1" x14ac:dyDescent="0.2">
      <c r="A108" s="282" t="s">
        <v>36</v>
      </c>
      <c r="B108" s="99"/>
      <c r="C108" s="283"/>
    </row>
    <row r="109" spans="1:3" s="98" customFormat="1" ht="39.950000000000003" customHeight="1" x14ac:dyDescent="0.2">
      <c r="A109" s="282" t="s">
        <v>36</v>
      </c>
      <c r="B109" s="99"/>
      <c r="C109" s="283"/>
    </row>
    <row r="110" spans="1:3" s="98" customFormat="1" ht="39.950000000000003" customHeight="1" x14ac:dyDescent="0.2">
      <c r="A110" s="282" t="s">
        <v>36</v>
      </c>
      <c r="B110" s="99"/>
      <c r="C110" s="283"/>
    </row>
    <row r="111" spans="1:3" s="98" customFormat="1" ht="39.950000000000003" customHeight="1" x14ac:dyDescent="0.2">
      <c r="A111" s="282" t="s">
        <v>36</v>
      </c>
      <c r="B111" s="99"/>
      <c r="C111" s="283"/>
    </row>
    <row r="112" spans="1:3" s="98" customFormat="1" ht="39.950000000000003" customHeight="1" x14ac:dyDescent="0.2">
      <c r="A112" s="282" t="s">
        <v>36</v>
      </c>
      <c r="B112" s="99"/>
      <c r="C112" s="283"/>
    </row>
    <row r="113" spans="1:3" s="98" customFormat="1" ht="39.950000000000003" customHeight="1" x14ac:dyDescent="0.2">
      <c r="A113" s="282" t="s">
        <v>36</v>
      </c>
      <c r="B113" s="99"/>
      <c r="C113" s="283"/>
    </row>
    <row r="114" spans="1:3" s="98" customFormat="1" ht="39.950000000000003" customHeight="1" x14ac:dyDescent="0.2">
      <c r="A114" s="282" t="s">
        <v>36</v>
      </c>
      <c r="B114" s="99"/>
      <c r="C114" s="283"/>
    </row>
    <row r="115" spans="1:3" s="98" customFormat="1" ht="39.950000000000003" customHeight="1" x14ac:dyDescent="0.2">
      <c r="A115" s="282" t="s">
        <v>36</v>
      </c>
      <c r="B115" s="99"/>
      <c r="C115" s="283"/>
    </row>
    <row r="116" spans="1:3" s="98" customFormat="1" ht="39.950000000000003" customHeight="1" x14ac:dyDescent="0.2">
      <c r="A116" s="282" t="s">
        <v>36</v>
      </c>
      <c r="B116" s="99"/>
      <c r="C116" s="283"/>
    </row>
    <row r="117" spans="1:3" s="98" customFormat="1" ht="39.950000000000003" customHeight="1" x14ac:dyDescent="0.2">
      <c r="A117" s="282" t="s">
        <v>36</v>
      </c>
      <c r="B117" s="99"/>
      <c r="C117" s="283"/>
    </row>
    <row r="118" spans="1:3" s="98" customFormat="1" ht="39.950000000000003" customHeight="1" x14ac:dyDescent="0.2">
      <c r="A118" s="282" t="s">
        <v>36</v>
      </c>
      <c r="B118" s="99"/>
      <c r="C118" s="283"/>
    </row>
    <row r="119" spans="1:3" s="98" customFormat="1" ht="39.950000000000003" customHeight="1" x14ac:dyDescent="0.2">
      <c r="A119" s="282" t="s">
        <v>36</v>
      </c>
      <c r="B119" s="99"/>
      <c r="C119" s="283"/>
    </row>
    <row r="120" spans="1:3" s="98" customFormat="1" ht="39.950000000000003" customHeight="1" x14ac:dyDescent="0.2">
      <c r="A120" s="282" t="s">
        <v>36</v>
      </c>
      <c r="B120" s="99"/>
      <c r="C120" s="283"/>
    </row>
    <row r="121" spans="1:3" s="98" customFormat="1" ht="39.950000000000003" customHeight="1" x14ac:dyDescent="0.2">
      <c r="A121" s="282" t="s">
        <v>36</v>
      </c>
      <c r="B121" s="99"/>
      <c r="C121" s="283"/>
    </row>
    <row r="122" spans="1:3" s="98" customFormat="1" ht="39.950000000000003" customHeight="1" x14ac:dyDescent="0.2">
      <c r="A122" s="282" t="s">
        <v>36</v>
      </c>
      <c r="B122" s="99"/>
      <c r="C122" s="283"/>
    </row>
    <row r="123" spans="1:3" s="98" customFormat="1" ht="39.950000000000003" customHeight="1" x14ac:dyDescent="0.2">
      <c r="A123" s="282" t="s">
        <v>36</v>
      </c>
      <c r="B123" s="99"/>
      <c r="C123" s="283"/>
    </row>
    <row r="124" spans="1:3" s="98" customFormat="1" ht="39.950000000000003" customHeight="1" x14ac:dyDescent="0.2">
      <c r="A124" s="282" t="s">
        <v>36</v>
      </c>
      <c r="B124" s="99"/>
      <c r="C124" s="283"/>
    </row>
    <row r="125" spans="1:3" s="98" customFormat="1" ht="39.950000000000003" customHeight="1" x14ac:dyDescent="0.2">
      <c r="A125" s="282" t="s">
        <v>36</v>
      </c>
      <c r="B125" s="99"/>
      <c r="C125" s="283"/>
    </row>
    <row r="126" spans="1:3" s="98" customFormat="1" ht="39.950000000000003" customHeight="1" x14ac:dyDescent="0.2">
      <c r="A126" s="282" t="s">
        <v>36</v>
      </c>
      <c r="B126" s="99"/>
      <c r="C126" s="283"/>
    </row>
    <row r="127" spans="1:3" s="98" customFormat="1" ht="39.950000000000003" customHeight="1" x14ac:dyDescent="0.2">
      <c r="A127" s="282" t="s">
        <v>36</v>
      </c>
      <c r="B127" s="99"/>
      <c r="C127" s="283"/>
    </row>
    <row r="128" spans="1:3" s="98" customFormat="1" ht="39.950000000000003" customHeight="1" x14ac:dyDescent="0.2">
      <c r="A128" s="282" t="s">
        <v>36</v>
      </c>
      <c r="B128" s="99"/>
      <c r="C128" s="283"/>
    </row>
    <row r="129" spans="1:3" s="98" customFormat="1" ht="39.950000000000003" customHeight="1" x14ac:dyDescent="0.2">
      <c r="A129" s="282" t="s">
        <v>36</v>
      </c>
      <c r="B129" s="99"/>
      <c r="C129" s="283"/>
    </row>
    <row r="130" spans="1:3" s="98" customFormat="1" ht="39.950000000000003" customHeight="1" x14ac:dyDescent="0.2">
      <c r="A130" s="282" t="s">
        <v>36</v>
      </c>
      <c r="B130" s="99"/>
      <c r="C130" s="283"/>
    </row>
    <row r="131" spans="1:3" s="98" customFormat="1" ht="39.950000000000003" customHeight="1" x14ac:dyDescent="0.2">
      <c r="A131" s="282" t="s">
        <v>36</v>
      </c>
      <c r="B131" s="99"/>
      <c r="C131" s="283"/>
    </row>
    <row r="132" spans="1:3" s="98" customFormat="1" ht="39.950000000000003" customHeight="1" x14ac:dyDescent="0.2">
      <c r="A132" s="282" t="s">
        <v>36</v>
      </c>
      <c r="B132" s="99"/>
      <c r="C132" s="283"/>
    </row>
    <row r="133" spans="1:3" s="98" customFormat="1" ht="39.950000000000003" customHeight="1" x14ac:dyDescent="0.2">
      <c r="A133" s="282" t="s">
        <v>36</v>
      </c>
      <c r="B133" s="99"/>
      <c r="C133" s="283"/>
    </row>
    <row r="134" spans="1:3" s="98" customFormat="1" ht="39.950000000000003" customHeight="1" x14ac:dyDescent="0.2">
      <c r="A134" s="282" t="s">
        <v>36</v>
      </c>
      <c r="B134" s="99"/>
      <c r="C134" s="283"/>
    </row>
    <row r="135" spans="1:3" s="98" customFormat="1" ht="39.950000000000003" customHeight="1" x14ac:dyDescent="0.2">
      <c r="A135" s="282" t="s">
        <v>36</v>
      </c>
      <c r="B135" s="99"/>
      <c r="C135" s="283"/>
    </row>
    <row r="136" spans="1:3" s="98" customFormat="1" ht="39.950000000000003" customHeight="1" x14ac:dyDescent="0.2">
      <c r="A136" s="282" t="s">
        <v>36</v>
      </c>
      <c r="B136" s="99"/>
      <c r="C136" s="283"/>
    </row>
    <row r="137" spans="1:3" s="98" customFormat="1" ht="39.950000000000003" customHeight="1" x14ac:dyDescent="0.2">
      <c r="A137" s="282" t="s">
        <v>36</v>
      </c>
      <c r="B137" s="99"/>
      <c r="C137" s="283"/>
    </row>
    <row r="138" spans="1:3" s="98" customFormat="1" ht="39.950000000000003" customHeight="1" x14ac:dyDescent="0.2">
      <c r="A138" s="282" t="s">
        <v>36</v>
      </c>
      <c r="B138" s="99"/>
      <c r="C138" s="283"/>
    </row>
    <row r="139" spans="1:3" s="98" customFormat="1" ht="39.950000000000003" customHeight="1" x14ac:dyDescent="0.2">
      <c r="A139" s="282" t="s">
        <v>36</v>
      </c>
      <c r="B139" s="99"/>
      <c r="C139" s="283"/>
    </row>
    <row r="140" spans="1:3" s="98" customFormat="1" ht="39.950000000000003" customHeight="1" x14ac:dyDescent="0.2">
      <c r="A140" s="282" t="s">
        <v>36</v>
      </c>
      <c r="B140" s="99"/>
      <c r="C140" s="283"/>
    </row>
    <row r="141" spans="1:3" s="98" customFormat="1" ht="39.950000000000003" customHeight="1" x14ac:dyDescent="0.2">
      <c r="A141" s="282" t="s">
        <v>36</v>
      </c>
      <c r="B141" s="99"/>
      <c r="C141" s="283"/>
    </row>
    <row r="142" spans="1:3" s="98" customFormat="1" ht="39.950000000000003" customHeight="1" x14ac:dyDescent="0.2">
      <c r="A142" s="282" t="s">
        <v>36</v>
      </c>
      <c r="B142" s="99"/>
      <c r="C142" s="283"/>
    </row>
    <row r="143" spans="1:3" s="98" customFormat="1" ht="39.950000000000003" customHeight="1" x14ac:dyDescent="0.2">
      <c r="A143" s="282" t="s">
        <v>36</v>
      </c>
      <c r="B143" s="99"/>
      <c r="C143" s="283"/>
    </row>
    <row r="144" spans="1:3" s="98" customFormat="1" ht="39.950000000000003" customHeight="1" x14ac:dyDescent="0.2">
      <c r="A144" s="282" t="s">
        <v>36</v>
      </c>
      <c r="B144" s="99"/>
      <c r="C144" s="283"/>
    </row>
    <row r="145" spans="1:3" s="98" customFormat="1" ht="39.950000000000003" customHeight="1" x14ac:dyDescent="0.2">
      <c r="A145" s="282" t="s">
        <v>36</v>
      </c>
      <c r="B145" s="99"/>
      <c r="C145" s="283"/>
    </row>
    <row r="146" spans="1:3" s="98" customFormat="1" ht="39.950000000000003" customHeight="1" x14ac:dyDescent="0.2">
      <c r="A146" s="282" t="s">
        <v>36</v>
      </c>
      <c r="B146" s="99"/>
      <c r="C146" s="283"/>
    </row>
    <row r="147" spans="1:3" s="98" customFormat="1" ht="39.950000000000003" customHeight="1" x14ac:dyDescent="0.2">
      <c r="A147" s="282" t="s">
        <v>36</v>
      </c>
      <c r="B147" s="99"/>
      <c r="C147" s="283"/>
    </row>
    <row r="148" spans="1:3" s="98" customFormat="1" ht="39.950000000000003" customHeight="1" x14ac:dyDescent="0.2">
      <c r="A148" s="282" t="s">
        <v>36</v>
      </c>
      <c r="B148" s="99"/>
      <c r="C148" s="283"/>
    </row>
    <row r="149" spans="1:3" s="98" customFormat="1" ht="39.950000000000003" customHeight="1" x14ac:dyDescent="0.2">
      <c r="A149" s="282" t="s">
        <v>36</v>
      </c>
      <c r="B149" s="99"/>
      <c r="C149" s="283"/>
    </row>
    <row r="150" spans="1:3" s="98" customFormat="1" ht="39.950000000000003" customHeight="1" x14ac:dyDescent="0.2">
      <c r="A150" s="282" t="s">
        <v>36</v>
      </c>
      <c r="B150" s="99"/>
      <c r="C150" s="283"/>
    </row>
    <row r="151" spans="1:3" s="98" customFormat="1" ht="39.950000000000003" customHeight="1" x14ac:dyDescent="0.2">
      <c r="A151" s="282" t="s">
        <v>36</v>
      </c>
      <c r="B151" s="99"/>
      <c r="C151" s="283"/>
    </row>
    <row r="152" spans="1:3" s="98" customFormat="1" ht="39.950000000000003" customHeight="1" x14ac:dyDescent="0.2">
      <c r="A152" s="282" t="s">
        <v>36</v>
      </c>
      <c r="B152" s="99"/>
      <c r="C152" s="283"/>
    </row>
    <row r="153" spans="1:3" s="98" customFormat="1" ht="39.950000000000003" customHeight="1" x14ac:dyDescent="0.2">
      <c r="A153" s="282" t="s">
        <v>36</v>
      </c>
      <c r="B153" s="99"/>
      <c r="C153" s="283"/>
    </row>
    <row r="154" spans="1:3" s="98" customFormat="1" ht="39.950000000000003" customHeight="1" x14ac:dyDescent="0.2">
      <c r="A154" s="282" t="s">
        <v>36</v>
      </c>
      <c r="B154" s="99"/>
      <c r="C154" s="283"/>
    </row>
    <row r="155" spans="1:3" s="98" customFormat="1" ht="39.950000000000003" customHeight="1" x14ac:dyDescent="0.2">
      <c r="A155" s="282" t="s">
        <v>36</v>
      </c>
      <c r="B155" s="99"/>
      <c r="C155" s="283"/>
    </row>
    <row r="156" spans="1:3" s="98" customFormat="1" ht="39.950000000000003" customHeight="1" x14ac:dyDescent="0.2">
      <c r="A156" s="282" t="s">
        <v>36</v>
      </c>
      <c r="B156" s="99"/>
      <c r="C156" s="283"/>
    </row>
    <row r="157" spans="1:3" s="98" customFormat="1" ht="39.950000000000003" customHeight="1" x14ac:dyDescent="0.2">
      <c r="A157" s="282" t="s">
        <v>36</v>
      </c>
      <c r="B157" s="99"/>
      <c r="C157" s="283"/>
    </row>
    <row r="158" spans="1:3" s="98" customFormat="1" ht="39.950000000000003" customHeight="1" x14ac:dyDescent="0.2">
      <c r="A158" s="282" t="s">
        <v>36</v>
      </c>
      <c r="B158" s="99"/>
      <c r="C158" s="283"/>
    </row>
    <row r="159" spans="1:3" s="98" customFormat="1" ht="39.950000000000003" customHeight="1" x14ac:dyDescent="0.2">
      <c r="A159" s="282" t="s">
        <v>36</v>
      </c>
      <c r="B159" s="99"/>
      <c r="C159" s="283"/>
    </row>
    <row r="160" spans="1:3" s="98" customFormat="1" ht="39.950000000000003" customHeight="1" x14ac:dyDescent="0.2">
      <c r="A160" s="282" t="s">
        <v>36</v>
      </c>
      <c r="B160" s="99"/>
      <c r="C160" s="283"/>
    </row>
    <row r="161" spans="1:3" s="98" customFormat="1" ht="39.950000000000003" customHeight="1" x14ac:dyDescent="0.2">
      <c r="A161" s="282" t="s">
        <v>36</v>
      </c>
      <c r="B161" s="99"/>
      <c r="C161" s="283"/>
    </row>
    <row r="162" spans="1:3" s="98" customFormat="1" ht="39.950000000000003" customHeight="1" x14ac:dyDescent="0.2">
      <c r="A162" s="282" t="s">
        <v>36</v>
      </c>
      <c r="B162" s="99"/>
      <c r="C162" s="283"/>
    </row>
    <row r="163" spans="1:3" s="98" customFormat="1" ht="39.950000000000003" customHeight="1" x14ac:dyDescent="0.2">
      <c r="A163" s="282" t="s">
        <v>36</v>
      </c>
      <c r="B163" s="99"/>
      <c r="C163" s="283"/>
    </row>
    <row r="164" spans="1:3" s="98" customFormat="1" ht="39.950000000000003" customHeight="1" x14ac:dyDescent="0.2">
      <c r="A164" s="282" t="s">
        <v>36</v>
      </c>
      <c r="B164" s="99"/>
      <c r="C164" s="283"/>
    </row>
    <row r="165" spans="1:3" s="98" customFormat="1" ht="39.950000000000003" customHeight="1" x14ac:dyDescent="0.2">
      <c r="A165" s="282" t="s">
        <v>36</v>
      </c>
      <c r="B165" s="99"/>
      <c r="C165" s="283"/>
    </row>
    <row r="166" spans="1:3" s="98" customFormat="1" ht="39.950000000000003" customHeight="1" x14ac:dyDescent="0.2">
      <c r="A166" s="282" t="s">
        <v>36</v>
      </c>
      <c r="B166" s="99"/>
      <c r="C166" s="283"/>
    </row>
    <row r="167" spans="1:3" s="98" customFormat="1" ht="39.950000000000003" customHeight="1" x14ac:dyDescent="0.2">
      <c r="A167" s="282" t="s">
        <v>36</v>
      </c>
      <c r="B167" s="99"/>
      <c r="C167" s="283"/>
    </row>
    <row r="168" spans="1:3" s="98" customFormat="1" ht="39.950000000000003" customHeight="1" x14ac:dyDescent="0.2">
      <c r="A168" s="282" t="s">
        <v>36</v>
      </c>
      <c r="B168" s="99"/>
      <c r="C168" s="283"/>
    </row>
    <row r="169" spans="1:3" s="98" customFormat="1" ht="39.950000000000003" customHeight="1" x14ac:dyDescent="0.2">
      <c r="A169" s="282" t="s">
        <v>36</v>
      </c>
      <c r="B169" s="99"/>
      <c r="C169" s="283"/>
    </row>
    <row r="170" spans="1:3" s="98" customFormat="1" ht="39.950000000000003" customHeight="1" x14ac:dyDescent="0.2">
      <c r="A170" s="282" t="s">
        <v>36</v>
      </c>
      <c r="B170" s="99"/>
      <c r="C170" s="283"/>
    </row>
    <row r="171" spans="1:3" s="98" customFormat="1" ht="39.950000000000003" customHeight="1" x14ac:dyDescent="0.2">
      <c r="A171" s="282" t="s">
        <v>36</v>
      </c>
      <c r="B171" s="99"/>
      <c r="C171" s="283"/>
    </row>
    <row r="172" spans="1:3" s="98" customFormat="1" ht="39.950000000000003" customHeight="1" x14ac:dyDescent="0.2">
      <c r="A172" s="282" t="s">
        <v>36</v>
      </c>
      <c r="B172" s="99"/>
      <c r="C172" s="283"/>
    </row>
    <row r="173" spans="1:3" s="98" customFormat="1" ht="39.950000000000003" customHeight="1" x14ac:dyDescent="0.2">
      <c r="A173" s="282" t="s">
        <v>36</v>
      </c>
      <c r="B173" s="99"/>
      <c r="C173" s="283"/>
    </row>
    <row r="174" spans="1:3" s="98" customFormat="1" ht="39.950000000000003" customHeight="1" x14ac:dyDescent="0.2">
      <c r="A174" s="282" t="s">
        <v>36</v>
      </c>
      <c r="B174" s="99"/>
      <c r="C174" s="283"/>
    </row>
    <row r="175" spans="1:3" s="98" customFormat="1" ht="39.950000000000003" customHeight="1" x14ac:dyDescent="0.2">
      <c r="A175" s="282" t="s">
        <v>36</v>
      </c>
      <c r="B175" s="99"/>
      <c r="C175" s="283"/>
    </row>
    <row r="176" spans="1:3" s="98" customFormat="1" ht="39.950000000000003" customHeight="1" x14ac:dyDescent="0.2">
      <c r="A176" s="282" t="s">
        <v>36</v>
      </c>
      <c r="B176" s="99"/>
      <c r="C176" s="283"/>
    </row>
    <row r="177" spans="1:3" s="98" customFormat="1" ht="39.950000000000003" customHeight="1" x14ac:dyDescent="0.2">
      <c r="A177" s="282" t="s">
        <v>36</v>
      </c>
      <c r="B177" s="99"/>
      <c r="C177" s="283"/>
    </row>
    <row r="178" spans="1:3" s="98" customFormat="1" ht="39.950000000000003" customHeight="1" x14ac:dyDescent="0.2">
      <c r="A178" s="282" t="s">
        <v>36</v>
      </c>
      <c r="B178" s="99"/>
      <c r="C178" s="283"/>
    </row>
    <row r="179" spans="1:3" s="98" customFormat="1" ht="39.950000000000003" customHeight="1" x14ac:dyDescent="0.2">
      <c r="A179" s="282" t="s">
        <v>36</v>
      </c>
      <c r="B179" s="99"/>
      <c r="C179" s="283"/>
    </row>
    <row r="180" spans="1:3" s="98" customFormat="1" ht="39.950000000000003" customHeight="1" x14ac:dyDescent="0.2">
      <c r="A180" s="282" t="s">
        <v>36</v>
      </c>
      <c r="B180" s="99"/>
      <c r="C180" s="283"/>
    </row>
    <row r="181" spans="1:3" s="98" customFormat="1" ht="39.950000000000003" customHeight="1" x14ac:dyDescent="0.2">
      <c r="A181" s="282" t="s">
        <v>36</v>
      </c>
      <c r="B181" s="99"/>
      <c r="C181" s="283"/>
    </row>
    <row r="182" spans="1:3" s="98" customFormat="1" ht="39.950000000000003" customHeight="1" x14ac:dyDescent="0.2">
      <c r="A182" s="282" t="s">
        <v>36</v>
      </c>
      <c r="B182" s="99"/>
      <c r="C182" s="283"/>
    </row>
    <row r="183" spans="1:3" s="98" customFormat="1" ht="39.950000000000003" customHeight="1" x14ac:dyDescent="0.2">
      <c r="A183" s="282" t="s">
        <v>36</v>
      </c>
      <c r="B183" s="99"/>
      <c r="C183" s="283"/>
    </row>
    <row r="184" spans="1:3" s="98" customFormat="1" ht="39.950000000000003" customHeight="1" x14ac:dyDescent="0.2">
      <c r="A184" s="282" t="s">
        <v>36</v>
      </c>
      <c r="B184" s="99"/>
      <c r="C184" s="283"/>
    </row>
    <row r="185" spans="1:3" s="98" customFormat="1" ht="39.950000000000003" customHeight="1" x14ac:dyDescent="0.2">
      <c r="A185" s="282" t="s">
        <v>36</v>
      </c>
      <c r="B185" s="99"/>
      <c r="C185" s="283"/>
    </row>
    <row r="186" spans="1:3" s="98" customFormat="1" ht="39.950000000000003" customHeight="1" x14ac:dyDescent="0.2">
      <c r="A186" s="282" t="s">
        <v>36</v>
      </c>
      <c r="B186" s="99"/>
      <c r="C186" s="283"/>
    </row>
    <row r="187" spans="1:3" s="98" customFormat="1" ht="39.950000000000003" customHeight="1" x14ac:dyDescent="0.2">
      <c r="A187" s="282" t="s">
        <v>36</v>
      </c>
      <c r="B187" s="99"/>
      <c r="C187" s="283"/>
    </row>
    <row r="188" spans="1:3" s="98" customFormat="1" ht="39.950000000000003" customHeight="1" x14ac:dyDescent="0.2">
      <c r="A188" s="282" t="s">
        <v>36</v>
      </c>
      <c r="B188" s="99"/>
      <c r="C188" s="283"/>
    </row>
    <row r="189" spans="1:3" s="98" customFormat="1" ht="39.950000000000003" customHeight="1" x14ac:dyDescent="0.2">
      <c r="A189" s="282" t="s">
        <v>36</v>
      </c>
      <c r="B189" s="99"/>
      <c r="C189" s="283"/>
    </row>
    <row r="190" spans="1:3" s="98" customFormat="1" ht="39.950000000000003" customHeight="1" x14ac:dyDescent="0.2">
      <c r="A190" s="282" t="s">
        <v>36</v>
      </c>
      <c r="B190" s="99"/>
      <c r="C190" s="283"/>
    </row>
    <row r="191" spans="1:3" s="98" customFormat="1" ht="39.950000000000003" customHeight="1" x14ac:dyDescent="0.2">
      <c r="A191" s="282" t="s">
        <v>36</v>
      </c>
      <c r="B191" s="99"/>
      <c r="C191" s="283"/>
    </row>
    <row r="192" spans="1:3" s="98" customFormat="1" ht="39.950000000000003" customHeight="1" x14ac:dyDescent="0.2">
      <c r="A192" s="282" t="s">
        <v>36</v>
      </c>
      <c r="B192" s="99"/>
      <c r="C192" s="283"/>
    </row>
    <row r="193" spans="1:3" s="98" customFormat="1" ht="39.950000000000003" customHeight="1" x14ac:dyDescent="0.2">
      <c r="A193" s="282" t="s">
        <v>36</v>
      </c>
      <c r="B193" s="99"/>
      <c r="C193" s="283"/>
    </row>
    <row r="194" spans="1:3" s="98" customFormat="1" ht="39.950000000000003" customHeight="1" x14ac:dyDescent="0.2">
      <c r="A194" s="282" t="s">
        <v>36</v>
      </c>
      <c r="B194" s="99"/>
      <c r="C194" s="283"/>
    </row>
    <row r="195" spans="1:3" s="98" customFormat="1" ht="39.950000000000003" customHeight="1" x14ac:dyDescent="0.2">
      <c r="A195" s="282" t="s">
        <v>36</v>
      </c>
      <c r="B195" s="99"/>
      <c r="C195" s="283"/>
    </row>
    <row r="196" spans="1:3" s="98" customFormat="1" ht="39.950000000000003" customHeight="1" x14ac:dyDescent="0.2">
      <c r="A196" s="282" t="s">
        <v>36</v>
      </c>
      <c r="B196" s="99"/>
      <c r="C196" s="283"/>
    </row>
    <row r="197" spans="1:3" s="98" customFormat="1" ht="39.950000000000003" customHeight="1" x14ac:dyDescent="0.2">
      <c r="A197" s="282" t="s">
        <v>36</v>
      </c>
      <c r="B197" s="99"/>
      <c r="C197" s="283"/>
    </row>
    <row r="198" spans="1:3" s="98" customFormat="1" ht="39.950000000000003" customHeight="1" x14ac:dyDescent="0.2">
      <c r="A198" s="282" t="s">
        <v>36</v>
      </c>
      <c r="B198" s="99"/>
      <c r="C198" s="283"/>
    </row>
    <row r="199" spans="1:3" s="98" customFormat="1" ht="39.950000000000003" customHeight="1" x14ac:dyDescent="0.2">
      <c r="A199" s="282" t="s">
        <v>36</v>
      </c>
      <c r="B199" s="99"/>
      <c r="C199" s="283"/>
    </row>
    <row r="200" spans="1:3" s="98" customFormat="1" ht="39.950000000000003" customHeight="1" x14ac:dyDescent="0.2">
      <c r="A200" s="282" t="s">
        <v>36</v>
      </c>
      <c r="B200" s="99"/>
      <c r="C200" s="283"/>
    </row>
    <row r="201" spans="1:3" s="98" customFormat="1" ht="39.950000000000003" customHeight="1" x14ac:dyDescent="0.2">
      <c r="A201" s="282" t="s">
        <v>36</v>
      </c>
      <c r="B201" s="99"/>
      <c r="C201" s="283"/>
    </row>
    <row r="202" spans="1:3" s="98" customFormat="1" ht="39.950000000000003" customHeight="1" x14ac:dyDescent="0.2">
      <c r="A202" s="282" t="s">
        <v>36</v>
      </c>
      <c r="B202" s="99"/>
      <c r="C202" s="283"/>
    </row>
  </sheetData>
  <sheetProtection formatColumns="0" formatRows="0"/>
  <phoneticPr fontId="12" type="noConversion"/>
  <dataValidations count="1">
    <dataValidation type="list" allowBlank="1" showInputMessage="1" showErrorMessage="1" sqref="A6:A202" xr:uid="{00000000-0002-0000-0900-000000000000}">
      <formula1>"bitte wählen, A. Allgemeine Informationen,B. Kostenträgerrechnung,B1. EE-Kostenwälzung,C1. Verprobung,C1a. Netzentgeltkurven,C1b. Zeitvariables Netzentgelt,C2. §19 (2) StromNEV - Erlöse"</formula1>
    </dataValidation>
  </dataValidations>
  <pageMargins left="0.78740157499999996" right="0.78740157499999996" top="0.984251969" bottom="0.984251969" header="0.4921259845" footer="0.4921259845"/>
  <pageSetup paperSize="9" scale="52" fitToHeight="50" orientation="portrait" r:id="rId1"/>
  <headerFooter alignWithMargins="0">
    <oddFooter>&amp;L &amp;R&amp;12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_Hilfe"/>
  <dimension ref="B1:D71"/>
  <sheetViews>
    <sheetView showGridLines="0" zoomScaleNormal="100" zoomScaleSheetLayoutView="100" workbookViewId="0"/>
  </sheetViews>
  <sheetFormatPr baseColWidth="10" defaultColWidth="11" defaultRowHeight="12.75" x14ac:dyDescent="0.2"/>
  <cols>
    <col min="1" max="1" width="1.25" style="291" customWidth="1"/>
    <col min="2" max="2" width="145.625" style="291" customWidth="1"/>
    <col min="3" max="16384" width="11" style="291"/>
  </cols>
  <sheetData>
    <row r="1" spans="2:4" ht="21" thickBot="1" x14ac:dyDescent="0.25">
      <c r="B1" s="52"/>
    </row>
    <row r="2" spans="2:4" s="14" customFormat="1" ht="20.100000000000001" customHeight="1" x14ac:dyDescent="0.2">
      <c r="B2" s="115" t="s">
        <v>53</v>
      </c>
    </row>
    <row r="3" spans="2:4" s="14" customFormat="1" ht="15" customHeight="1" x14ac:dyDescent="0.2">
      <c r="B3" s="117" t="s">
        <v>54</v>
      </c>
    </row>
    <row r="4" spans="2:4" s="14" customFormat="1" ht="15" customHeight="1" x14ac:dyDescent="0.2">
      <c r="B4" s="117"/>
      <c r="D4" s="280"/>
    </row>
    <row r="5" spans="2:4" s="14" customFormat="1" ht="15" customHeight="1" x14ac:dyDescent="0.2">
      <c r="B5" s="278" t="s">
        <v>55</v>
      </c>
    </row>
    <row r="6" spans="2:4" s="14" customFormat="1" ht="15" customHeight="1" x14ac:dyDescent="0.2">
      <c r="B6" s="292" t="s">
        <v>223</v>
      </c>
    </row>
    <row r="7" spans="2:4" s="14" customFormat="1" ht="15" customHeight="1" x14ac:dyDescent="0.2">
      <c r="B7" s="279" t="s">
        <v>56</v>
      </c>
    </row>
    <row r="8" spans="2:4" s="14" customFormat="1" ht="15" customHeight="1" x14ac:dyDescent="0.2">
      <c r="B8" s="117"/>
    </row>
    <row r="9" spans="2:4" s="14" customFormat="1" ht="20.100000000000001" customHeight="1" x14ac:dyDescent="0.2">
      <c r="B9" s="118" t="s">
        <v>52</v>
      </c>
    </row>
    <row r="10" spans="2:4" s="119" customFormat="1" ht="15" customHeight="1" x14ac:dyDescent="0.2">
      <c r="B10" s="120" t="s">
        <v>64</v>
      </c>
    </row>
    <row r="11" spans="2:4" s="119" customFormat="1" ht="15" customHeight="1" x14ac:dyDescent="0.2">
      <c r="B11" s="120" t="s">
        <v>65</v>
      </c>
    </row>
    <row r="12" spans="2:4" s="119" customFormat="1" ht="15" customHeight="1" x14ac:dyDescent="0.2">
      <c r="B12" s="120" t="s">
        <v>66</v>
      </c>
    </row>
    <row r="13" spans="2:4" s="119" customFormat="1" ht="15" customHeight="1" x14ac:dyDescent="0.2">
      <c r="B13" s="120" t="s">
        <v>67</v>
      </c>
    </row>
    <row r="14" spans="2:4" s="119" customFormat="1" ht="15" customHeight="1" x14ac:dyDescent="0.2">
      <c r="B14" s="120" t="s">
        <v>68</v>
      </c>
    </row>
    <row r="15" spans="2:4" s="121" customFormat="1" ht="15" customHeight="1" x14ac:dyDescent="0.2">
      <c r="B15" s="120" t="s">
        <v>75</v>
      </c>
    </row>
    <row r="16" spans="2:4" s="121" customFormat="1" ht="15" customHeight="1" x14ac:dyDescent="0.2">
      <c r="B16" s="120" t="s">
        <v>76</v>
      </c>
    </row>
    <row r="17" spans="2:2" s="121" customFormat="1" ht="15" customHeight="1" x14ac:dyDescent="0.2">
      <c r="B17" s="120" t="s">
        <v>69</v>
      </c>
    </row>
    <row r="18" spans="2:2" s="121" customFormat="1" ht="15" customHeight="1" x14ac:dyDescent="0.2">
      <c r="B18" s="120" t="s">
        <v>215</v>
      </c>
    </row>
    <row r="19" spans="2:2" s="121" customFormat="1" ht="15" customHeight="1" x14ac:dyDescent="0.2">
      <c r="B19" s="120"/>
    </row>
    <row r="20" spans="2:2" s="2" customFormat="1" ht="20.100000000000001" customHeight="1" x14ac:dyDescent="0.2">
      <c r="B20" s="118" t="s">
        <v>214</v>
      </c>
    </row>
    <row r="21" spans="2:2" s="2" customFormat="1" ht="35.1" customHeight="1" x14ac:dyDescent="0.2">
      <c r="B21" s="132" t="s">
        <v>172</v>
      </c>
    </row>
    <row r="22" spans="2:2" s="2" customFormat="1" ht="35.1" customHeight="1" x14ac:dyDescent="0.2">
      <c r="B22" s="132" t="s">
        <v>173</v>
      </c>
    </row>
    <row r="23" spans="2:2" s="2" customFormat="1" ht="76.5" x14ac:dyDescent="0.2">
      <c r="B23" s="132" t="s">
        <v>381</v>
      </c>
    </row>
    <row r="24" spans="2:2" s="2" customFormat="1" ht="35.1" customHeight="1" x14ac:dyDescent="0.2">
      <c r="B24" s="132" t="s">
        <v>151</v>
      </c>
    </row>
    <row r="25" spans="2:2" s="2" customFormat="1" ht="35.1" customHeight="1" x14ac:dyDescent="0.2">
      <c r="B25" s="132" t="s">
        <v>152</v>
      </c>
    </row>
    <row r="26" spans="2:2" s="2" customFormat="1" ht="60" customHeight="1" x14ac:dyDescent="0.2">
      <c r="B26" s="132" t="s">
        <v>217</v>
      </c>
    </row>
    <row r="27" spans="2:2" s="250" customFormat="1" ht="35.1" customHeight="1" x14ac:dyDescent="0.2">
      <c r="B27" s="132" t="s">
        <v>218</v>
      </c>
    </row>
    <row r="28" spans="2:2" s="2" customFormat="1" ht="35.1" customHeight="1" x14ac:dyDescent="0.2">
      <c r="B28" s="132" t="s">
        <v>174</v>
      </c>
    </row>
    <row r="29" spans="2:2" s="2" customFormat="1" ht="35.1" customHeight="1" x14ac:dyDescent="0.2">
      <c r="B29" s="132" t="s">
        <v>250</v>
      </c>
    </row>
    <row r="30" spans="2:2" s="2" customFormat="1" ht="35.1" customHeight="1" x14ac:dyDescent="0.2">
      <c r="B30" s="132" t="s">
        <v>171</v>
      </c>
    </row>
    <row r="31" spans="2:2" s="2" customFormat="1" ht="35.1" customHeight="1" x14ac:dyDescent="0.2">
      <c r="B31" s="132" t="s">
        <v>175</v>
      </c>
    </row>
    <row r="32" spans="2:2" s="116" customFormat="1" ht="15" customHeight="1" x14ac:dyDescent="0.2">
      <c r="B32" s="117"/>
    </row>
    <row r="33" spans="2:2" s="2" customFormat="1" ht="20.100000000000001" customHeight="1" x14ac:dyDescent="0.2">
      <c r="B33" s="118" t="s">
        <v>51</v>
      </c>
    </row>
    <row r="34" spans="2:2" s="2" customFormat="1" ht="15" customHeight="1" x14ac:dyDescent="0.2">
      <c r="B34" s="158" t="s">
        <v>37</v>
      </c>
    </row>
    <row r="35" spans="2:2" s="2" customFormat="1" ht="86.25" customHeight="1" x14ac:dyDescent="0.2">
      <c r="B35" s="128" t="s">
        <v>206</v>
      </c>
    </row>
    <row r="36" spans="2:2" s="2" customFormat="1" ht="77.25" customHeight="1" x14ac:dyDescent="0.2">
      <c r="B36" s="128" t="s">
        <v>207</v>
      </c>
    </row>
    <row r="37" spans="2:2" s="2" customFormat="1" ht="60" customHeight="1" x14ac:dyDescent="0.2">
      <c r="B37" s="128" t="s">
        <v>222</v>
      </c>
    </row>
    <row r="38" spans="2:2" s="2" customFormat="1" ht="35.1" customHeight="1" x14ac:dyDescent="0.2">
      <c r="B38" s="128" t="s">
        <v>77</v>
      </c>
    </row>
    <row r="39" spans="2:2" s="2" customFormat="1" ht="95.1" customHeight="1" x14ac:dyDescent="0.2">
      <c r="B39" s="128" t="s">
        <v>226</v>
      </c>
    </row>
    <row r="40" spans="2:2" s="2" customFormat="1" ht="15" customHeight="1" x14ac:dyDescent="0.2">
      <c r="B40" s="128"/>
    </row>
    <row r="41" spans="2:2" s="2" customFormat="1" ht="15" customHeight="1" x14ac:dyDescent="0.2">
      <c r="B41" s="158" t="s">
        <v>45</v>
      </c>
    </row>
    <row r="42" spans="2:2" s="2" customFormat="1" ht="30" customHeight="1" x14ac:dyDescent="0.2">
      <c r="B42" s="132" t="s">
        <v>339</v>
      </c>
    </row>
    <row r="43" spans="2:2" s="2" customFormat="1" ht="15" customHeight="1" x14ac:dyDescent="0.2">
      <c r="B43" s="132" t="s">
        <v>208</v>
      </c>
    </row>
    <row r="44" spans="2:2" s="2" customFormat="1" ht="15" customHeight="1" x14ac:dyDescent="0.2">
      <c r="B44" s="132" t="s">
        <v>201</v>
      </c>
    </row>
    <row r="45" spans="2:2" s="2" customFormat="1" ht="15" customHeight="1" x14ac:dyDescent="0.2">
      <c r="B45" s="132" t="s">
        <v>202</v>
      </c>
    </row>
    <row r="46" spans="2:2" s="2" customFormat="1" ht="15" customHeight="1" x14ac:dyDescent="0.2">
      <c r="B46" s="132" t="s">
        <v>203</v>
      </c>
    </row>
    <row r="47" spans="2:2" s="2" customFormat="1" ht="15" customHeight="1" x14ac:dyDescent="0.2">
      <c r="B47" s="132" t="s">
        <v>209</v>
      </c>
    </row>
    <row r="48" spans="2:2" s="2" customFormat="1" ht="15" customHeight="1" x14ac:dyDescent="0.2">
      <c r="B48" s="132" t="s">
        <v>204</v>
      </c>
    </row>
    <row r="49" spans="2:2" s="2" customFormat="1" ht="15" customHeight="1" x14ac:dyDescent="0.2">
      <c r="B49" s="128" t="s">
        <v>154</v>
      </c>
    </row>
    <row r="50" spans="2:2" s="2" customFormat="1" ht="15" customHeight="1" x14ac:dyDescent="0.2">
      <c r="B50" s="132" t="s">
        <v>210</v>
      </c>
    </row>
    <row r="51" spans="2:2" s="2" customFormat="1" ht="25.5" x14ac:dyDescent="0.2">
      <c r="B51" s="132" t="s">
        <v>490</v>
      </c>
    </row>
    <row r="52" spans="2:2" s="2" customFormat="1" ht="15" customHeight="1" x14ac:dyDescent="0.2">
      <c r="B52" s="131" t="s">
        <v>205</v>
      </c>
    </row>
    <row r="53" spans="2:2" s="2" customFormat="1" ht="15" customHeight="1" x14ac:dyDescent="0.2">
      <c r="B53" s="131"/>
    </row>
    <row r="54" spans="2:2" s="2" customFormat="1" ht="15" customHeight="1" x14ac:dyDescent="0.2">
      <c r="B54" s="131" t="s">
        <v>289</v>
      </c>
    </row>
    <row r="55" spans="2:2" s="2" customFormat="1" ht="15" customHeight="1" x14ac:dyDescent="0.2">
      <c r="B55" s="349" t="s">
        <v>291</v>
      </c>
    </row>
    <row r="56" spans="2:2" s="2" customFormat="1" ht="15" customHeight="1" x14ac:dyDescent="0.2">
      <c r="B56" s="131"/>
    </row>
    <row r="57" spans="2:2" s="2" customFormat="1" ht="15" customHeight="1" x14ac:dyDescent="0.2">
      <c r="B57" s="131" t="s">
        <v>290</v>
      </c>
    </row>
    <row r="58" spans="2:2" s="2" customFormat="1" ht="39.950000000000003" customHeight="1" x14ac:dyDescent="0.2">
      <c r="B58" s="128" t="s">
        <v>292</v>
      </c>
    </row>
    <row r="59" spans="2:2" s="2" customFormat="1" ht="39.950000000000003" customHeight="1" x14ac:dyDescent="0.2">
      <c r="B59" s="128" t="s">
        <v>293</v>
      </c>
    </row>
    <row r="60" spans="2:2" s="2" customFormat="1" ht="39.950000000000003" customHeight="1" x14ac:dyDescent="0.2">
      <c r="B60" s="128" t="s">
        <v>502</v>
      </c>
    </row>
    <row r="61" spans="2:2" s="2" customFormat="1" ht="15" customHeight="1" x14ac:dyDescent="0.2">
      <c r="B61" s="131"/>
    </row>
    <row r="62" spans="2:2" s="2" customFormat="1" ht="15" customHeight="1" x14ac:dyDescent="0.2">
      <c r="B62" s="131"/>
    </row>
    <row r="63" spans="2:2" s="116" customFormat="1" ht="20.100000000000001" customHeight="1" x14ac:dyDescent="0.2">
      <c r="B63" s="118" t="s">
        <v>187</v>
      </c>
    </row>
    <row r="64" spans="2:2" s="2" customFormat="1" ht="35.1" customHeight="1" x14ac:dyDescent="0.2">
      <c r="B64" s="258" t="s">
        <v>188</v>
      </c>
    </row>
    <row r="65" spans="2:2" s="2" customFormat="1" ht="15" customHeight="1" x14ac:dyDescent="0.2">
      <c r="B65" s="120"/>
    </row>
    <row r="66" spans="2:2" s="116" customFormat="1" ht="20.100000000000001" customHeight="1" x14ac:dyDescent="0.2">
      <c r="B66" s="118" t="s">
        <v>79</v>
      </c>
    </row>
    <row r="67" spans="2:2" s="2" customFormat="1" ht="54.95" customHeight="1" x14ac:dyDescent="0.2">
      <c r="B67" s="128" t="s">
        <v>265</v>
      </c>
    </row>
    <row r="68" spans="2:2" s="2" customFormat="1" ht="30" customHeight="1" x14ac:dyDescent="0.2">
      <c r="B68" s="120" t="s">
        <v>264</v>
      </c>
    </row>
    <row r="69" spans="2:2" s="116" customFormat="1" ht="20.100000000000001" customHeight="1" x14ac:dyDescent="0.2">
      <c r="B69" s="118" t="s">
        <v>74</v>
      </c>
    </row>
    <row r="70" spans="2:2" s="116" customFormat="1" ht="15" customHeight="1" x14ac:dyDescent="0.2">
      <c r="B70" s="122" t="s">
        <v>57</v>
      </c>
    </row>
    <row r="71" spans="2:2" s="116" customFormat="1" ht="15" customHeight="1" thickBot="1" x14ac:dyDescent="0.25">
      <c r="B71" s="123"/>
    </row>
  </sheetData>
  <phoneticPr fontId="12" type="noConversion"/>
  <pageMargins left="0.78740157499999996" right="0.78740157499999996" top="0.53" bottom="0.31" header="0.4921259845" footer="0.35"/>
  <pageSetup paperSize="9" scale="65" fitToHeight="2" orientation="portrait" r:id="rId1"/>
  <headerFooter alignWithMargins="0">
    <oddFooter>&amp;R&amp;12Seite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_A">
    <tabColor indexed="43"/>
    <pageSetUpPr fitToPage="1"/>
  </sheetPr>
  <dimension ref="A1:D18"/>
  <sheetViews>
    <sheetView showGridLines="0" tabSelected="1" zoomScaleNormal="100" zoomScaleSheetLayoutView="140" workbookViewId="0">
      <selection activeCell="A2" sqref="A2"/>
    </sheetView>
  </sheetViews>
  <sheetFormatPr baseColWidth="10" defaultColWidth="11" defaultRowHeight="14.25" x14ac:dyDescent="0.2"/>
  <cols>
    <col min="1" max="1" width="4.125" style="27" customWidth="1"/>
    <col min="2" max="2" width="40.625" style="27" customWidth="1"/>
    <col min="3" max="3" width="60.625" style="36" customWidth="1"/>
    <col min="4" max="16384" width="11" style="27"/>
  </cols>
  <sheetData>
    <row r="1" spans="1:4" ht="15" x14ac:dyDescent="0.2">
      <c r="A1" s="341" t="s">
        <v>508</v>
      </c>
      <c r="B1" s="342"/>
      <c r="C1" s="272"/>
      <c r="D1" s="26"/>
    </row>
    <row r="2" spans="1:4" ht="30.75" customHeight="1" x14ac:dyDescent="0.3">
      <c r="A2" s="28" t="s">
        <v>506</v>
      </c>
      <c r="B2" s="29"/>
      <c r="C2" s="29"/>
      <c r="D2" s="30"/>
    </row>
    <row r="3" spans="1:4" ht="21.75" customHeight="1" x14ac:dyDescent="0.3">
      <c r="A3" s="38"/>
      <c r="B3" s="489" t="s">
        <v>39</v>
      </c>
      <c r="C3" s="489"/>
      <c r="D3" s="32"/>
    </row>
    <row r="4" spans="1:4" ht="18" x14ac:dyDescent="0.25">
      <c r="A4" s="33"/>
      <c r="B4" s="34"/>
      <c r="C4" s="35"/>
      <c r="D4" s="24"/>
    </row>
    <row r="5" spans="1:4" ht="15.75" x14ac:dyDescent="0.25">
      <c r="A5" s="33"/>
      <c r="B5" s="54" t="s">
        <v>33</v>
      </c>
      <c r="C5" s="31"/>
      <c r="D5" s="24"/>
    </row>
    <row r="6" spans="1:4" ht="15.75" x14ac:dyDescent="0.25">
      <c r="A6" s="33"/>
      <c r="B6" s="25"/>
      <c r="C6" s="25"/>
      <c r="D6" s="24"/>
    </row>
    <row r="7" spans="1:4" ht="15.75" x14ac:dyDescent="0.25">
      <c r="A7" s="33"/>
      <c r="B7" s="25"/>
      <c r="C7" s="25"/>
      <c r="D7" s="24"/>
    </row>
    <row r="8" spans="1:4" s="103" customFormat="1" ht="30" customHeight="1" x14ac:dyDescent="0.2">
      <c r="A8" s="100"/>
      <c r="B8" s="101" t="s">
        <v>34</v>
      </c>
      <c r="C8" s="187"/>
      <c r="D8" s="102"/>
    </row>
    <row r="9" spans="1:4" s="103" customFormat="1" ht="12.75" x14ac:dyDescent="0.2">
      <c r="A9" s="100"/>
      <c r="B9" s="104"/>
      <c r="C9" s="105"/>
      <c r="D9" s="102"/>
    </row>
    <row r="10" spans="1:4" s="103" customFormat="1" ht="39.950000000000003" customHeight="1" x14ac:dyDescent="0.2">
      <c r="A10" s="100"/>
      <c r="B10" s="106" t="s">
        <v>35</v>
      </c>
      <c r="C10" s="259"/>
      <c r="D10" s="102"/>
    </row>
    <row r="11" spans="1:4" s="103" customFormat="1" ht="12.75" x14ac:dyDescent="0.2">
      <c r="A11" s="100"/>
      <c r="B11" s="109"/>
      <c r="C11" s="107"/>
      <c r="D11" s="102"/>
    </row>
    <row r="12" spans="1:4" s="103" customFormat="1" ht="30" customHeight="1" x14ac:dyDescent="0.2">
      <c r="A12" s="100"/>
      <c r="B12" s="106" t="s">
        <v>40</v>
      </c>
      <c r="C12" s="108"/>
      <c r="D12" s="102"/>
    </row>
    <row r="13" spans="1:4" s="103" customFormat="1" ht="30" customHeight="1" x14ac:dyDescent="0.2">
      <c r="A13" s="100"/>
      <c r="B13" s="106" t="s">
        <v>41</v>
      </c>
      <c r="C13" s="108">
        <v>1</v>
      </c>
      <c r="D13" s="102"/>
    </row>
    <row r="14" spans="1:4" s="103" customFormat="1" ht="30" customHeight="1" x14ac:dyDescent="0.2">
      <c r="A14" s="100"/>
      <c r="B14" s="336" t="s">
        <v>253</v>
      </c>
      <c r="C14" s="108"/>
      <c r="D14" s="102"/>
    </row>
    <row r="15" spans="1:4" s="103" customFormat="1" ht="30" customHeight="1" x14ac:dyDescent="0.2">
      <c r="A15" s="100"/>
      <c r="B15" s="110" t="s">
        <v>42</v>
      </c>
      <c r="C15" s="275">
        <v>45658</v>
      </c>
      <c r="D15" s="102"/>
    </row>
    <row r="16" spans="1:4" s="103" customFormat="1" ht="30" customHeight="1" x14ac:dyDescent="0.2">
      <c r="A16" s="100"/>
      <c r="B16" s="281" t="s">
        <v>211</v>
      </c>
      <c r="C16" s="108" t="s">
        <v>36</v>
      </c>
      <c r="D16" s="102"/>
    </row>
    <row r="17" spans="1:4" s="103" customFormat="1" ht="60" customHeight="1" x14ac:dyDescent="0.2">
      <c r="A17" s="100"/>
      <c r="B17" s="281" t="s">
        <v>255</v>
      </c>
      <c r="C17" s="108" t="s">
        <v>36</v>
      </c>
      <c r="D17" s="102"/>
    </row>
    <row r="18" spans="1:4" s="103" customFormat="1" ht="13.5" thickBot="1" x14ac:dyDescent="0.25">
      <c r="A18" s="111"/>
      <c r="B18" s="112"/>
      <c r="C18" s="113"/>
      <c r="D18" s="114"/>
    </row>
  </sheetData>
  <sheetProtection formatColumns="0" formatRows="0"/>
  <protectedRanges>
    <protectedRange sqref="C15" name="Bereich2"/>
    <protectedRange sqref="C8 C10 C12:C14" name="Bereich1"/>
    <protectedRange sqref="C16:C17" name="Bereich1_1"/>
  </protectedRanges>
  <mergeCells count="1">
    <mergeCell ref="B3:C3"/>
  </mergeCells>
  <phoneticPr fontId="0" type="noConversion"/>
  <dataValidations disablePrompts="1" count="4">
    <dataValidation type="whole" allowBlank="1" showInputMessage="1" showErrorMessage="1" errorTitle="Unzulässige Betriebsnummer" error="Bitte geben Sie Ihre zugewiesene Betriebsnummer an!" sqref="C12" xr:uid="{00000000-0002-0000-0200-000000000000}">
      <formula1>10000000</formula1>
      <formula2>10099999</formula2>
    </dataValidation>
    <dataValidation type="whole" allowBlank="1" showInputMessage="1" showErrorMessage="1" errorTitle="Unzulässige Netznummer" error="Bitte geben Sie Ihre zugewiesene Netznummer an!" sqref="C13" xr:uid="{00000000-0002-0000-0200-000001000000}">
      <formula1>1</formula1>
      <formula2>100</formula2>
    </dataValidation>
    <dataValidation type="date" operator="greaterThan" allowBlank="1" showInputMessage="1" showErrorMessage="1" errorTitle="Unzulässiges Datum" error="Bitte geben Sie ein Datum (tt.mm.jjjj) _x000a_ab dem 01.01.2012 an!" sqref="C15" xr:uid="{00000000-0002-0000-0200-000002000000}">
      <formula1>40908</formula1>
    </dataValidation>
    <dataValidation type="list" allowBlank="1" showInputMessage="1" showErrorMessage="1" sqref="C16:C17" xr:uid="{00000000-0002-0000-0200-000003000000}">
      <formula1>"bitte wählen,ja,nein"</formula1>
    </dataValidation>
  </dataValidations>
  <pageMargins left="0.78740157480314965" right="0.78740157480314965" top="0.78740157480314965" bottom="0.78740157480314965" header="0.51181102362204722" footer="0.51181102362204722"/>
  <pageSetup paperSize="9" scale="67" orientation="portrait" r:id="rId1"/>
  <headerFooter alignWithMargins="0">
    <oddFooter>&amp;L &amp;C  &amp;R&amp;12  Seite &amp;P von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_B">
    <tabColor rgb="FFFFFF99"/>
  </sheetPr>
  <dimension ref="B2:AA25"/>
  <sheetViews>
    <sheetView showGridLines="0" zoomScaleNormal="100" workbookViewId="0"/>
  </sheetViews>
  <sheetFormatPr baseColWidth="10" defaultRowHeight="14.25" x14ac:dyDescent="0.2"/>
  <cols>
    <col min="1" max="1" width="3.625" style="293" customWidth="1"/>
    <col min="2" max="2" width="20.625" style="293" customWidth="1"/>
    <col min="3" max="18" width="15.625" style="293" customWidth="1"/>
    <col min="19" max="20" width="11" style="293"/>
    <col min="21" max="21" width="15.625" style="293" customWidth="1"/>
    <col min="22" max="16384" width="11" style="293"/>
  </cols>
  <sheetData>
    <row r="2" spans="2:27" ht="24.95" customHeight="1" x14ac:dyDescent="0.2">
      <c r="B2" s="351" t="s">
        <v>307</v>
      </c>
      <c r="C2" s="352" t="s">
        <v>308</v>
      </c>
      <c r="H2" s="358" t="s">
        <v>310</v>
      </c>
      <c r="V2" s="243" t="s">
        <v>163</v>
      </c>
      <c r="W2" s="244"/>
      <c r="X2" s="244"/>
      <c r="Y2" s="244"/>
      <c r="Z2" s="245"/>
    </row>
    <row r="3" spans="2:27" ht="105" customHeight="1" x14ac:dyDescent="0.2">
      <c r="B3" s="353" t="s">
        <v>59</v>
      </c>
      <c r="C3" s="351" t="s">
        <v>103</v>
      </c>
      <c r="D3" s="351" t="s">
        <v>104</v>
      </c>
      <c r="E3" s="351" t="s">
        <v>142</v>
      </c>
      <c r="F3" s="351" t="s">
        <v>144</v>
      </c>
      <c r="G3" s="351" t="s">
        <v>145</v>
      </c>
      <c r="H3" s="351" t="s">
        <v>313</v>
      </c>
      <c r="I3" s="351" t="s">
        <v>315</v>
      </c>
      <c r="J3" s="351" t="s">
        <v>314</v>
      </c>
      <c r="K3" s="351" t="s">
        <v>216</v>
      </c>
      <c r="L3" s="351" t="s">
        <v>212</v>
      </c>
      <c r="M3" s="351" t="s">
        <v>146</v>
      </c>
      <c r="N3" s="351" t="s">
        <v>242</v>
      </c>
      <c r="O3" s="351" t="s">
        <v>186</v>
      </c>
      <c r="P3" s="351" t="s">
        <v>213</v>
      </c>
      <c r="Q3" s="351" t="s">
        <v>143</v>
      </c>
      <c r="R3" s="351" t="s">
        <v>147</v>
      </c>
      <c r="S3" s="351" t="s">
        <v>72</v>
      </c>
      <c r="T3" s="351" t="s">
        <v>73</v>
      </c>
      <c r="U3" s="351" t="s">
        <v>153</v>
      </c>
      <c r="V3" s="353" t="s">
        <v>81</v>
      </c>
      <c r="W3" s="353" t="s">
        <v>166</v>
      </c>
      <c r="X3" s="353" t="s">
        <v>168</v>
      </c>
      <c r="Y3" s="353" t="s">
        <v>167</v>
      </c>
      <c r="Z3" s="353" t="s">
        <v>169</v>
      </c>
    </row>
    <row r="4" spans="2:27" ht="24.95" customHeight="1" x14ac:dyDescent="0.2">
      <c r="B4" s="233" t="s">
        <v>6</v>
      </c>
      <c r="C4" s="294"/>
      <c r="D4" s="294"/>
      <c r="E4" s="232"/>
      <c r="F4" s="232"/>
      <c r="G4" s="198">
        <f>SUM(C4:F4)</f>
        <v>0</v>
      </c>
      <c r="H4" s="294"/>
      <c r="I4" s="198">
        <f>G4</f>
        <v>0</v>
      </c>
      <c r="J4" s="363"/>
      <c r="K4" s="234">
        <f>SUM('C1. Verprobung'!P74:R74)
+'C1. Verprobung'!P147
+'C1. Verprobung'!P173
+'C1. Verprobung'!P185</f>
        <v>0</v>
      </c>
      <c r="L4" s="232"/>
      <c r="M4" s="198">
        <f t="shared" ref="M4:M11" si="0">SUM(I4:J4)
-SUM(K4:L4)</f>
        <v>0</v>
      </c>
      <c r="N4" s="234">
        <f>'C1. Verprobung'!P17+'C1. Verprobung'!Q17
+'C1. Verprobung'!P54
+'C1. Verprobung'!P65</f>
        <v>0</v>
      </c>
      <c r="O4" s="234">
        <f>'C1. Verprobung'!P164</f>
        <v>0</v>
      </c>
      <c r="P4" s="232"/>
      <c r="Q4" s="232"/>
      <c r="R4" s="253" t="str">
        <f t="shared" ref="R4:R10" si="1">IF(ISERROR(M4/Q4),"",M4/Q4)</f>
        <v/>
      </c>
      <c r="S4" s="338" t="str">
        <f>IFERROR('C1. Verprobung'!C17/R4,"")</f>
        <v/>
      </c>
      <c r="T4" s="338" t="str">
        <f>IFERROR(('C1. Verprobung'!E17+25*'C1. Verprobung'!F17)/R4,"")</f>
        <v/>
      </c>
      <c r="U4" s="234">
        <f>'C1. Verprobung'!P84+'C1. Verprobung'!P85</f>
        <v>0</v>
      </c>
      <c r="V4" s="196" t="s">
        <v>155</v>
      </c>
      <c r="W4" s="197">
        <f>IF(R4="",0,R4*S4)-'C1. Verprobung'!C17</f>
        <v>0</v>
      </c>
      <c r="X4" s="197">
        <f>IF(R4="",0,R4*((T4-S4)/2500)*100)-'C1. Verprobung'!D17</f>
        <v>0</v>
      </c>
      <c r="Y4" s="197">
        <f>IF(R4="",0,IF($C$2="nein",R4*(1-((1-T4)*(8760/6260))),
R4*(1-((1-T4)*(8760/6284)))))-'C1. Verprobung'!E17</f>
        <v>0</v>
      </c>
      <c r="Z4" s="197">
        <f>IF(R4="",0,IF($C$2="nein",R4*((1-T4)/6260)*100,
R4*((1-T4)/6284)*100))-'C1. Verprobung'!F17</f>
        <v>0</v>
      </c>
      <c r="AA4" s="59"/>
    </row>
    <row r="5" spans="2:27" ht="24.95" customHeight="1" x14ac:dyDescent="0.2">
      <c r="B5" s="233" t="s">
        <v>7</v>
      </c>
      <c r="C5" s="232"/>
      <c r="D5" s="232"/>
      <c r="E5" s="232"/>
      <c r="F5" s="232"/>
      <c r="G5" s="198">
        <f t="shared" ref="G5:G12" si="2">SUM(C5:F5)</f>
        <v>0</v>
      </c>
      <c r="H5" s="294"/>
      <c r="I5" s="198">
        <f>G5</f>
        <v>0</v>
      </c>
      <c r="J5" s="198">
        <f t="shared" ref="J5:J10" si="3">M4-SUM(N4:P4)</f>
        <v>0</v>
      </c>
      <c r="K5" s="234">
        <f>SUM('C1. Verprobung'!P75:R75)
+'C1. Verprobung'!P148
+'C1. Verprobung'!P156
+'C1. Verprobung'!P174
+'C1. Verprobung'!P186</f>
        <v>0</v>
      </c>
      <c r="L5" s="232"/>
      <c r="M5" s="198">
        <f t="shared" si="0"/>
        <v>0</v>
      </c>
      <c r="N5" s="234">
        <f>'C1. Verprobung'!P18+'C1. Verprobung'!Q18
+'C1. Verprobung'!P55
+'C1. Verprobung'!P66</f>
        <v>0</v>
      </c>
      <c r="O5" s="234">
        <f>'C1. Verprobung'!P165</f>
        <v>0</v>
      </c>
      <c r="P5" s="232"/>
      <c r="Q5" s="232"/>
      <c r="R5" s="253" t="str">
        <f t="shared" si="1"/>
        <v/>
      </c>
      <c r="S5" s="338" t="str">
        <f>IFERROR('C1. Verprobung'!C18/R5,"")</f>
        <v/>
      </c>
      <c r="T5" s="338" t="str">
        <f>IFERROR(('C1. Verprobung'!E18+25*'C1. Verprobung'!F18)/R5,"")</f>
        <v/>
      </c>
      <c r="U5" s="235"/>
      <c r="V5" s="196" t="s">
        <v>156</v>
      </c>
      <c r="W5" s="197">
        <f>IF(R5="",0,R5*S5)-'C1. Verprobung'!C18</f>
        <v>0</v>
      </c>
      <c r="X5" s="197">
        <f>IF(R5="",0,R5*((T5-S5)/2500)*100)-'C1. Verprobung'!D18</f>
        <v>0</v>
      </c>
      <c r="Y5" s="197">
        <f>IF(R5="",0,IF($C$2="nein",R5*(1-((1-T5)*(8760/6260))),
R5*(1-((1-T5)*(8760/6284)))))-'C1. Verprobung'!E18</f>
        <v>0</v>
      </c>
      <c r="Z5" s="197">
        <f>IF(R5="",0,IF($C$2="nein",R5*((1-T5)/6260)*100,
R5*((1-T5)/6284)*100))-'C1. Verprobung'!F18</f>
        <v>0</v>
      </c>
      <c r="AA5" s="59"/>
    </row>
    <row r="6" spans="2:27" ht="24.95" customHeight="1" x14ac:dyDescent="0.2">
      <c r="B6" s="233" t="s">
        <v>8</v>
      </c>
      <c r="C6" s="232"/>
      <c r="D6" s="232"/>
      <c r="E6" s="232"/>
      <c r="F6" s="232"/>
      <c r="G6" s="198">
        <f t="shared" si="2"/>
        <v>0</v>
      </c>
      <c r="H6" s="356">
        <f>'B1. EE-Kostenwälzung'!O6</f>
        <v>0</v>
      </c>
      <c r="I6" s="198">
        <f>G6-H6</f>
        <v>0</v>
      </c>
      <c r="J6" s="198">
        <f t="shared" si="3"/>
        <v>0</v>
      </c>
      <c r="K6" s="234">
        <f>SUM('C1. Verprobung'!P76:R76)
+'C1. Verprobung'!P149
+'C1. Verprobung'!P157
+'C1. Verprobung'!P175
+'C1. Verprobung'!P187</f>
        <v>0</v>
      </c>
      <c r="L6" s="232"/>
      <c r="M6" s="198">
        <f>SUM(I6:J6)
-SUM(K6:L6)</f>
        <v>0</v>
      </c>
      <c r="N6" s="234">
        <f>'C1. Verprobung'!P19+'C1. Verprobung'!Q19
+'C1. Verprobung'!P56
+'C1. Verprobung'!P67</f>
        <v>0</v>
      </c>
      <c r="O6" s="234">
        <f>'C1. Verprobung'!P166</f>
        <v>0</v>
      </c>
      <c r="P6" s="232"/>
      <c r="Q6" s="232"/>
      <c r="R6" s="253" t="str">
        <f t="shared" si="1"/>
        <v/>
      </c>
      <c r="S6" s="338" t="str">
        <f>IFERROR('C1. Verprobung'!C19/R6,"")</f>
        <v/>
      </c>
      <c r="T6" s="338" t="str">
        <f>IFERROR(('C1. Verprobung'!E19+25*'C1. Verprobung'!F19)/R6,"")</f>
        <v/>
      </c>
      <c r="U6" s="234">
        <f>'C1. Verprobung'!P87+'C1. Verprobung'!P88</f>
        <v>0</v>
      </c>
      <c r="V6" s="196" t="s">
        <v>157</v>
      </c>
      <c r="W6" s="197">
        <f>IF(R6="",0,R6*S6)-'C1. Verprobung'!C19</f>
        <v>0</v>
      </c>
      <c r="X6" s="197">
        <f>IF(R6="",0,R6*((T6-S6)/2500)*100)-'C1. Verprobung'!D19</f>
        <v>0</v>
      </c>
      <c r="Y6" s="197">
        <f>IF(R6="",0,IF($C$2="nein",R6*(1-((1-T6)*(8760/6260))),
R6*(1-((1-T6)*(8760/6284)))))-'C1. Verprobung'!E19</f>
        <v>0</v>
      </c>
      <c r="Z6" s="197">
        <f>IF(R6="",0,IF($C$2="nein",R6*((1-T6)/6260)*100,
R6*((1-T6)/6284)*100))-'C1. Verprobung'!F19</f>
        <v>0</v>
      </c>
      <c r="AA6" s="59"/>
    </row>
    <row r="7" spans="2:27" ht="24.95" customHeight="1" x14ac:dyDescent="0.2">
      <c r="B7" s="233" t="s">
        <v>9</v>
      </c>
      <c r="C7" s="232"/>
      <c r="D7" s="232"/>
      <c r="E7" s="232"/>
      <c r="F7" s="232"/>
      <c r="G7" s="198">
        <f t="shared" si="2"/>
        <v>0</v>
      </c>
      <c r="H7" s="356">
        <f>'B1. EE-Kostenwälzung'!O7</f>
        <v>0</v>
      </c>
      <c r="I7" s="198">
        <f>G7-H7</f>
        <v>0</v>
      </c>
      <c r="J7" s="198">
        <f t="shared" si="3"/>
        <v>0</v>
      </c>
      <c r="K7" s="234">
        <f>SUM('C1. Verprobung'!P77:R77)
+'C1. Verprobung'!P150
+'C1. Verprobung'!P158
+'C1. Verprobung'!P176
+'C1. Verprobung'!P188</f>
        <v>0</v>
      </c>
      <c r="L7" s="232"/>
      <c r="M7" s="198">
        <f t="shared" si="0"/>
        <v>0</v>
      </c>
      <c r="N7" s="234">
        <f>'C1. Verprobung'!P20+'C1. Verprobung'!Q20
+'C1. Verprobung'!P57
+'C1. Verprobung'!P68</f>
        <v>0</v>
      </c>
      <c r="O7" s="234">
        <f>'C1. Verprobung'!P167</f>
        <v>0</v>
      </c>
      <c r="P7" s="232"/>
      <c r="Q7" s="232"/>
      <c r="R7" s="253" t="str">
        <f t="shared" si="1"/>
        <v/>
      </c>
      <c r="S7" s="338" t="str">
        <f>IFERROR('C1. Verprobung'!C20/R7,"")</f>
        <v/>
      </c>
      <c r="T7" s="338" t="str">
        <f>IFERROR(('C1. Verprobung'!E20+25*'C1. Verprobung'!F20)/R7,"")</f>
        <v/>
      </c>
      <c r="U7" s="235"/>
      <c r="V7" s="196" t="s">
        <v>158</v>
      </c>
      <c r="W7" s="197">
        <f>IF(R7="",0,R7*S7)-'C1. Verprobung'!C20</f>
        <v>0</v>
      </c>
      <c r="X7" s="197">
        <f>IF(R7="",0,R7*((T7-S7)/2500)*100)-'C1. Verprobung'!D20</f>
        <v>0</v>
      </c>
      <c r="Y7" s="197">
        <f>IF(R7="",0,IF($C$2="nein",R7*(1-((1-T7)*(8760/6260))),
R7*(1-((1-T7)*(8760/6284)))))-'C1. Verprobung'!E20</f>
        <v>0</v>
      </c>
      <c r="Z7" s="197">
        <f>IF(R7="",0,IF($C$2="nein",R7*((1-T7)/6260)*100,
R7*((1-T7)/6284)*100))-'C1. Verprobung'!F20</f>
        <v>0</v>
      </c>
      <c r="AA7" s="59"/>
    </row>
    <row r="8" spans="2:27" ht="24.95" customHeight="1" x14ac:dyDescent="0.2">
      <c r="B8" s="233" t="s">
        <v>10</v>
      </c>
      <c r="C8" s="232"/>
      <c r="D8" s="232"/>
      <c r="E8" s="232"/>
      <c r="F8" s="232"/>
      <c r="G8" s="198">
        <f t="shared" si="2"/>
        <v>0</v>
      </c>
      <c r="H8" s="356">
        <f>'B1. EE-Kostenwälzung'!O8</f>
        <v>0</v>
      </c>
      <c r="I8" s="198">
        <f>G8-H8</f>
        <v>0</v>
      </c>
      <c r="J8" s="198">
        <f t="shared" si="3"/>
        <v>0</v>
      </c>
      <c r="K8" s="234">
        <f>SUM('C1. Verprobung'!P78:R78)
+'C1. Verprobung'!P151
+'C1. Verprobung'!P159
+'C1. Verprobung'!P177
+'C1. Verprobung'!P189</f>
        <v>0</v>
      </c>
      <c r="L8" s="232">
        <f>'C1. Verprobung'!P182</f>
        <v>0</v>
      </c>
      <c r="M8" s="198">
        <f t="shared" si="0"/>
        <v>0</v>
      </c>
      <c r="N8" s="234">
        <f>'C1. Verprobung'!P21+'C1. Verprobung'!Q21
+'C1. Verprobung'!P58
+'C1. Verprobung'!P69</f>
        <v>0</v>
      </c>
      <c r="O8" s="234">
        <f>'C1. Verprobung'!P168</f>
        <v>0</v>
      </c>
      <c r="P8" s="232"/>
      <c r="Q8" s="232"/>
      <c r="R8" s="253" t="str">
        <f t="shared" si="1"/>
        <v/>
      </c>
      <c r="S8" s="338" t="str">
        <f>IFERROR('C1. Verprobung'!C21/R8,"")</f>
        <v/>
      </c>
      <c r="T8" s="338" t="str">
        <f>IFERROR(('C1. Verprobung'!E21+25*'C1. Verprobung'!F21)/R8,"")</f>
        <v/>
      </c>
      <c r="U8" s="234">
        <f>'C1. Verprobung'!P90+'C1. Verprobung'!P91</f>
        <v>0</v>
      </c>
      <c r="V8" s="196" t="s">
        <v>159</v>
      </c>
      <c r="W8" s="197">
        <f>IF(R8="",0,R8*S8)-'C1. Verprobung'!C21</f>
        <v>0</v>
      </c>
      <c r="X8" s="197">
        <f>IF(R8="",0,R8*((T8-S8)/2500)*100)-'C1. Verprobung'!D21</f>
        <v>0</v>
      </c>
      <c r="Y8" s="197">
        <f>IF(R8="",0,IF($C$2="nein",R8*(1-((1-T8)*(8760/6260))),
R8*(1-((1-T8)*(8760/6284)))))-'C1. Verprobung'!E21</f>
        <v>0</v>
      </c>
      <c r="Z8" s="197">
        <f>IF(R8="",0,IF($C$2="nein",R8*((1-T8)/6260)*100,
R8*((1-T8)/6284)*100))-'C1. Verprobung'!F21</f>
        <v>0</v>
      </c>
      <c r="AA8" s="59"/>
    </row>
    <row r="9" spans="2:27" ht="24.95" customHeight="1" x14ac:dyDescent="0.2">
      <c r="B9" s="233" t="s">
        <v>11</v>
      </c>
      <c r="C9" s="232"/>
      <c r="D9" s="232"/>
      <c r="E9" s="232"/>
      <c r="F9" s="232"/>
      <c r="G9" s="198">
        <f t="shared" si="2"/>
        <v>0</v>
      </c>
      <c r="H9" s="356">
        <f>'B1. EE-Kostenwälzung'!O9</f>
        <v>0</v>
      </c>
      <c r="I9" s="198">
        <f>G9-H9</f>
        <v>0</v>
      </c>
      <c r="J9" s="198">
        <f t="shared" si="3"/>
        <v>0</v>
      </c>
      <c r="K9" s="234">
        <f>'C1. Verprobung'!P41
+SUM('C1. Verprobung'!P79:R79)
+'C1. Verprobung'!P152
+'C1. Verprobung'!P160
+'C1. Verprobung'!P178
+'C1. Verprobung'!P190</f>
        <v>0</v>
      </c>
      <c r="L9" s="232"/>
      <c r="M9" s="198">
        <f t="shared" si="0"/>
        <v>0</v>
      </c>
      <c r="N9" s="234">
        <f>'C1. Verprobung'!P22+'C1. Verprobung'!Q22
+'C1. Verprobung'!P59</f>
        <v>0</v>
      </c>
      <c r="O9" s="234">
        <f>'C1. Verprobung'!P169</f>
        <v>0</v>
      </c>
      <c r="P9" s="232"/>
      <c r="Q9" s="232"/>
      <c r="R9" s="253" t="str">
        <f t="shared" si="1"/>
        <v/>
      </c>
      <c r="S9" s="338" t="str">
        <f>IFERROR('C1. Verprobung'!C22/R9,"")</f>
        <v/>
      </c>
      <c r="T9" s="338" t="str">
        <f>IFERROR(('C1. Verprobung'!E22+25*'C1. Verprobung'!F22)/R9,"")</f>
        <v/>
      </c>
      <c r="U9" s="235"/>
      <c r="V9" s="196" t="s">
        <v>160</v>
      </c>
      <c r="W9" s="197">
        <f>IF(R9="",0,R9*S9)-'C1. Verprobung'!C22</f>
        <v>0</v>
      </c>
      <c r="X9" s="197">
        <f>IF(R9="",0,R9*((T9-S9)/2500)*100)-'C1. Verprobung'!D22</f>
        <v>0</v>
      </c>
      <c r="Y9" s="197">
        <f>IF(R9="",0,IF($C$2="nein",R9*(1-((1-T9)*(8760/6260))),
R9*(1-((1-T9)*(8760/6284)))))-'C1. Verprobung'!E22</f>
        <v>0</v>
      </c>
      <c r="Z9" s="197">
        <f>IF(R9="",0,IF($C$2="nein",R9*((1-T9)/6260)*100,
R9*((1-T9)/6284)*100))-'C1. Verprobung'!F22</f>
        <v>0</v>
      </c>
      <c r="AA9" s="59"/>
    </row>
    <row r="10" spans="2:27" ht="24.95" customHeight="1" x14ac:dyDescent="0.2">
      <c r="B10" s="233" t="s">
        <v>12</v>
      </c>
      <c r="C10" s="232"/>
      <c r="D10" s="232"/>
      <c r="E10" s="232"/>
      <c r="F10" s="232"/>
      <c r="G10" s="198">
        <f t="shared" si="2"/>
        <v>0</v>
      </c>
      <c r="H10" s="356">
        <f>'B1. EE-Kostenwälzung'!O10</f>
        <v>0</v>
      </c>
      <c r="I10" s="198">
        <f>G10-H10</f>
        <v>0</v>
      </c>
      <c r="J10" s="198">
        <f t="shared" si="3"/>
        <v>0</v>
      </c>
      <c r="K10" s="234">
        <f>SUM('C1. Verprobung'!P80:R80)
+'C1. Verprobung'!P42
+'C1. Verprobung'!P132
+'C1. Verprobung'!P153
+'C1. Verprobung'!P161
+'C1. Verprobung'!P179
+'C1. Verprobung'!P191</f>
        <v>0</v>
      </c>
      <c r="L10" s="232"/>
      <c r="M10" s="198">
        <f t="shared" si="0"/>
        <v>0</v>
      </c>
      <c r="N10" s="234">
        <f>'C1. Verprobung'!P23+'C1. Verprobung'!Q23
+'C1. Verprobung'!P60</f>
        <v>0</v>
      </c>
      <c r="O10" s="234">
        <f>'C1. Verprobung'!P170</f>
        <v>0</v>
      </c>
      <c r="P10" s="232"/>
      <c r="Q10" s="232"/>
      <c r="R10" s="253" t="str">
        <f t="shared" si="1"/>
        <v/>
      </c>
      <c r="S10" s="338" t="str">
        <f>IFERROR('C1. Verprobung'!C23/R10,"")</f>
        <v/>
      </c>
      <c r="T10" s="338" t="str">
        <f>IFERROR(('C1. Verprobung'!E23+25*'C1. Verprobung'!F23)/R10,"")</f>
        <v/>
      </c>
      <c r="U10" s="234">
        <f>'C1. Verprobung'!P93+'C1. Verprobung'!P94+'C1. Verprobung'!P98+'C1. Verprobung'!P99</f>
        <v>0</v>
      </c>
      <c r="V10" s="196" t="s">
        <v>161</v>
      </c>
      <c r="W10" s="197">
        <f>IF(R10="",0,R10*S10)-'C1. Verprobung'!C23</f>
        <v>0</v>
      </c>
      <c r="X10" s="197">
        <f>IF(R10="",0,R10*((T10-S10)/2500)*100)-'C1. Verprobung'!D23</f>
        <v>0</v>
      </c>
      <c r="Y10" s="197">
        <f>IF(R10="",0,IF($C$2="nein",R10*(1-((1-T10)*(8760/6260))),
R10*(1-((1-T10)*(8760/6284)))))-'C1. Verprobung'!E23</f>
        <v>0</v>
      </c>
      <c r="Z10" s="197">
        <f>IF(R10="",0,IF($C$2="nein",R10*((1-T10)/6260)*100,
R10*((1-T10)/6284)*100))-'C1. Verprobung'!F23</f>
        <v>0</v>
      </c>
      <c r="AA10" s="59"/>
    </row>
    <row r="11" spans="2:27" ht="24.95" customHeight="1" x14ac:dyDescent="0.2">
      <c r="B11" s="268" t="s">
        <v>185</v>
      </c>
      <c r="C11" s="294"/>
      <c r="D11" s="294"/>
      <c r="E11" s="294"/>
      <c r="F11" s="295"/>
      <c r="G11" s="198">
        <f t="shared" si="2"/>
        <v>0</v>
      </c>
      <c r="H11" s="295"/>
      <c r="I11" s="295"/>
      <c r="J11" s="362">
        <f>(M10+E11)-SUM(N10:P10)</f>
        <v>0</v>
      </c>
      <c r="K11" s="269">
        <f>('C1. Verprobung'!C28*'C1. Verprobung'!I28)
+SUM('C1. Verprobung'!P31:P34)+'C1. Verprobung'!P37+'C1. Verprobung'!P45+'C1. Verprobung'!P48
+SUM('C1. Verprobung'!P135:P137)
+'C1. Verprobung'!P180</f>
        <v>0</v>
      </c>
      <c r="L11" s="270"/>
      <c r="M11" s="362">
        <f t="shared" si="0"/>
        <v>0</v>
      </c>
      <c r="N11" s="234">
        <f>'C1. Verprobung'!D28*'C1. Verprobung'!J28/100</f>
        <v>0</v>
      </c>
      <c r="O11" s="231"/>
      <c r="P11" s="232"/>
      <c r="Q11" s="229"/>
      <c r="R11" s="229"/>
      <c r="S11" s="229"/>
      <c r="T11" s="229"/>
      <c r="U11" s="234">
        <f>SUM('C1. Verprobung'!P106:P127)</f>
        <v>0</v>
      </c>
      <c r="V11" s="196" t="s">
        <v>162</v>
      </c>
      <c r="W11" s="199"/>
      <c r="X11" s="197" t="e">
        <f>($M$11/'C1. Verprobung'!J28*100)-'C1. Verprobung'!D28</f>
        <v>#DIV/0!</v>
      </c>
      <c r="Y11" s="200"/>
      <c r="Z11" s="200"/>
      <c r="AA11" s="59"/>
    </row>
    <row r="12" spans="2:27" ht="24.95" customHeight="1" x14ac:dyDescent="0.2">
      <c r="B12" s="233" t="s">
        <v>19</v>
      </c>
      <c r="C12" s="296"/>
      <c r="D12" s="296"/>
      <c r="E12" s="232"/>
      <c r="F12" s="232"/>
      <c r="G12" s="198">
        <f t="shared" si="2"/>
        <v>0</v>
      </c>
      <c r="H12" s="296"/>
      <c r="I12" s="296"/>
      <c r="J12" s="296"/>
      <c r="K12" s="296"/>
      <c r="L12" s="296"/>
      <c r="M12" s="296"/>
      <c r="N12" s="238"/>
      <c r="O12" s="231"/>
      <c r="P12" s="231"/>
      <c r="Q12" s="229"/>
      <c r="R12" s="229"/>
      <c r="S12" s="229"/>
      <c r="T12" s="59"/>
      <c r="U12" s="164"/>
      <c r="V12" s="59"/>
      <c r="W12" s="59"/>
      <c r="X12" s="59"/>
      <c r="Y12" s="59"/>
      <c r="Z12" s="59"/>
      <c r="AA12" s="59"/>
    </row>
    <row r="13" spans="2:27" ht="24.95" customHeight="1" thickBot="1" x14ac:dyDescent="0.25">
      <c r="B13" s="263"/>
      <c r="C13" s="297"/>
      <c r="D13" s="297"/>
      <c r="E13" s="264"/>
      <c r="F13" s="264"/>
      <c r="G13" s="264"/>
      <c r="H13" s="264"/>
      <c r="I13" s="297"/>
      <c r="J13" s="297"/>
      <c r="K13" s="297"/>
      <c r="L13" s="297"/>
      <c r="M13" s="297"/>
      <c r="N13" s="238"/>
      <c r="O13" s="231"/>
      <c r="P13" s="231"/>
      <c r="Q13" s="229"/>
      <c r="R13" s="229"/>
      <c r="S13" s="229"/>
      <c r="T13" s="229"/>
      <c r="U13" s="164"/>
      <c r="V13" s="59"/>
      <c r="W13" s="59"/>
      <c r="X13" s="59"/>
      <c r="Y13" s="59"/>
      <c r="Z13" s="59"/>
      <c r="AA13" s="59"/>
    </row>
    <row r="14" spans="2:27" ht="24.95" customHeight="1" thickBot="1" x14ac:dyDescent="0.25">
      <c r="B14" s="182" t="s">
        <v>60</v>
      </c>
      <c r="C14" s="183">
        <f t="shared" ref="C14:L14" si="4">SUM(C4:C12)</f>
        <v>0</v>
      </c>
      <c r="D14" s="183">
        <f t="shared" si="4"/>
        <v>0</v>
      </c>
      <c r="E14" s="183">
        <f t="shared" si="4"/>
        <v>0</v>
      </c>
      <c r="F14" s="183">
        <f t="shared" si="4"/>
        <v>0</v>
      </c>
      <c r="G14" s="183">
        <f>SUM(G4:G12)</f>
        <v>0</v>
      </c>
      <c r="H14" s="183">
        <f t="shared" si="4"/>
        <v>0</v>
      </c>
      <c r="I14" s="183">
        <f t="shared" si="4"/>
        <v>0</v>
      </c>
      <c r="J14" s="183">
        <f>SUM(J4:J12)</f>
        <v>0</v>
      </c>
      <c r="K14" s="183">
        <f t="shared" si="4"/>
        <v>0</v>
      </c>
      <c r="L14" s="183">
        <f t="shared" si="4"/>
        <v>0</v>
      </c>
      <c r="M14" s="361">
        <f>SUM(M4:M12)</f>
        <v>0</v>
      </c>
      <c r="N14" s="238"/>
      <c r="O14" s="231"/>
      <c r="P14" s="231"/>
      <c r="Q14" s="229"/>
      <c r="R14" s="229"/>
      <c r="S14" s="229"/>
      <c r="T14" s="182" t="s">
        <v>60</v>
      </c>
      <c r="U14" s="298">
        <f>SUM(U4:U11)</f>
        <v>0</v>
      </c>
      <c r="V14" s="87"/>
      <c r="W14" s="87"/>
      <c r="X14" s="87"/>
      <c r="Y14" s="87"/>
      <c r="Z14" s="87"/>
      <c r="AA14" s="87"/>
    </row>
    <row r="15" spans="2:27" x14ac:dyDescent="0.2">
      <c r="B15" s="87"/>
      <c r="C15" s="87"/>
      <c r="D15" s="87"/>
      <c r="E15" s="87"/>
      <c r="F15" s="87"/>
      <c r="G15" s="87"/>
      <c r="H15" s="87"/>
      <c r="I15" s="87"/>
      <c r="J15" s="87"/>
      <c r="K15" s="87"/>
      <c r="L15" s="87"/>
      <c r="M15" s="87"/>
      <c r="N15" s="239"/>
      <c r="O15" s="231"/>
      <c r="P15" s="231"/>
      <c r="Q15" s="230"/>
      <c r="R15" s="230"/>
      <c r="S15" s="230"/>
      <c r="T15" s="87"/>
      <c r="U15" s="87"/>
      <c r="V15" s="87"/>
      <c r="W15" s="87"/>
      <c r="X15" s="87"/>
      <c r="Y15" s="87"/>
      <c r="Z15" s="87"/>
      <c r="AA15" s="87"/>
    </row>
    <row r="16" spans="2:27" x14ac:dyDescent="0.2">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row>
    <row r="17" spans="2:27" x14ac:dyDescent="0.2">
      <c r="B17" s="61"/>
      <c r="C17" s="61"/>
      <c r="D17" s="61"/>
      <c r="E17" s="61"/>
      <c r="F17" s="61"/>
      <c r="G17" s="61"/>
      <c r="H17" s="61"/>
      <c r="J17" s="201" t="s">
        <v>164</v>
      </c>
      <c r="K17" s="202"/>
      <c r="L17" s="61"/>
      <c r="M17" s="61"/>
      <c r="N17" s="61"/>
      <c r="O17" s="61"/>
      <c r="P17" s="61"/>
      <c r="Q17" s="61"/>
      <c r="R17" s="61"/>
      <c r="S17" s="61"/>
      <c r="T17" s="61"/>
      <c r="U17" s="61"/>
      <c r="V17" s="61"/>
      <c r="W17" s="61"/>
      <c r="X17" s="61"/>
      <c r="Y17" s="61"/>
      <c r="Z17" s="61"/>
      <c r="AA17" s="61"/>
    </row>
    <row r="18" spans="2:27" x14ac:dyDescent="0.2">
      <c r="B18" s="87"/>
      <c r="C18" s="87"/>
      <c r="D18" s="87"/>
      <c r="E18" s="87"/>
      <c r="F18" s="87"/>
      <c r="G18" s="87"/>
      <c r="H18" s="87"/>
      <c r="J18" s="198">
        <f>'C1. Verprobung'!U4</f>
        <v>0</v>
      </c>
      <c r="K18" s="198">
        <f>SUM(K4:L11)
+SUM(N4:O11)</f>
        <v>0</v>
      </c>
      <c r="L18" s="87"/>
      <c r="M18" s="61"/>
      <c r="N18" s="61"/>
      <c r="O18" s="61"/>
      <c r="P18" s="61"/>
      <c r="Q18" s="61"/>
      <c r="R18" s="61"/>
      <c r="S18" s="87"/>
      <c r="T18" s="87"/>
      <c r="U18" s="87"/>
      <c r="V18" s="87"/>
      <c r="W18" s="87"/>
      <c r="X18" s="87"/>
      <c r="Y18" s="87"/>
      <c r="Z18" s="87"/>
      <c r="AA18" s="87"/>
    </row>
    <row r="19" spans="2:27" x14ac:dyDescent="0.2">
      <c r="B19" s="87"/>
      <c r="C19" s="87"/>
      <c r="D19" s="87"/>
      <c r="E19" s="87"/>
      <c r="F19" s="87"/>
      <c r="G19" s="87"/>
      <c r="H19" s="87"/>
      <c r="I19" s="203"/>
      <c r="J19" s="203"/>
      <c r="K19" s="198">
        <f>J18-K18</f>
        <v>0</v>
      </c>
      <c r="L19" s="87"/>
      <c r="M19" s="61"/>
      <c r="N19" s="61"/>
      <c r="O19" s="61"/>
      <c r="P19" s="61"/>
      <c r="Q19" s="61"/>
      <c r="R19" s="61"/>
      <c r="S19" s="87"/>
      <c r="T19" s="87"/>
      <c r="U19" s="87"/>
      <c r="V19" s="87"/>
      <c r="W19" s="87"/>
      <c r="X19" s="87"/>
      <c r="Y19" s="87"/>
      <c r="Z19" s="87"/>
      <c r="AA19" s="87"/>
    </row>
    <row r="20" spans="2:27" x14ac:dyDescent="0.2">
      <c r="B20" s="87"/>
      <c r="C20" s="87"/>
      <c r="D20" s="87"/>
      <c r="E20" s="87"/>
      <c r="F20" s="87"/>
      <c r="G20" s="87"/>
      <c r="H20" s="87"/>
      <c r="I20" s="87"/>
      <c r="J20" s="87"/>
      <c r="K20" s="87"/>
      <c r="L20" s="87"/>
      <c r="M20" s="61"/>
      <c r="N20" s="61"/>
      <c r="O20" s="61"/>
      <c r="P20" s="61"/>
      <c r="Q20" s="61"/>
      <c r="R20" s="61"/>
      <c r="S20" s="87"/>
      <c r="T20" s="87"/>
      <c r="U20" s="87"/>
      <c r="V20" s="87"/>
      <c r="W20" s="87"/>
      <c r="X20" s="87"/>
      <c r="Y20" s="87"/>
      <c r="Z20" s="87"/>
      <c r="AA20" s="87"/>
    </row>
    <row r="21" spans="2:27" x14ac:dyDescent="0.2">
      <c r="B21" s="87"/>
      <c r="C21" s="87"/>
      <c r="D21" s="87"/>
      <c r="E21" s="87"/>
      <c r="F21" s="87"/>
      <c r="G21" s="87"/>
      <c r="H21" s="87"/>
      <c r="I21" s="87"/>
      <c r="J21" s="87"/>
      <c r="K21" s="87"/>
      <c r="L21" s="87"/>
      <c r="M21" s="61"/>
      <c r="N21" s="61"/>
      <c r="O21" s="61"/>
      <c r="P21" s="61"/>
      <c r="Q21" s="61"/>
      <c r="R21" s="61"/>
      <c r="S21" s="87"/>
      <c r="T21" s="87"/>
      <c r="U21" s="87"/>
      <c r="V21" s="87"/>
      <c r="W21" s="87"/>
      <c r="X21" s="87"/>
      <c r="Y21" s="87"/>
      <c r="Z21" s="87"/>
      <c r="AA21" s="87"/>
    </row>
    <row r="22" spans="2:27" x14ac:dyDescent="0.2">
      <c r="B22" s="87"/>
      <c r="C22" s="87"/>
      <c r="D22" s="87"/>
      <c r="E22" s="87"/>
      <c r="F22" s="87"/>
      <c r="G22" s="87"/>
      <c r="H22" s="87"/>
      <c r="I22" s="87"/>
      <c r="J22" s="87"/>
      <c r="K22" s="87"/>
      <c r="L22" s="87"/>
      <c r="M22" s="61"/>
      <c r="N22" s="61"/>
      <c r="O22" s="61"/>
      <c r="P22" s="61"/>
      <c r="Q22" s="61"/>
      <c r="R22" s="61"/>
      <c r="S22" s="87"/>
      <c r="T22" s="87"/>
      <c r="U22" s="87"/>
      <c r="V22" s="87"/>
      <c r="W22" s="87"/>
      <c r="X22" s="87"/>
      <c r="Y22" s="87"/>
      <c r="Z22" s="87"/>
      <c r="AA22" s="87"/>
    </row>
    <row r="23" spans="2:27" x14ac:dyDescent="0.2">
      <c r="B23" s="87"/>
      <c r="C23" s="87"/>
      <c r="D23" s="87"/>
      <c r="E23" s="87"/>
      <c r="F23" s="87"/>
      <c r="G23" s="87"/>
      <c r="H23" s="87"/>
      <c r="I23" s="87"/>
      <c r="J23" s="87"/>
      <c r="K23" s="87"/>
      <c r="L23" s="87"/>
      <c r="M23" s="61"/>
      <c r="N23" s="61"/>
      <c r="O23" s="61"/>
      <c r="P23" s="61"/>
      <c r="Q23" s="61"/>
      <c r="R23" s="61"/>
      <c r="S23" s="87"/>
      <c r="T23" s="87"/>
      <c r="U23" s="87"/>
      <c r="V23" s="87"/>
      <c r="W23" s="87"/>
      <c r="X23" s="87"/>
      <c r="Y23" s="87"/>
      <c r="Z23" s="87"/>
      <c r="AA23" s="87"/>
    </row>
    <row r="24" spans="2:27" x14ac:dyDescent="0.2">
      <c r="B24" s="87"/>
      <c r="C24" s="87"/>
      <c r="D24" s="87"/>
      <c r="E24" s="87"/>
      <c r="F24" s="87"/>
      <c r="G24" s="87"/>
      <c r="H24" s="87"/>
      <c r="I24" s="87"/>
      <c r="J24" s="87"/>
      <c r="K24" s="87"/>
      <c r="L24" s="87"/>
      <c r="M24" s="61"/>
      <c r="N24" s="61"/>
      <c r="O24" s="61"/>
      <c r="P24" s="61"/>
      <c r="Q24" s="61"/>
      <c r="R24" s="61"/>
      <c r="S24" s="87"/>
      <c r="T24" s="87"/>
      <c r="U24" s="87"/>
      <c r="V24" s="87"/>
      <c r="W24" s="87"/>
      <c r="X24" s="87"/>
      <c r="Y24" s="87"/>
      <c r="Z24" s="87"/>
      <c r="AA24" s="87"/>
    </row>
    <row r="25" spans="2:27" x14ac:dyDescent="0.2">
      <c r="B25" s="87"/>
      <c r="C25" s="87"/>
      <c r="D25" s="87"/>
      <c r="E25" s="87"/>
      <c r="F25" s="87"/>
      <c r="G25" s="87"/>
      <c r="H25" s="87"/>
      <c r="I25" s="87"/>
      <c r="J25" s="87"/>
      <c r="K25" s="87"/>
      <c r="L25" s="87"/>
      <c r="M25" s="61"/>
      <c r="N25" s="61"/>
      <c r="O25" s="61"/>
      <c r="P25" s="61"/>
      <c r="Q25" s="61"/>
      <c r="R25" s="61"/>
      <c r="S25" s="87"/>
      <c r="T25" s="87"/>
      <c r="U25" s="87"/>
      <c r="V25" s="87"/>
      <c r="W25" s="87"/>
      <c r="X25" s="87"/>
      <c r="Y25" s="87"/>
      <c r="Z25" s="87"/>
      <c r="AA25" s="87"/>
    </row>
  </sheetData>
  <conditionalFormatting sqref="X11 W4:Z10">
    <cfRule type="cellIs" dxfId="22" priority="1" stopIfTrue="1" operator="notBetween">
      <formula>0.0049</formula>
      <formula>-0.0049</formula>
    </cfRule>
  </conditionalFormatting>
  <dataValidations count="1">
    <dataValidation type="list" allowBlank="1" showInputMessage="1" showErrorMessage="1" sqref="C2" xr:uid="{00000000-0002-0000-0300-000000000000}">
      <formula1>"ja,nein"</formula1>
    </dataValidation>
  </dataValidations>
  <pageMargins left="0.7" right="0.7" top="0.78740157499999996" bottom="0.78740157499999996" header="0.3" footer="0.3"/>
  <pageSetup paperSize="9" orientation="portrait" r:id="rId1"/>
  <ignoredErrors>
    <ignoredError sqref="N9:O11 L8 R11:U11 U5 O4 O5 O6 O7 O8 U6:U10 U4 S4:T1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sheetPr>
  <dimension ref="B1:P114"/>
  <sheetViews>
    <sheetView showGridLines="0" zoomScaleNormal="100" workbookViewId="0">
      <pane ySplit="14" topLeftCell="A15" activePane="bottomLeft" state="frozen"/>
      <selection pane="bottomLeft"/>
    </sheetView>
  </sheetViews>
  <sheetFormatPr baseColWidth="10" defaultRowHeight="14.25" x14ac:dyDescent="0.2"/>
  <cols>
    <col min="1" max="1" width="2.625" customWidth="1"/>
    <col min="2" max="2" width="20.625" customWidth="1"/>
    <col min="3" max="10" width="15.625" customWidth="1"/>
    <col min="11" max="11" width="15.75" customWidth="1"/>
    <col min="12" max="12" width="15.875" customWidth="1"/>
    <col min="13" max="15" width="15.625" customWidth="1"/>
    <col min="16" max="16" width="24.875" customWidth="1"/>
  </cols>
  <sheetData>
    <row r="1" spans="2:16" ht="18.75" customHeight="1" x14ac:dyDescent="0.2"/>
    <row r="2" spans="2:16" ht="18.75" customHeight="1" x14ac:dyDescent="0.2">
      <c r="B2" s="365" t="s">
        <v>319</v>
      </c>
    </row>
    <row r="3" spans="2:16" ht="18.75" customHeight="1" x14ac:dyDescent="0.2">
      <c r="C3" s="364"/>
      <c r="D3" s="364"/>
      <c r="F3" s="364"/>
      <c r="I3" s="364"/>
      <c r="J3" s="364"/>
      <c r="K3" s="364"/>
      <c r="L3" s="364"/>
      <c r="M3" s="364"/>
      <c r="N3" s="364"/>
      <c r="O3" s="364"/>
    </row>
    <row r="4" spans="2:16" ht="18.75" customHeight="1" x14ac:dyDescent="0.2">
      <c r="L4" s="357" t="s">
        <v>214</v>
      </c>
      <c r="N4" s="367" t="s">
        <v>321</v>
      </c>
    </row>
    <row r="5" spans="2:16" ht="78.75" x14ac:dyDescent="0.2">
      <c r="B5" s="353" t="s">
        <v>59</v>
      </c>
      <c r="C5" s="351" t="str">
        <f>"installierte EE-Leistung der eigenen Netz-oder Umspannebene " &amp; YEAR('A. Allgemeine Informationen'!$C$15)-2 &amp; CHAR(10) &amp; "[kW]"</f>
        <v>installierte EE-Leistung der eigenen Netz-oder Umspannebene 2023
[kW]</v>
      </c>
      <c r="D5" s="351" t="s">
        <v>380</v>
      </c>
      <c r="E5" s="351" t="str">
        <f>"aggregierte installierte EE-Leistung " &amp; YEAR('A. Allgemeine Informationen'!$C$15)-2 &amp; CHAR(10) &amp; "[kW]"</f>
        <v>aggregierte installierte EE-Leistung 2023
[kW]</v>
      </c>
      <c r="F5" s="351" t="str">
        <f>"max. zeitungleiche Rückspeiseleistung aus fremden nachgelagerten Netzen " &amp; YEAR('A. Allgemeine Informationen'!$C$15)-2 &amp; CHAR(10) &amp; "[kW]"</f>
        <v>max. zeitungleiche Rückspeiseleistung aus fremden nachgelagerten Netzen 2023
[kW]</v>
      </c>
      <c r="G5" s="351" t="str">
        <f>"max. abgeregelte Leistung durch Engpässe im eigenen Netz " &amp; YEAR('A. Allgemeine Informationen'!$C$15)-2 &amp; CHAR(10) &amp; "[kW]"</f>
        <v>max. abgeregelte Leistung durch Engpässe im eigenen Netz 2023
[kW]</v>
      </c>
      <c r="H5" s="351" t="str">
        <f>"korrigierte aggregierte installierte EE-Leistung " &amp; YEAR('A. Allgemeine Informationen'!$C$15)-2 &amp; CHAR(10) &amp; "[kW]"</f>
        <v>korrigierte aggregierte installierte EE-Leistung 2023
[kW]</v>
      </c>
      <c r="I5" s="351" t="str">
        <f>"Jahreshöchstlast " &amp; YEAR('A. Allgemeine Informationen'!$C$15)-2 &amp; CHAR(10) &amp; "[kW]"</f>
        <v>Jahreshöchstlast 2023
[kW]</v>
      </c>
      <c r="J5" s="351" t="s">
        <v>320</v>
      </c>
      <c r="K5" s="351" t="s">
        <v>503</v>
      </c>
      <c r="L5" s="351" t="s">
        <v>322</v>
      </c>
      <c r="M5" s="351" t="s">
        <v>309</v>
      </c>
      <c r="N5" s="351" t="s">
        <v>316</v>
      </c>
      <c r="O5" s="351" t="s">
        <v>318</v>
      </c>
    </row>
    <row r="6" spans="2:16" ht="24.95" customHeight="1" x14ac:dyDescent="0.2">
      <c r="B6" s="233" t="s">
        <v>8</v>
      </c>
      <c r="C6" s="232"/>
      <c r="D6" s="232"/>
      <c r="E6" s="356">
        <f>SUM(C6:$C$10)
-D6</f>
        <v>0</v>
      </c>
      <c r="F6" s="378">
        <f>SUMIFS($F$15:$F$1000,$E$15:$E$1000,"HS")+F7</f>
        <v>0</v>
      </c>
      <c r="G6" s="232"/>
      <c r="H6" s="356">
        <f>E6+F6-G6</f>
        <v>0</v>
      </c>
      <c r="I6" s="232"/>
      <c r="J6" s="366" t="str">
        <f>IF(OR($H6=0,$I6=0),"",$H6/$I6)</f>
        <v/>
      </c>
      <c r="K6" s="359" t="str">
        <f t="shared" ref="K6:K9" si="0">IF(AND(J6&gt;2,J6&lt;&gt;""),(0.7*$J6-1.4)/(0.7*$J6-0.4),"")</f>
        <v/>
      </c>
      <c r="L6" s="356">
        <f>SUM('B. Kostenträgerrechnung'!E6:F6)</f>
        <v>0</v>
      </c>
      <c r="M6" s="356">
        <f>IF(AND(J6&gt;2,J6&lt;&gt;""),L6*K6*0.9,0)</f>
        <v>0</v>
      </c>
      <c r="N6" s="232"/>
      <c r="O6" s="356">
        <f>IF('A. Allgemeine Informationen'!$C$15&lt;46753,M6,M6-N6)</f>
        <v>0</v>
      </c>
    </row>
    <row r="7" spans="2:16" ht="24.95" customHeight="1" x14ac:dyDescent="0.2">
      <c r="B7" s="233" t="s">
        <v>9</v>
      </c>
      <c r="C7" s="232"/>
      <c r="D7" s="232"/>
      <c r="E7" s="356">
        <f>SUM(C7:$C$10)
-D7</f>
        <v>0</v>
      </c>
      <c r="F7" s="378">
        <f>SUMIFS($F$15:$F$1000,$E$15:$E$1000,"HS/MS")+F8</f>
        <v>0</v>
      </c>
      <c r="G7" s="232"/>
      <c r="H7" s="356">
        <f t="shared" ref="H7:H10" si="1">E7+F7-G7</f>
        <v>0</v>
      </c>
      <c r="I7" s="232"/>
      <c r="J7" s="366" t="str">
        <f t="shared" ref="J7:J10" si="2">IF(OR($H7=0,$I7=0),"",$H7/$I7)</f>
        <v/>
      </c>
      <c r="K7" s="359" t="str">
        <f t="shared" si="0"/>
        <v/>
      </c>
      <c r="L7" s="356">
        <f>SUM('B. Kostenträgerrechnung'!E7:F7)</f>
        <v>0</v>
      </c>
      <c r="M7" s="356">
        <f t="shared" ref="M7:M10" si="3">IF(AND(J7&gt;2,J7&lt;&gt;""),L7*K7*0.9,0)</f>
        <v>0</v>
      </c>
      <c r="N7" s="232"/>
      <c r="O7" s="356">
        <f>IF('A. Allgemeine Informationen'!$C$15&lt;46753,M7,M7-N7)</f>
        <v>0</v>
      </c>
    </row>
    <row r="8" spans="2:16" ht="24.95" customHeight="1" x14ac:dyDescent="0.2">
      <c r="B8" s="233" t="s">
        <v>10</v>
      </c>
      <c r="C8" s="232"/>
      <c r="D8" s="232"/>
      <c r="E8" s="356">
        <f>SUM(C8:$C$10)
-D8</f>
        <v>0</v>
      </c>
      <c r="F8" s="378">
        <f>SUMIFS($F$15:$F$1000,$E$15:$E$1000,"MS")+F9</f>
        <v>0</v>
      </c>
      <c r="G8" s="232"/>
      <c r="H8" s="356">
        <f t="shared" si="1"/>
        <v>0</v>
      </c>
      <c r="I8" s="232"/>
      <c r="J8" s="366" t="str">
        <f t="shared" si="2"/>
        <v/>
      </c>
      <c r="K8" s="359" t="str">
        <f t="shared" si="0"/>
        <v/>
      </c>
      <c r="L8" s="356">
        <f>SUM('B. Kostenträgerrechnung'!E8:F8)</f>
        <v>0</v>
      </c>
      <c r="M8" s="356">
        <f t="shared" si="3"/>
        <v>0</v>
      </c>
      <c r="N8" s="232"/>
      <c r="O8" s="356">
        <f>IF('A. Allgemeine Informationen'!$C$15&lt;46753,M8,M8-N8)</f>
        <v>0</v>
      </c>
    </row>
    <row r="9" spans="2:16" ht="24.95" customHeight="1" x14ac:dyDescent="0.2">
      <c r="B9" s="233" t="s">
        <v>11</v>
      </c>
      <c r="C9" s="232"/>
      <c r="D9" s="232"/>
      <c r="E9" s="356">
        <f>SUM(C9:$C$10)
-D9</f>
        <v>0</v>
      </c>
      <c r="F9" s="378">
        <f>SUMIFS($F$15:$F$1000,$E$15:$E$1000,"MS/NS")+F10</f>
        <v>0</v>
      </c>
      <c r="G9" s="232"/>
      <c r="H9" s="356">
        <f t="shared" si="1"/>
        <v>0</v>
      </c>
      <c r="I9" s="232"/>
      <c r="J9" s="366" t="str">
        <f t="shared" si="2"/>
        <v/>
      </c>
      <c r="K9" s="359" t="str">
        <f t="shared" si="0"/>
        <v/>
      </c>
      <c r="L9" s="356">
        <f>SUM('B. Kostenträgerrechnung'!E9:F9)</f>
        <v>0</v>
      </c>
      <c r="M9" s="356">
        <f t="shared" si="3"/>
        <v>0</v>
      </c>
      <c r="N9" s="232"/>
      <c r="O9" s="356">
        <f>IF('A. Allgemeine Informationen'!$C$15&lt;46753,M9,M9-N9)</f>
        <v>0</v>
      </c>
    </row>
    <row r="10" spans="2:16" ht="24.95" customHeight="1" x14ac:dyDescent="0.2">
      <c r="B10" s="233" t="s">
        <v>12</v>
      </c>
      <c r="C10" s="232"/>
      <c r="D10" s="232"/>
      <c r="E10" s="356">
        <f>SUM(C10:$C$10)
-D10</f>
        <v>0</v>
      </c>
      <c r="F10" s="378">
        <f>SUMIFS($F$15:$F$1000,$E$15:$E$1000,"NS")</f>
        <v>0</v>
      </c>
      <c r="G10" s="232"/>
      <c r="H10" s="356">
        <f t="shared" si="1"/>
        <v>0</v>
      </c>
      <c r="I10" s="232"/>
      <c r="J10" s="366" t="str">
        <f t="shared" si="2"/>
        <v/>
      </c>
      <c r="K10" s="359" t="str">
        <f>IF(AND(J10&gt;2,J10&lt;&gt;""),(0.7*$J10-1.4)/(0.7*$J10-0.4),"")</f>
        <v/>
      </c>
      <c r="L10" s="356">
        <f>SUM('B. Kostenträgerrechnung'!E10:F10)</f>
        <v>0</v>
      </c>
      <c r="M10" s="356">
        <f t="shared" si="3"/>
        <v>0</v>
      </c>
      <c r="N10" s="232"/>
      <c r="O10" s="356">
        <f>IF('A. Allgemeine Informationen'!$C$15&lt;46753,M10,M10-N10)</f>
        <v>0</v>
      </c>
    </row>
    <row r="11" spans="2:16" ht="15" thickBot="1" x14ac:dyDescent="0.25">
      <c r="B11" s="263"/>
      <c r="C11" s="297"/>
      <c r="D11" s="297"/>
      <c r="E11" s="297"/>
      <c r="F11" s="264"/>
      <c r="G11" s="264"/>
      <c r="H11" s="264"/>
      <c r="I11" s="264"/>
      <c r="J11" s="264"/>
      <c r="K11" s="264"/>
      <c r="L11" s="264"/>
      <c r="M11" s="264"/>
      <c r="N11" s="264"/>
      <c r="O11" s="264"/>
    </row>
    <row r="12" spans="2:16" ht="24.95" customHeight="1" thickBot="1" x14ac:dyDescent="0.25">
      <c r="B12" s="369" t="s">
        <v>60</v>
      </c>
      <c r="C12" s="355"/>
      <c r="D12" s="355"/>
      <c r="E12" s="355"/>
      <c r="F12" s="355"/>
      <c r="G12" s="355"/>
      <c r="H12" s="355"/>
      <c r="I12" s="355"/>
      <c r="J12" s="355"/>
      <c r="K12" s="355"/>
      <c r="L12" s="183">
        <f>SUM(L4:L10)</f>
        <v>0</v>
      </c>
      <c r="M12" s="183">
        <f>SUM(M4:M10)</f>
        <v>0</v>
      </c>
      <c r="N12" s="183">
        <f>SUM(N4:N10)</f>
        <v>0</v>
      </c>
      <c r="O12" s="370">
        <f>SUM(O4:O10)</f>
        <v>0</v>
      </c>
      <c r="P12" s="371" t="s">
        <v>317</v>
      </c>
    </row>
    <row r="14" spans="2:16" ht="56.25" x14ac:dyDescent="0.2">
      <c r="B14" s="379" t="s">
        <v>325</v>
      </c>
      <c r="C14" s="399"/>
      <c r="D14" s="368"/>
      <c r="E14" s="351" t="s">
        <v>81</v>
      </c>
      <c r="F14" s="351" t="str">
        <f>"max. zeitungleiche Rückspeiseleistung aus fremden Netzen " &amp; YEAR('A. Allgemeine Informationen'!$C$15)-2 &amp; CHAR(10) &amp; "[kW]"</f>
        <v>max. zeitungleiche Rückspeiseleistung aus fremden Netzen 2023
[kW]</v>
      </c>
    </row>
    <row r="15" spans="2:16" x14ac:dyDescent="0.2">
      <c r="B15" s="490"/>
      <c r="C15" s="491"/>
      <c r="D15" s="492"/>
      <c r="E15" s="377" t="s">
        <v>36</v>
      </c>
      <c r="F15" s="377"/>
    </row>
    <row r="16" spans="2:16" x14ac:dyDescent="0.2">
      <c r="B16" s="490"/>
      <c r="C16" s="491"/>
      <c r="D16" s="492"/>
      <c r="E16" s="377" t="s">
        <v>36</v>
      </c>
      <c r="F16" s="377"/>
    </row>
    <row r="17" spans="2:6" x14ac:dyDescent="0.2">
      <c r="B17" s="490"/>
      <c r="C17" s="491"/>
      <c r="D17" s="492"/>
      <c r="E17" s="377" t="s">
        <v>36</v>
      </c>
      <c r="F17" s="377"/>
    </row>
    <row r="18" spans="2:6" x14ac:dyDescent="0.2">
      <c r="B18" s="490"/>
      <c r="C18" s="491"/>
      <c r="D18" s="492"/>
      <c r="E18" s="377" t="s">
        <v>36</v>
      </c>
      <c r="F18" s="377"/>
    </row>
    <row r="19" spans="2:6" x14ac:dyDescent="0.2">
      <c r="B19" s="490"/>
      <c r="C19" s="491"/>
      <c r="D19" s="492"/>
      <c r="E19" s="377" t="s">
        <v>36</v>
      </c>
      <c r="F19" s="377"/>
    </row>
    <row r="20" spans="2:6" x14ac:dyDescent="0.2">
      <c r="B20" s="490"/>
      <c r="C20" s="491"/>
      <c r="D20" s="492"/>
      <c r="E20" s="377" t="s">
        <v>36</v>
      </c>
      <c r="F20" s="377"/>
    </row>
    <row r="21" spans="2:6" x14ac:dyDescent="0.2">
      <c r="B21" s="490"/>
      <c r="C21" s="491"/>
      <c r="D21" s="492"/>
      <c r="E21" s="377" t="s">
        <v>36</v>
      </c>
      <c r="F21" s="377"/>
    </row>
    <row r="22" spans="2:6" x14ac:dyDescent="0.2">
      <c r="B22" s="490"/>
      <c r="C22" s="491"/>
      <c r="D22" s="492"/>
      <c r="E22" s="377" t="s">
        <v>36</v>
      </c>
      <c r="F22" s="377"/>
    </row>
    <row r="23" spans="2:6" x14ac:dyDescent="0.2">
      <c r="B23" s="490"/>
      <c r="C23" s="491"/>
      <c r="D23" s="492"/>
      <c r="E23" s="377" t="s">
        <v>36</v>
      </c>
      <c r="F23" s="377"/>
    </row>
    <row r="24" spans="2:6" x14ac:dyDescent="0.2">
      <c r="B24" s="490"/>
      <c r="C24" s="491"/>
      <c r="D24" s="492"/>
      <c r="E24" s="377" t="s">
        <v>36</v>
      </c>
      <c r="F24" s="377"/>
    </row>
    <row r="25" spans="2:6" x14ac:dyDescent="0.2">
      <c r="B25" s="490"/>
      <c r="C25" s="491"/>
      <c r="D25" s="492"/>
      <c r="E25" s="377" t="s">
        <v>36</v>
      </c>
      <c r="F25" s="377"/>
    </row>
    <row r="26" spans="2:6" x14ac:dyDescent="0.2">
      <c r="B26" s="490"/>
      <c r="C26" s="491"/>
      <c r="D26" s="492"/>
      <c r="E26" s="377" t="s">
        <v>36</v>
      </c>
      <c r="F26" s="377"/>
    </row>
    <row r="27" spans="2:6" x14ac:dyDescent="0.2">
      <c r="B27" s="490"/>
      <c r="C27" s="491"/>
      <c r="D27" s="492"/>
      <c r="E27" s="377" t="s">
        <v>36</v>
      </c>
      <c r="F27" s="377"/>
    </row>
    <row r="28" spans="2:6" x14ac:dyDescent="0.2">
      <c r="B28" s="490"/>
      <c r="C28" s="491"/>
      <c r="D28" s="492"/>
      <c r="E28" s="377" t="s">
        <v>36</v>
      </c>
      <c r="F28" s="377"/>
    </row>
    <row r="29" spans="2:6" x14ac:dyDescent="0.2">
      <c r="B29" s="490"/>
      <c r="C29" s="491"/>
      <c r="D29" s="492"/>
      <c r="E29" s="377" t="s">
        <v>36</v>
      </c>
      <c r="F29" s="377"/>
    </row>
    <row r="30" spans="2:6" x14ac:dyDescent="0.2">
      <c r="B30" s="490"/>
      <c r="C30" s="491"/>
      <c r="D30" s="492"/>
      <c r="E30" s="377" t="s">
        <v>36</v>
      </c>
      <c r="F30" s="377"/>
    </row>
    <row r="31" spans="2:6" x14ac:dyDescent="0.2">
      <c r="B31" s="490"/>
      <c r="C31" s="491"/>
      <c r="D31" s="492"/>
      <c r="E31" s="377" t="s">
        <v>36</v>
      </c>
      <c r="F31" s="377"/>
    </row>
    <row r="32" spans="2:6" x14ac:dyDescent="0.2">
      <c r="B32" s="490"/>
      <c r="C32" s="491"/>
      <c r="D32" s="492"/>
      <c r="E32" s="377" t="s">
        <v>36</v>
      </c>
      <c r="F32" s="377"/>
    </row>
    <row r="33" spans="2:6" x14ac:dyDescent="0.2">
      <c r="B33" s="490"/>
      <c r="C33" s="491"/>
      <c r="D33" s="492"/>
      <c r="E33" s="377" t="s">
        <v>36</v>
      </c>
      <c r="F33" s="377"/>
    </row>
    <row r="34" spans="2:6" x14ac:dyDescent="0.2">
      <c r="B34" s="490"/>
      <c r="C34" s="491"/>
      <c r="D34" s="492"/>
      <c r="E34" s="377" t="s">
        <v>36</v>
      </c>
      <c r="F34" s="377"/>
    </row>
    <row r="35" spans="2:6" x14ac:dyDescent="0.2">
      <c r="B35" s="490"/>
      <c r="C35" s="491"/>
      <c r="D35" s="492"/>
      <c r="E35" s="377" t="s">
        <v>36</v>
      </c>
      <c r="F35" s="377"/>
    </row>
    <row r="36" spans="2:6" x14ac:dyDescent="0.2">
      <c r="B36" s="490"/>
      <c r="C36" s="491"/>
      <c r="D36" s="492"/>
      <c r="E36" s="377" t="s">
        <v>36</v>
      </c>
      <c r="F36" s="377"/>
    </row>
    <row r="37" spans="2:6" x14ac:dyDescent="0.2">
      <c r="B37" s="490"/>
      <c r="C37" s="491"/>
      <c r="D37" s="492"/>
      <c r="E37" s="377" t="s">
        <v>36</v>
      </c>
      <c r="F37" s="377"/>
    </row>
    <row r="38" spans="2:6" x14ac:dyDescent="0.2">
      <c r="B38" s="490"/>
      <c r="C38" s="491"/>
      <c r="D38" s="492"/>
      <c r="E38" s="377" t="s">
        <v>36</v>
      </c>
      <c r="F38" s="377"/>
    </row>
    <row r="39" spans="2:6" x14ac:dyDescent="0.2">
      <c r="B39" s="490"/>
      <c r="C39" s="491"/>
      <c r="D39" s="492"/>
      <c r="E39" s="377" t="s">
        <v>36</v>
      </c>
      <c r="F39" s="377"/>
    </row>
    <row r="40" spans="2:6" x14ac:dyDescent="0.2">
      <c r="B40" s="490"/>
      <c r="C40" s="491"/>
      <c r="D40" s="492"/>
      <c r="E40" s="377" t="s">
        <v>36</v>
      </c>
      <c r="F40" s="377"/>
    </row>
    <row r="41" spans="2:6" x14ac:dyDescent="0.2">
      <c r="B41" s="490"/>
      <c r="C41" s="491"/>
      <c r="D41" s="492"/>
      <c r="E41" s="377" t="s">
        <v>36</v>
      </c>
      <c r="F41" s="377"/>
    </row>
    <row r="42" spans="2:6" x14ac:dyDescent="0.2">
      <c r="B42" s="490"/>
      <c r="C42" s="491"/>
      <c r="D42" s="492"/>
      <c r="E42" s="377" t="s">
        <v>36</v>
      </c>
      <c r="F42" s="377"/>
    </row>
    <row r="43" spans="2:6" x14ac:dyDescent="0.2">
      <c r="B43" s="490"/>
      <c r="C43" s="491"/>
      <c r="D43" s="492"/>
      <c r="E43" s="377" t="s">
        <v>36</v>
      </c>
      <c r="F43" s="377"/>
    </row>
    <row r="44" spans="2:6" x14ac:dyDescent="0.2">
      <c r="B44" s="490"/>
      <c r="C44" s="491"/>
      <c r="D44" s="492"/>
      <c r="E44" s="377" t="s">
        <v>36</v>
      </c>
      <c r="F44" s="377"/>
    </row>
    <row r="45" spans="2:6" x14ac:dyDescent="0.2">
      <c r="B45" s="490"/>
      <c r="C45" s="491"/>
      <c r="D45" s="492"/>
      <c r="E45" s="377" t="s">
        <v>36</v>
      </c>
      <c r="F45" s="377"/>
    </row>
    <row r="46" spans="2:6" x14ac:dyDescent="0.2">
      <c r="B46" s="490"/>
      <c r="C46" s="491"/>
      <c r="D46" s="492"/>
      <c r="E46" s="377" t="s">
        <v>36</v>
      </c>
      <c r="F46" s="377"/>
    </row>
    <row r="47" spans="2:6" x14ac:dyDescent="0.2">
      <c r="B47" s="490"/>
      <c r="C47" s="491"/>
      <c r="D47" s="492"/>
      <c r="E47" s="377" t="s">
        <v>36</v>
      </c>
      <c r="F47" s="377"/>
    </row>
    <row r="48" spans="2:6" x14ac:dyDescent="0.2">
      <c r="B48" s="490"/>
      <c r="C48" s="491"/>
      <c r="D48" s="492"/>
      <c r="E48" s="377" t="s">
        <v>36</v>
      </c>
      <c r="F48" s="377"/>
    </row>
    <row r="49" spans="2:6" x14ac:dyDescent="0.2">
      <c r="B49" s="490"/>
      <c r="C49" s="491"/>
      <c r="D49" s="492"/>
      <c r="E49" s="377" t="s">
        <v>36</v>
      </c>
      <c r="F49" s="377"/>
    </row>
    <row r="50" spans="2:6" x14ac:dyDescent="0.2">
      <c r="B50" s="490"/>
      <c r="C50" s="491"/>
      <c r="D50" s="492"/>
      <c r="E50" s="377" t="s">
        <v>36</v>
      </c>
      <c r="F50" s="377"/>
    </row>
    <row r="51" spans="2:6" x14ac:dyDescent="0.2">
      <c r="B51" s="490"/>
      <c r="C51" s="491"/>
      <c r="D51" s="492"/>
      <c r="E51" s="377" t="s">
        <v>36</v>
      </c>
      <c r="F51" s="377"/>
    </row>
    <row r="52" spans="2:6" x14ac:dyDescent="0.2">
      <c r="B52" s="490"/>
      <c r="C52" s="491"/>
      <c r="D52" s="492"/>
      <c r="E52" s="377" t="s">
        <v>36</v>
      </c>
      <c r="F52" s="377"/>
    </row>
    <row r="53" spans="2:6" x14ac:dyDescent="0.2">
      <c r="B53" s="490"/>
      <c r="C53" s="491"/>
      <c r="D53" s="492"/>
      <c r="E53" s="377" t="s">
        <v>36</v>
      </c>
      <c r="F53" s="377"/>
    </row>
    <row r="54" spans="2:6" x14ac:dyDescent="0.2">
      <c r="B54" s="490"/>
      <c r="C54" s="491"/>
      <c r="D54" s="492"/>
      <c r="E54" s="377" t="s">
        <v>36</v>
      </c>
      <c r="F54" s="377"/>
    </row>
    <row r="55" spans="2:6" x14ac:dyDescent="0.2">
      <c r="B55" s="490"/>
      <c r="C55" s="491"/>
      <c r="D55" s="492"/>
      <c r="E55" s="377" t="s">
        <v>36</v>
      </c>
      <c r="F55" s="377"/>
    </row>
    <row r="56" spans="2:6" x14ac:dyDescent="0.2">
      <c r="B56" s="490"/>
      <c r="C56" s="491"/>
      <c r="D56" s="492"/>
      <c r="E56" s="377" t="s">
        <v>36</v>
      </c>
      <c r="F56" s="377"/>
    </row>
    <row r="57" spans="2:6" x14ac:dyDescent="0.2">
      <c r="B57" s="490"/>
      <c r="C57" s="491"/>
      <c r="D57" s="492"/>
      <c r="E57" s="377" t="s">
        <v>36</v>
      </c>
      <c r="F57" s="377"/>
    </row>
    <row r="58" spans="2:6" x14ac:dyDescent="0.2">
      <c r="B58" s="490"/>
      <c r="C58" s="491"/>
      <c r="D58" s="492"/>
      <c r="E58" s="377" t="s">
        <v>36</v>
      </c>
      <c r="F58" s="377"/>
    </row>
    <row r="59" spans="2:6" x14ac:dyDescent="0.2">
      <c r="B59" s="490"/>
      <c r="C59" s="491"/>
      <c r="D59" s="492"/>
      <c r="E59" s="377" t="s">
        <v>36</v>
      </c>
      <c r="F59" s="377"/>
    </row>
    <row r="60" spans="2:6" x14ac:dyDescent="0.2">
      <c r="B60" s="490"/>
      <c r="C60" s="491"/>
      <c r="D60" s="492"/>
      <c r="E60" s="377" t="s">
        <v>36</v>
      </c>
      <c r="F60" s="377"/>
    </row>
    <row r="61" spans="2:6" x14ac:dyDescent="0.2">
      <c r="B61" s="490"/>
      <c r="C61" s="491"/>
      <c r="D61" s="492"/>
      <c r="E61" s="377" t="s">
        <v>36</v>
      </c>
      <c r="F61" s="377"/>
    </row>
    <row r="62" spans="2:6" x14ac:dyDescent="0.2">
      <c r="B62" s="490"/>
      <c r="C62" s="491"/>
      <c r="D62" s="492"/>
      <c r="E62" s="377" t="s">
        <v>36</v>
      </c>
      <c r="F62" s="377"/>
    </row>
    <row r="63" spans="2:6" x14ac:dyDescent="0.2">
      <c r="B63" s="490"/>
      <c r="C63" s="491"/>
      <c r="D63" s="492"/>
      <c r="E63" s="377" t="s">
        <v>36</v>
      </c>
      <c r="F63" s="377"/>
    </row>
    <row r="64" spans="2:6" x14ac:dyDescent="0.2">
      <c r="B64" s="490"/>
      <c r="C64" s="491"/>
      <c r="D64" s="492"/>
      <c r="E64" s="377" t="s">
        <v>36</v>
      </c>
      <c r="F64" s="377"/>
    </row>
    <row r="65" spans="2:6" x14ac:dyDescent="0.2">
      <c r="B65" s="490"/>
      <c r="C65" s="491"/>
      <c r="D65" s="492"/>
      <c r="E65" s="377" t="s">
        <v>36</v>
      </c>
      <c r="F65" s="377"/>
    </row>
    <row r="66" spans="2:6" x14ac:dyDescent="0.2">
      <c r="B66" s="490"/>
      <c r="C66" s="491"/>
      <c r="D66" s="492"/>
      <c r="E66" s="377" t="s">
        <v>36</v>
      </c>
      <c r="F66" s="377"/>
    </row>
    <row r="67" spans="2:6" x14ac:dyDescent="0.2">
      <c r="B67" s="490"/>
      <c r="C67" s="491"/>
      <c r="D67" s="492"/>
      <c r="E67" s="377" t="s">
        <v>36</v>
      </c>
      <c r="F67" s="377"/>
    </row>
    <row r="68" spans="2:6" x14ac:dyDescent="0.2">
      <c r="B68" s="490"/>
      <c r="C68" s="491"/>
      <c r="D68" s="492"/>
      <c r="E68" s="377" t="s">
        <v>36</v>
      </c>
      <c r="F68" s="377"/>
    </row>
    <row r="69" spans="2:6" x14ac:dyDescent="0.2">
      <c r="B69" s="490"/>
      <c r="C69" s="491"/>
      <c r="D69" s="492"/>
      <c r="E69" s="377" t="s">
        <v>36</v>
      </c>
      <c r="F69" s="377"/>
    </row>
    <row r="70" spans="2:6" x14ac:dyDescent="0.2">
      <c r="B70" s="490"/>
      <c r="C70" s="491"/>
      <c r="D70" s="492"/>
      <c r="E70" s="377" t="s">
        <v>36</v>
      </c>
      <c r="F70" s="377"/>
    </row>
    <row r="71" spans="2:6" x14ac:dyDescent="0.2">
      <c r="B71" s="490"/>
      <c r="C71" s="491"/>
      <c r="D71" s="492"/>
      <c r="E71" s="377" t="s">
        <v>36</v>
      </c>
      <c r="F71" s="377"/>
    </row>
    <row r="72" spans="2:6" x14ac:dyDescent="0.2">
      <c r="B72" s="490"/>
      <c r="C72" s="491"/>
      <c r="D72" s="492"/>
      <c r="E72" s="377" t="s">
        <v>36</v>
      </c>
      <c r="F72" s="377"/>
    </row>
    <row r="73" spans="2:6" x14ac:dyDescent="0.2">
      <c r="B73" s="490"/>
      <c r="C73" s="491"/>
      <c r="D73" s="492"/>
      <c r="E73" s="377" t="s">
        <v>36</v>
      </c>
      <c r="F73" s="377"/>
    </row>
    <row r="74" spans="2:6" x14ac:dyDescent="0.2">
      <c r="B74" s="490"/>
      <c r="C74" s="491"/>
      <c r="D74" s="492"/>
      <c r="E74" s="377" t="s">
        <v>36</v>
      </c>
      <c r="F74" s="377"/>
    </row>
    <row r="75" spans="2:6" x14ac:dyDescent="0.2">
      <c r="B75" s="490"/>
      <c r="C75" s="491"/>
      <c r="D75" s="492"/>
      <c r="E75" s="377" t="s">
        <v>36</v>
      </c>
      <c r="F75" s="377"/>
    </row>
    <row r="76" spans="2:6" x14ac:dyDescent="0.2">
      <c r="B76" s="490"/>
      <c r="C76" s="491"/>
      <c r="D76" s="492"/>
      <c r="E76" s="377" t="s">
        <v>36</v>
      </c>
      <c r="F76" s="377"/>
    </row>
    <row r="77" spans="2:6" x14ac:dyDescent="0.2">
      <c r="B77" s="490"/>
      <c r="C77" s="491"/>
      <c r="D77" s="492"/>
      <c r="E77" s="377" t="s">
        <v>36</v>
      </c>
      <c r="F77" s="377"/>
    </row>
    <row r="78" spans="2:6" x14ac:dyDescent="0.2">
      <c r="B78" s="490"/>
      <c r="C78" s="491"/>
      <c r="D78" s="492"/>
      <c r="E78" s="377" t="s">
        <v>36</v>
      </c>
      <c r="F78" s="377"/>
    </row>
    <row r="79" spans="2:6" x14ac:dyDescent="0.2">
      <c r="B79" s="490"/>
      <c r="C79" s="491"/>
      <c r="D79" s="492"/>
      <c r="E79" s="377" t="s">
        <v>36</v>
      </c>
      <c r="F79" s="377"/>
    </row>
    <row r="80" spans="2:6" x14ac:dyDescent="0.2">
      <c r="B80" s="490"/>
      <c r="C80" s="491"/>
      <c r="D80" s="492"/>
      <c r="E80" s="377" t="s">
        <v>36</v>
      </c>
      <c r="F80" s="377"/>
    </row>
    <row r="81" spans="2:6" x14ac:dyDescent="0.2">
      <c r="B81" s="490"/>
      <c r="C81" s="491"/>
      <c r="D81" s="492"/>
      <c r="E81" s="377" t="s">
        <v>36</v>
      </c>
      <c r="F81" s="377"/>
    </row>
    <row r="82" spans="2:6" x14ac:dyDescent="0.2">
      <c r="B82" s="490"/>
      <c r="C82" s="491"/>
      <c r="D82" s="492"/>
      <c r="E82" s="377" t="s">
        <v>36</v>
      </c>
      <c r="F82" s="377"/>
    </row>
    <row r="83" spans="2:6" x14ac:dyDescent="0.2">
      <c r="B83" s="490"/>
      <c r="C83" s="491"/>
      <c r="D83" s="492"/>
      <c r="E83" s="377" t="s">
        <v>36</v>
      </c>
      <c r="F83" s="377"/>
    </row>
    <row r="84" spans="2:6" x14ac:dyDescent="0.2">
      <c r="B84" s="490"/>
      <c r="C84" s="491"/>
      <c r="D84" s="492"/>
      <c r="E84" s="377" t="s">
        <v>36</v>
      </c>
      <c r="F84" s="377"/>
    </row>
    <row r="85" spans="2:6" x14ac:dyDescent="0.2">
      <c r="B85" s="490"/>
      <c r="C85" s="491"/>
      <c r="D85" s="492"/>
      <c r="E85" s="377" t="s">
        <v>36</v>
      </c>
      <c r="F85" s="377"/>
    </row>
    <row r="86" spans="2:6" x14ac:dyDescent="0.2">
      <c r="B86" s="490"/>
      <c r="C86" s="491"/>
      <c r="D86" s="492"/>
      <c r="E86" s="377" t="s">
        <v>36</v>
      </c>
      <c r="F86" s="377"/>
    </row>
    <row r="87" spans="2:6" x14ac:dyDescent="0.2">
      <c r="B87" s="490"/>
      <c r="C87" s="491"/>
      <c r="D87" s="492"/>
      <c r="E87" s="377" t="s">
        <v>36</v>
      </c>
      <c r="F87" s="377"/>
    </row>
    <row r="88" spans="2:6" x14ac:dyDescent="0.2">
      <c r="B88" s="490"/>
      <c r="C88" s="491"/>
      <c r="D88" s="492"/>
      <c r="E88" s="377" t="s">
        <v>36</v>
      </c>
      <c r="F88" s="377"/>
    </row>
    <row r="89" spans="2:6" x14ac:dyDescent="0.2">
      <c r="B89" s="490"/>
      <c r="C89" s="491"/>
      <c r="D89" s="492"/>
      <c r="E89" s="377" t="s">
        <v>36</v>
      </c>
      <c r="F89" s="377"/>
    </row>
    <row r="90" spans="2:6" x14ac:dyDescent="0.2">
      <c r="B90" s="490"/>
      <c r="C90" s="491"/>
      <c r="D90" s="492"/>
      <c r="E90" s="377" t="s">
        <v>36</v>
      </c>
      <c r="F90" s="377"/>
    </row>
    <row r="91" spans="2:6" x14ac:dyDescent="0.2">
      <c r="B91" s="490"/>
      <c r="C91" s="491"/>
      <c r="D91" s="492"/>
      <c r="E91" s="377" t="s">
        <v>36</v>
      </c>
      <c r="F91" s="377"/>
    </row>
    <row r="92" spans="2:6" x14ac:dyDescent="0.2">
      <c r="B92" s="490"/>
      <c r="C92" s="491"/>
      <c r="D92" s="492"/>
      <c r="E92" s="377" t="s">
        <v>36</v>
      </c>
      <c r="F92" s="377"/>
    </row>
    <row r="93" spans="2:6" x14ac:dyDescent="0.2">
      <c r="B93" s="490"/>
      <c r="C93" s="491"/>
      <c r="D93" s="492"/>
      <c r="E93" s="377" t="s">
        <v>36</v>
      </c>
      <c r="F93" s="377"/>
    </row>
    <row r="94" spans="2:6" x14ac:dyDescent="0.2">
      <c r="B94" s="490"/>
      <c r="C94" s="491"/>
      <c r="D94" s="492"/>
      <c r="E94" s="377" t="s">
        <v>36</v>
      </c>
      <c r="F94" s="377"/>
    </row>
    <row r="95" spans="2:6" x14ac:dyDescent="0.2">
      <c r="B95" s="490"/>
      <c r="C95" s="491"/>
      <c r="D95" s="492"/>
      <c r="E95" s="377" t="s">
        <v>36</v>
      </c>
      <c r="F95" s="377"/>
    </row>
    <row r="96" spans="2:6" x14ac:dyDescent="0.2">
      <c r="B96" s="490"/>
      <c r="C96" s="491"/>
      <c r="D96" s="492"/>
      <c r="E96" s="377" t="s">
        <v>36</v>
      </c>
      <c r="F96" s="377"/>
    </row>
    <row r="97" spans="2:6" x14ac:dyDescent="0.2">
      <c r="B97" s="490"/>
      <c r="C97" s="491"/>
      <c r="D97" s="492"/>
      <c r="E97" s="377" t="s">
        <v>36</v>
      </c>
      <c r="F97" s="377"/>
    </row>
    <row r="98" spans="2:6" x14ac:dyDescent="0.2">
      <c r="B98" s="490"/>
      <c r="C98" s="491"/>
      <c r="D98" s="492"/>
      <c r="E98" s="377" t="s">
        <v>36</v>
      </c>
      <c r="F98" s="377"/>
    </row>
    <row r="99" spans="2:6" x14ac:dyDescent="0.2">
      <c r="B99" s="490"/>
      <c r="C99" s="491"/>
      <c r="D99" s="492"/>
      <c r="E99" s="377" t="s">
        <v>36</v>
      </c>
      <c r="F99" s="377"/>
    </row>
    <row r="100" spans="2:6" x14ac:dyDescent="0.2">
      <c r="B100" s="490"/>
      <c r="C100" s="491"/>
      <c r="D100" s="492"/>
      <c r="E100" s="377" t="s">
        <v>36</v>
      </c>
      <c r="F100" s="377"/>
    </row>
    <row r="101" spans="2:6" x14ac:dyDescent="0.2">
      <c r="B101" s="490"/>
      <c r="C101" s="491"/>
      <c r="D101" s="492"/>
      <c r="E101" s="377" t="s">
        <v>36</v>
      </c>
      <c r="F101" s="377"/>
    </row>
    <row r="102" spans="2:6" x14ac:dyDescent="0.2">
      <c r="B102" s="490"/>
      <c r="C102" s="491"/>
      <c r="D102" s="492"/>
      <c r="E102" s="377" t="s">
        <v>36</v>
      </c>
      <c r="F102" s="377"/>
    </row>
    <row r="103" spans="2:6" x14ac:dyDescent="0.2">
      <c r="B103" s="490"/>
      <c r="C103" s="491"/>
      <c r="D103" s="492"/>
      <c r="E103" s="377" t="s">
        <v>36</v>
      </c>
      <c r="F103" s="377"/>
    </row>
    <row r="104" spans="2:6" x14ac:dyDescent="0.2">
      <c r="B104" s="490"/>
      <c r="C104" s="491"/>
      <c r="D104" s="492"/>
      <c r="E104" s="377" t="s">
        <v>36</v>
      </c>
      <c r="F104" s="377"/>
    </row>
    <row r="105" spans="2:6" x14ac:dyDescent="0.2">
      <c r="B105" s="490"/>
      <c r="C105" s="491"/>
      <c r="D105" s="492"/>
      <c r="E105" s="377" t="s">
        <v>36</v>
      </c>
      <c r="F105" s="377"/>
    </row>
    <row r="106" spans="2:6" x14ac:dyDescent="0.2">
      <c r="B106" s="490"/>
      <c r="C106" s="491"/>
      <c r="D106" s="492"/>
      <c r="E106" s="377" t="s">
        <v>36</v>
      </c>
      <c r="F106" s="377"/>
    </row>
    <row r="107" spans="2:6" x14ac:dyDescent="0.2">
      <c r="B107" s="490"/>
      <c r="C107" s="491"/>
      <c r="D107" s="492"/>
      <c r="E107" s="377" t="s">
        <v>36</v>
      </c>
      <c r="F107" s="377"/>
    </row>
    <row r="108" spans="2:6" x14ac:dyDescent="0.2">
      <c r="B108" s="490"/>
      <c r="C108" s="491"/>
      <c r="D108" s="492"/>
      <c r="E108" s="377" t="s">
        <v>36</v>
      </c>
      <c r="F108" s="377"/>
    </row>
    <row r="109" spans="2:6" x14ac:dyDescent="0.2">
      <c r="B109" s="490"/>
      <c r="C109" s="491"/>
      <c r="D109" s="492"/>
      <c r="E109" s="377" t="s">
        <v>36</v>
      </c>
      <c r="F109" s="377"/>
    </row>
    <row r="110" spans="2:6" x14ac:dyDescent="0.2">
      <c r="B110" s="490"/>
      <c r="C110" s="491"/>
      <c r="D110" s="492"/>
      <c r="E110" s="377" t="s">
        <v>36</v>
      </c>
      <c r="F110" s="377"/>
    </row>
    <row r="111" spans="2:6" x14ac:dyDescent="0.2">
      <c r="B111" s="490"/>
      <c r="C111" s="491"/>
      <c r="D111" s="492"/>
      <c r="E111" s="377" t="s">
        <v>36</v>
      </c>
      <c r="F111" s="377"/>
    </row>
    <row r="112" spans="2:6" x14ac:dyDescent="0.2">
      <c r="B112" s="490"/>
      <c r="C112" s="491"/>
      <c r="D112" s="492"/>
      <c r="E112" s="377" t="s">
        <v>36</v>
      </c>
      <c r="F112" s="377"/>
    </row>
    <row r="113" spans="2:6" x14ac:dyDescent="0.2">
      <c r="B113" s="490"/>
      <c r="C113" s="491"/>
      <c r="D113" s="492"/>
      <c r="E113" s="377" t="s">
        <v>36</v>
      </c>
      <c r="F113" s="377"/>
    </row>
    <row r="114" spans="2:6" x14ac:dyDescent="0.2">
      <c r="B114" s="490"/>
      <c r="C114" s="491"/>
      <c r="D114" s="492"/>
      <c r="E114" s="377" t="s">
        <v>36</v>
      </c>
      <c r="F114" s="377"/>
    </row>
  </sheetData>
  <mergeCells count="100">
    <mergeCell ref="B21:D21"/>
    <mergeCell ref="B22:D22"/>
    <mergeCell ref="B23:D23"/>
    <mergeCell ref="B24:D24"/>
    <mergeCell ref="B15:D15"/>
    <mergeCell ref="B16:D16"/>
    <mergeCell ref="B17:D17"/>
    <mergeCell ref="B18:D18"/>
    <mergeCell ref="B20:D20"/>
    <mergeCell ref="B19:D19"/>
    <mergeCell ref="B54:D54"/>
    <mergeCell ref="B35:D35"/>
    <mergeCell ref="B36:D36"/>
    <mergeCell ref="B37:D37"/>
    <mergeCell ref="B38:D38"/>
    <mergeCell ref="B49:D49"/>
    <mergeCell ref="B50:D50"/>
    <mergeCell ref="B51:D51"/>
    <mergeCell ref="B52:D52"/>
    <mergeCell ref="B53:D53"/>
    <mergeCell ref="B39:D39"/>
    <mergeCell ref="B40:D40"/>
    <mergeCell ref="B41:D41"/>
    <mergeCell ref="B42:D42"/>
    <mergeCell ref="B43:D43"/>
    <mergeCell ref="B44:D44"/>
    <mergeCell ref="B55:D55"/>
    <mergeCell ref="B56:D56"/>
    <mergeCell ref="B57:D57"/>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B72:D72"/>
    <mergeCell ref="B73:D73"/>
    <mergeCell ref="B74:D74"/>
    <mergeCell ref="B75:D75"/>
    <mergeCell ref="B76:D76"/>
    <mergeCell ref="B77:D77"/>
    <mergeCell ref="B78:D78"/>
    <mergeCell ref="B79:D79"/>
    <mergeCell ref="B80:D80"/>
    <mergeCell ref="B81:D81"/>
    <mergeCell ref="B82:D82"/>
    <mergeCell ref="B83:D83"/>
    <mergeCell ref="B84:D84"/>
    <mergeCell ref="B85:D85"/>
    <mergeCell ref="B86:D86"/>
    <mergeCell ref="B87:D87"/>
    <mergeCell ref="B88:D88"/>
    <mergeCell ref="B89:D89"/>
    <mergeCell ref="B90:D90"/>
    <mergeCell ref="B91:D91"/>
    <mergeCell ref="B92:D92"/>
    <mergeCell ref="B93:D93"/>
    <mergeCell ref="B94:D94"/>
    <mergeCell ref="B95:D95"/>
    <mergeCell ref="B96:D96"/>
    <mergeCell ref="B97:D97"/>
    <mergeCell ref="B98:D98"/>
    <mergeCell ref="B99:D99"/>
    <mergeCell ref="B100:D100"/>
    <mergeCell ref="B101:D101"/>
    <mergeCell ref="B102:D102"/>
    <mergeCell ref="B103:D103"/>
    <mergeCell ref="B104:D104"/>
    <mergeCell ref="B105:D105"/>
    <mergeCell ref="B106:D106"/>
    <mergeCell ref="B107:D107"/>
    <mergeCell ref="B108:D108"/>
    <mergeCell ref="B109:D109"/>
    <mergeCell ref="B110:D110"/>
    <mergeCell ref="B111:D111"/>
    <mergeCell ref="B112:D112"/>
    <mergeCell ref="B113:D113"/>
    <mergeCell ref="B114:D114"/>
    <mergeCell ref="B25:D25"/>
    <mergeCell ref="B26:D26"/>
    <mergeCell ref="B27:D27"/>
    <mergeCell ref="B28:D28"/>
    <mergeCell ref="B29:D29"/>
    <mergeCell ref="B45:D45"/>
    <mergeCell ref="B46:D46"/>
    <mergeCell ref="B47:D47"/>
    <mergeCell ref="B48:D48"/>
    <mergeCell ref="B30:D30"/>
    <mergeCell ref="B31:D31"/>
    <mergeCell ref="B32:D32"/>
    <mergeCell ref="B33:D33"/>
    <mergeCell ref="B34:D34"/>
  </mergeCells>
  <dataValidations count="1">
    <dataValidation type="list" allowBlank="1" showInputMessage="1" showErrorMessage="1" sqref="E15:E114" xr:uid="{00000000-0002-0000-0400-000000000000}">
      <formula1>"bitte wählen,HS,HS/MS,MS,MS/NS,NS"</formula1>
    </dataValidation>
  </dataValidations>
  <pageMargins left="0.7" right="0.7" top="0.78740157499999996" bottom="0.78740157499999996"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E4451AE5-F508-488E-9C01-C93185F7B9EE}">
            <xm:f>'A. Allgemeine Informationen'!$C$15&lt;46753</xm:f>
            <x14:dxf>
              <fill>
                <patternFill>
                  <bgColor theme="0" tint="-0.14996795556505021"/>
                </patternFill>
              </fill>
            </x14:dxf>
          </x14:cfRule>
          <xm:sqref>N6:N10 N12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_C1">
    <tabColor indexed="43"/>
    <pageSetUpPr fitToPage="1"/>
  </sheetPr>
  <dimension ref="A1:W198"/>
  <sheetViews>
    <sheetView showGridLines="0" zoomScale="80" zoomScaleNormal="80" zoomScaleSheetLayoutView="70" workbookViewId="0"/>
  </sheetViews>
  <sheetFormatPr baseColWidth="10" defaultColWidth="11" defaultRowHeight="12.75" x14ac:dyDescent="0.2"/>
  <cols>
    <col min="1" max="1" width="6.75" style="87" customWidth="1"/>
    <col min="2" max="2" width="91.625" style="87" customWidth="1"/>
    <col min="3" max="7" width="20.625" style="87" customWidth="1"/>
    <col min="8" max="8" width="3.625" style="87" customWidth="1"/>
    <col min="9" max="13" width="20.625" style="87" customWidth="1"/>
    <col min="14" max="14" width="20.625" style="59" customWidth="1"/>
    <col min="15" max="15" width="3.625" style="59" customWidth="1"/>
    <col min="16" max="19" width="23.625" style="87" customWidth="1"/>
    <col min="20" max="20" width="4.25" style="87" customWidth="1"/>
    <col min="21" max="21" width="20.875" style="87" customWidth="1"/>
    <col min="22" max="23" width="2.75" style="87" customWidth="1"/>
    <col min="24" max="16384" width="11" style="87"/>
  </cols>
  <sheetData>
    <row r="1" spans="2:22" s="59" customFormat="1" ht="80.099999999999994" customHeight="1" x14ac:dyDescent="0.2">
      <c r="B1" s="236" t="s">
        <v>51</v>
      </c>
      <c r="C1" s="55"/>
      <c r="D1" s="73"/>
      <c r="E1" s="73"/>
      <c r="F1" s="73"/>
      <c r="G1" s="1"/>
      <c r="H1" s="74"/>
      <c r="I1" s="74"/>
      <c r="J1" s="74"/>
      <c r="K1" s="74"/>
      <c r="L1" s="74"/>
      <c r="M1" s="74"/>
      <c r="N1" s="74"/>
      <c r="O1" s="74"/>
      <c r="P1" s="73"/>
      <c r="Q1" s="75"/>
      <c r="R1" s="75"/>
      <c r="S1" s="74"/>
      <c r="T1" s="74"/>
      <c r="U1" s="74"/>
      <c r="V1" s="76"/>
    </row>
    <row r="2" spans="2:22" s="59" customFormat="1" ht="25.5" customHeight="1" x14ac:dyDescent="0.2">
      <c r="B2" s="71"/>
      <c r="C2" s="15"/>
      <c r="D2" s="15"/>
      <c r="E2" s="15"/>
      <c r="F2" s="15"/>
      <c r="G2" s="15"/>
      <c r="H2" s="61"/>
      <c r="I2" s="61"/>
      <c r="J2" s="61"/>
      <c r="K2" s="61"/>
      <c r="L2" s="61"/>
      <c r="M2" s="61"/>
      <c r="N2" s="15"/>
      <c r="O2" s="15"/>
      <c r="P2" s="15"/>
      <c r="Q2" s="68"/>
      <c r="R2" s="129" t="s">
        <v>62</v>
      </c>
      <c r="S2" s="5" t="s">
        <v>105</v>
      </c>
      <c r="T2" s="60"/>
      <c r="U2" s="152">
        <f>C7</f>
        <v>0</v>
      </c>
      <c r="V2" s="77"/>
    </row>
    <row r="3" spans="2:22" s="59" customFormat="1" ht="25.5" customHeight="1" x14ac:dyDescent="0.2">
      <c r="B3" s="72" t="s">
        <v>35</v>
      </c>
      <c r="C3" s="237">
        <f>'A. Allgemeine Informationen'!C10</f>
        <v>0</v>
      </c>
      <c r="D3" s="15"/>
      <c r="E3" s="15"/>
      <c r="F3" s="15"/>
      <c r="G3" s="15"/>
      <c r="H3" s="61"/>
      <c r="I3" s="61"/>
      <c r="J3" s="61"/>
      <c r="K3" s="61"/>
      <c r="L3" s="61"/>
      <c r="M3" s="61"/>
      <c r="N3" s="15"/>
      <c r="O3" s="15"/>
      <c r="P3" s="15"/>
      <c r="Q3" s="15"/>
      <c r="R3" s="130" t="s">
        <v>63</v>
      </c>
      <c r="S3" s="5" t="s">
        <v>106</v>
      </c>
      <c r="T3" s="5"/>
      <c r="U3" s="152">
        <f>SUM(U4:U5)</f>
        <v>0</v>
      </c>
      <c r="V3" s="77"/>
    </row>
    <row r="4" spans="2:22" s="59" customFormat="1" ht="25.5" customHeight="1" x14ac:dyDescent="0.2">
      <c r="B4" s="72" t="s">
        <v>40</v>
      </c>
      <c r="C4" s="49">
        <f>'A. Allgemeine Informationen'!C12</f>
        <v>0</v>
      </c>
      <c r="D4" s="78"/>
      <c r="E4" s="78"/>
      <c r="F4" s="15"/>
      <c r="G4" s="15"/>
      <c r="H4" s="61"/>
      <c r="I4" s="61"/>
      <c r="J4" s="61"/>
      <c r="K4" s="61"/>
      <c r="L4" s="61"/>
      <c r="M4" s="61"/>
      <c r="N4" s="15"/>
      <c r="O4" s="15"/>
      <c r="P4" s="15"/>
      <c r="Q4" s="15"/>
      <c r="R4" s="70"/>
      <c r="S4" s="79" t="s">
        <v>107</v>
      </c>
      <c r="T4" s="61"/>
      <c r="U4" s="149">
        <f>U17+U28+U31+U37+U54+U65+U74+U132</f>
        <v>0</v>
      </c>
      <c r="V4" s="77"/>
    </row>
    <row r="5" spans="2:22" s="59" customFormat="1" ht="25.5" customHeight="1" x14ac:dyDescent="0.2">
      <c r="B5" s="72" t="s">
        <v>41</v>
      </c>
      <c r="C5" s="49">
        <f>'A. Allgemeine Informationen'!C13</f>
        <v>1</v>
      </c>
      <c r="D5" s="78"/>
      <c r="E5" s="78"/>
      <c r="F5" s="15"/>
      <c r="G5" s="15"/>
      <c r="H5" s="61"/>
      <c r="I5" s="61"/>
      <c r="J5" s="61"/>
      <c r="K5" s="61"/>
      <c r="L5" s="61"/>
      <c r="M5" s="61"/>
      <c r="N5" s="15"/>
      <c r="O5" s="15"/>
      <c r="P5" s="15"/>
      <c r="Q5" s="15"/>
      <c r="R5" s="70"/>
      <c r="S5" s="79" t="s">
        <v>108</v>
      </c>
      <c r="T5" s="61"/>
      <c r="U5" s="149">
        <f>U84</f>
        <v>0</v>
      </c>
      <c r="V5" s="77"/>
    </row>
    <row r="6" spans="2:22" s="59" customFormat="1" ht="25.5" customHeight="1" x14ac:dyDescent="0.2">
      <c r="B6" s="72" t="s">
        <v>38</v>
      </c>
      <c r="C6" s="124">
        <f>'A. Allgemeine Informationen'!C15</f>
        <v>45658</v>
      </c>
      <c r="D6" s="78"/>
      <c r="E6" s="78"/>
      <c r="F6" s="15"/>
      <c r="G6" s="15"/>
      <c r="H6" s="61"/>
      <c r="I6" s="61"/>
      <c r="J6" s="61"/>
      <c r="K6" s="61"/>
      <c r="L6" s="61"/>
      <c r="M6" s="61"/>
      <c r="N6" s="15"/>
      <c r="Q6" s="15"/>
      <c r="R6" s="70"/>
      <c r="S6" s="79"/>
      <c r="T6" s="61"/>
      <c r="U6" s="267"/>
      <c r="V6" s="77"/>
    </row>
    <row r="7" spans="2:22" s="59" customFormat="1" ht="25.5" customHeight="1" x14ac:dyDescent="0.2">
      <c r="B7" s="72" t="s">
        <v>80</v>
      </c>
      <c r="C7" s="277"/>
      <c r="D7" s="300"/>
      <c r="E7" s="300"/>
      <c r="F7" s="15"/>
      <c r="G7" s="15"/>
      <c r="H7" s="61"/>
      <c r="I7" s="61"/>
      <c r="J7" s="61"/>
      <c r="K7" s="61"/>
      <c r="L7" s="61"/>
      <c r="M7" s="61"/>
      <c r="N7" s="15"/>
      <c r="Q7" s="15"/>
      <c r="S7" s="5"/>
      <c r="T7" s="15"/>
      <c r="U7" s="266"/>
      <c r="V7" s="77"/>
    </row>
    <row r="8" spans="2:22" s="59" customFormat="1" ht="25.5" customHeight="1" x14ac:dyDescent="0.2">
      <c r="B8" s="71"/>
      <c r="D8" s="67"/>
      <c r="E8" s="67"/>
      <c r="F8" s="15"/>
      <c r="G8" s="15"/>
      <c r="H8" s="61"/>
      <c r="I8" s="61"/>
      <c r="J8" s="61"/>
      <c r="K8" s="61"/>
      <c r="L8" s="61"/>
      <c r="M8" s="61"/>
      <c r="N8" s="15"/>
      <c r="Q8" s="15"/>
      <c r="R8" s="70"/>
      <c r="S8" s="5" t="s">
        <v>109</v>
      </c>
      <c r="T8" s="15"/>
      <c r="U8" s="152">
        <f>U3-U2</f>
        <v>0</v>
      </c>
      <c r="V8" s="77"/>
    </row>
    <row r="9" spans="2:22" s="59" customFormat="1" ht="25.5" customHeight="1" x14ac:dyDescent="0.2">
      <c r="B9" s="71"/>
      <c r="D9" s="67"/>
      <c r="E9" s="67"/>
      <c r="F9" s="15"/>
      <c r="G9" s="15"/>
      <c r="H9" s="61"/>
      <c r="I9" s="61"/>
      <c r="J9" s="61"/>
      <c r="K9" s="61"/>
      <c r="L9" s="61"/>
      <c r="M9" s="61"/>
      <c r="N9" s="15"/>
      <c r="Q9" s="60"/>
      <c r="R9" s="62"/>
      <c r="S9" s="5" t="s">
        <v>61</v>
      </c>
      <c r="T9" s="15"/>
      <c r="U9" s="276" t="e">
        <f>U8/U2</f>
        <v>#DIV/0!</v>
      </c>
      <c r="V9" s="77"/>
    </row>
    <row r="10" spans="2:22" s="59" customFormat="1" ht="39.950000000000003" customHeight="1" x14ac:dyDescent="0.2">
      <c r="B10" s="71"/>
      <c r="D10" s="67"/>
      <c r="E10" s="67"/>
      <c r="F10" s="15"/>
      <c r="G10" s="15"/>
      <c r="H10" s="61"/>
      <c r="I10" s="61"/>
      <c r="J10" s="61"/>
      <c r="K10" s="61"/>
      <c r="L10" s="61"/>
      <c r="M10" s="61"/>
      <c r="N10" s="15"/>
      <c r="O10" s="15"/>
      <c r="P10" s="15"/>
      <c r="Q10" s="15"/>
      <c r="R10" s="130" t="s">
        <v>70</v>
      </c>
      <c r="S10" s="519" t="s">
        <v>71</v>
      </c>
      <c r="T10" s="520"/>
      <c r="U10" s="152" t="e">
        <f>IF(U9&lt;-0.01,U2-U3,0)</f>
        <v>#DIV/0!</v>
      </c>
      <c r="V10" s="77"/>
    </row>
    <row r="11" spans="2:22" s="59" customFormat="1" ht="25.5" customHeight="1" thickBot="1" x14ac:dyDescent="0.25">
      <c r="B11" s="80"/>
      <c r="C11" s="81"/>
      <c r="D11" s="81"/>
      <c r="E11" s="81"/>
      <c r="F11" s="81"/>
      <c r="G11" s="37"/>
      <c r="H11" s="83"/>
      <c r="I11" s="82"/>
      <c r="J11" s="82"/>
      <c r="K11" s="82"/>
      <c r="L11" s="82"/>
      <c r="M11" s="82"/>
      <c r="N11" s="82"/>
      <c r="O11" s="82"/>
      <c r="P11" s="83"/>
      <c r="Q11" s="83"/>
      <c r="R11" s="83"/>
      <c r="S11" s="82"/>
      <c r="T11" s="82"/>
      <c r="U11" s="83"/>
      <c r="V11" s="77"/>
    </row>
    <row r="12" spans="2:22" s="59" customFormat="1" ht="25.5" customHeight="1" x14ac:dyDescent="0.2">
      <c r="B12" s="175" t="s">
        <v>135</v>
      </c>
      <c r="C12" s="495" t="s">
        <v>43</v>
      </c>
      <c r="D12" s="496"/>
      <c r="E12" s="496"/>
      <c r="F12" s="496"/>
      <c r="G12" s="496"/>
      <c r="H12" s="85"/>
      <c r="I12" s="502" t="s">
        <v>0</v>
      </c>
      <c r="J12" s="503"/>
      <c r="K12" s="503"/>
      <c r="L12" s="503"/>
      <c r="M12" s="503"/>
      <c r="N12" s="503"/>
      <c r="O12" s="15"/>
      <c r="P12" s="499" t="s">
        <v>1</v>
      </c>
      <c r="Q12" s="496"/>
      <c r="R12" s="496"/>
      <c r="S12" s="496"/>
      <c r="T12" s="496"/>
      <c r="U12" s="496"/>
      <c r="V12" s="500"/>
    </row>
    <row r="13" spans="2:22" s="59" customFormat="1" ht="25.5" customHeight="1" thickBot="1" x14ac:dyDescent="0.25">
      <c r="B13" s="175" t="s">
        <v>136</v>
      </c>
      <c r="C13" s="497"/>
      <c r="D13" s="498"/>
      <c r="E13" s="498"/>
      <c r="F13" s="498"/>
      <c r="G13" s="498"/>
      <c r="H13" s="86"/>
      <c r="I13" s="504"/>
      <c r="J13" s="505"/>
      <c r="K13" s="505"/>
      <c r="L13" s="505"/>
      <c r="M13" s="505"/>
      <c r="N13" s="505"/>
      <c r="O13" s="15"/>
      <c r="P13" s="497"/>
      <c r="Q13" s="498"/>
      <c r="R13" s="498"/>
      <c r="S13" s="498"/>
      <c r="T13" s="498"/>
      <c r="U13" s="498"/>
      <c r="V13" s="501"/>
    </row>
    <row r="14" spans="2:22" ht="25.5" customHeight="1" x14ac:dyDescent="0.2">
      <c r="B14" s="528" t="s">
        <v>16</v>
      </c>
      <c r="C14" s="171" t="s">
        <v>2</v>
      </c>
      <c r="D14" s="172"/>
      <c r="E14" s="172"/>
      <c r="F14" s="173"/>
      <c r="G14" s="76"/>
      <c r="H14" s="61"/>
      <c r="I14" s="506" t="s">
        <v>2</v>
      </c>
      <c r="J14" s="507"/>
      <c r="K14" s="507"/>
      <c r="L14" s="507"/>
      <c r="M14" s="507"/>
      <c r="N14" s="508"/>
      <c r="O14" s="15"/>
      <c r="P14" s="171" t="s">
        <v>2</v>
      </c>
      <c r="Q14" s="174"/>
      <c r="R14" s="74"/>
      <c r="S14" s="74"/>
      <c r="T14" s="74"/>
      <c r="U14" s="74"/>
      <c r="V14" s="95"/>
    </row>
    <row r="15" spans="2:22" ht="21.75" customHeight="1" x14ac:dyDescent="0.2">
      <c r="B15" s="529"/>
      <c r="C15" s="46" t="s">
        <v>134</v>
      </c>
      <c r="D15" s="47"/>
      <c r="E15" s="48" t="s">
        <v>133</v>
      </c>
      <c r="F15" s="47"/>
      <c r="G15" s="446"/>
      <c r="H15" s="61"/>
      <c r="I15" s="509" t="s">
        <v>134</v>
      </c>
      <c r="J15" s="510"/>
      <c r="K15" s="511"/>
      <c r="L15" s="509" t="s">
        <v>133</v>
      </c>
      <c r="M15" s="510"/>
      <c r="N15" s="511"/>
      <c r="O15" s="7"/>
      <c r="P15" s="9" t="s">
        <v>5</v>
      </c>
      <c r="Q15" s="10" t="s">
        <v>4</v>
      </c>
      <c r="R15" s="15"/>
      <c r="S15" s="15"/>
      <c r="T15" s="15"/>
      <c r="U15" s="19"/>
      <c r="V15" s="16"/>
    </row>
    <row r="16" spans="2:22" s="61" customFormat="1" ht="45" customHeight="1" x14ac:dyDescent="0.2">
      <c r="B16" s="413"/>
      <c r="C16" s="207" t="s">
        <v>111</v>
      </c>
      <c r="D16" s="167" t="s">
        <v>101</v>
      </c>
      <c r="E16" s="400" t="s">
        <v>111</v>
      </c>
      <c r="F16" s="400" t="s">
        <v>101</v>
      </c>
      <c r="G16" s="428"/>
      <c r="I16" s="169" t="s">
        <v>115</v>
      </c>
      <c r="J16" s="184" t="s">
        <v>85</v>
      </c>
      <c r="K16" s="185" t="s">
        <v>86</v>
      </c>
      <c r="L16" s="169" t="s">
        <v>115</v>
      </c>
      <c r="M16" s="400" t="s">
        <v>85</v>
      </c>
      <c r="N16" s="423" t="s">
        <v>86</v>
      </c>
      <c r="O16" s="7"/>
      <c r="P16" s="168" t="s">
        <v>112</v>
      </c>
      <c r="Q16" s="290" t="s">
        <v>112</v>
      </c>
      <c r="R16" s="7"/>
      <c r="S16" s="7"/>
      <c r="T16" s="7"/>
      <c r="U16" s="288" t="s">
        <v>113</v>
      </c>
      <c r="V16" s="16"/>
    </row>
    <row r="17" spans="2:22" s="61" customFormat="1" ht="20.100000000000001" customHeight="1" x14ac:dyDescent="0.2">
      <c r="B17" s="414" t="s">
        <v>6</v>
      </c>
      <c r="C17" s="176"/>
      <c r="D17" s="163"/>
      <c r="E17" s="163"/>
      <c r="F17" s="177"/>
      <c r="G17" s="429"/>
      <c r="I17" s="179"/>
      <c r="J17" s="180"/>
      <c r="K17" s="188"/>
      <c r="L17" s="179"/>
      <c r="M17" s="189"/>
      <c r="N17" s="424"/>
      <c r="O17" s="11"/>
      <c r="P17" s="246">
        <f t="shared" ref="P17:P23" si="0">(C17*J17)+(D17*K17/100)</f>
        <v>0</v>
      </c>
      <c r="Q17" s="247">
        <f t="shared" ref="Q17:Q23" si="1">(E17*M17)+(F17*N17/100)</f>
        <v>0</v>
      </c>
      <c r="R17" s="15"/>
      <c r="S17" s="15"/>
      <c r="T17" s="15"/>
      <c r="U17" s="166">
        <f>SUM(P17:Q23)</f>
        <v>0</v>
      </c>
      <c r="V17" s="16"/>
    </row>
    <row r="18" spans="2:22" ht="20.100000000000001" customHeight="1" x14ac:dyDescent="0.2">
      <c r="B18" s="312" t="s">
        <v>7</v>
      </c>
      <c r="C18" s="176"/>
      <c r="D18" s="163"/>
      <c r="E18" s="163"/>
      <c r="F18" s="177"/>
      <c r="G18" s="429"/>
      <c r="H18" s="61"/>
      <c r="I18" s="179"/>
      <c r="J18" s="180"/>
      <c r="K18" s="188"/>
      <c r="L18" s="179"/>
      <c r="M18" s="189"/>
      <c r="N18" s="424"/>
      <c r="O18" s="11"/>
      <c r="P18" s="246">
        <f t="shared" si="0"/>
        <v>0</v>
      </c>
      <c r="Q18" s="247">
        <f t="shared" si="1"/>
        <v>0</v>
      </c>
      <c r="R18" s="15"/>
      <c r="S18" s="15"/>
      <c r="T18" s="15"/>
      <c r="U18" s="64"/>
      <c r="V18" s="16"/>
    </row>
    <row r="19" spans="2:22" ht="20.100000000000001" customHeight="1" x14ac:dyDescent="0.2">
      <c r="B19" s="312" t="s">
        <v>8</v>
      </c>
      <c r="C19" s="176"/>
      <c r="D19" s="163"/>
      <c r="E19" s="163"/>
      <c r="F19" s="177"/>
      <c r="G19" s="429"/>
      <c r="H19" s="61"/>
      <c r="I19" s="179"/>
      <c r="J19" s="180"/>
      <c r="K19" s="188"/>
      <c r="L19" s="179"/>
      <c r="M19" s="189"/>
      <c r="N19" s="424"/>
      <c r="O19" s="249"/>
      <c r="P19" s="246">
        <f t="shared" si="0"/>
        <v>0</v>
      </c>
      <c r="Q19" s="247">
        <f t="shared" si="1"/>
        <v>0</v>
      </c>
      <c r="R19" s="15"/>
      <c r="S19" s="15"/>
      <c r="T19" s="15"/>
      <c r="U19" s="64"/>
      <c r="V19" s="16"/>
    </row>
    <row r="20" spans="2:22" ht="20.100000000000001" customHeight="1" x14ac:dyDescent="0.2">
      <c r="B20" s="312" t="s">
        <v>9</v>
      </c>
      <c r="C20" s="176"/>
      <c r="D20" s="163"/>
      <c r="E20" s="163"/>
      <c r="F20" s="177"/>
      <c r="G20" s="429"/>
      <c r="H20" s="61"/>
      <c r="I20" s="179"/>
      <c r="J20" s="180"/>
      <c r="K20" s="188"/>
      <c r="L20" s="179"/>
      <c r="M20" s="189"/>
      <c r="N20" s="424"/>
      <c r="O20" s="249"/>
      <c r="P20" s="246">
        <f t="shared" si="0"/>
        <v>0</v>
      </c>
      <c r="Q20" s="247">
        <f t="shared" si="1"/>
        <v>0</v>
      </c>
      <c r="R20" s="15"/>
      <c r="S20" s="15"/>
      <c r="T20" s="15"/>
      <c r="U20" s="64"/>
      <c r="V20" s="16"/>
    </row>
    <row r="21" spans="2:22" ht="20.100000000000001" customHeight="1" x14ac:dyDescent="0.2">
      <c r="B21" s="339" t="s">
        <v>10</v>
      </c>
      <c r="C21" s="176"/>
      <c r="D21" s="163"/>
      <c r="E21" s="163"/>
      <c r="F21" s="177"/>
      <c r="G21" s="429"/>
      <c r="H21" s="61"/>
      <c r="I21" s="179"/>
      <c r="J21" s="180"/>
      <c r="K21" s="188"/>
      <c r="L21" s="179"/>
      <c r="M21" s="189"/>
      <c r="N21" s="424"/>
      <c r="O21" s="11"/>
      <c r="P21" s="246">
        <f t="shared" si="0"/>
        <v>0</v>
      </c>
      <c r="Q21" s="247">
        <f t="shared" si="1"/>
        <v>0</v>
      </c>
      <c r="R21" s="15"/>
      <c r="S21" s="15"/>
      <c r="T21" s="15"/>
      <c r="U21" s="64"/>
      <c r="V21" s="16"/>
    </row>
    <row r="22" spans="2:22" ht="20.100000000000001" customHeight="1" x14ac:dyDescent="0.2">
      <c r="B22" s="339" t="s">
        <v>11</v>
      </c>
      <c r="C22" s="176"/>
      <c r="D22" s="163"/>
      <c r="E22" s="163"/>
      <c r="F22" s="177"/>
      <c r="G22" s="429"/>
      <c r="H22" s="61"/>
      <c r="I22" s="179"/>
      <c r="J22" s="180"/>
      <c r="K22" s="188"/>
      <c r="L22" s="179"/>
      <c r="M22" s="189"/>
      <c r="N22" s="424"/>
      <c r="O22" s="11"/>
      <c r="P22" s="246">
        <f t="shared" si="0"/>
        <v>0</v>
      </c>
      <c r="Q22" s="247">
        <f t="shared" si="1"/>
        <v>0</v>
      </c>
      <c r="R22" s="15"/>
      <c r="S22" s="15"/>
      <c r="T22" s="15"/>
      <c r="U22" s="64"/>
      <c r="V22" s="16"/>
    </row>
    <row r="23" spans="2:22" ht="20.100000000000001" customHeight="1" x14ac:dyDescent="0.2">
      <c r="B23" s="339" t="s">
        <v>12</v>
      </c>
      <c r="C23" s="176"/>
      <c r="D23" s="163"/>
      <c r="E23" s="163"/>
      <c r="F23" s="177"/>
      <c r="G23" s="429"/>
      <c r="H23" s="61"/>
      <c r="I23" s="179"/>
      <c r="J23" s="180"/>
      <c r="K23" s="188"/>
      <c r="L23" s="179"/>
      <c r="M23" s="189"/>
      <c r="N23" s="424"/>
      <c r="O23" s="11"/>
      <c r="P23" s="246">
        <f t="shared" si="0"/>
        <v>0</v>
      </c>
      <c r="Q23" s="247">
        <f t="shared" si="1"/>
        <v>0</v>
      </c>
      <c r="R23" s="15"/>
      <c r="S23" s="15"/>
      <c r="T23" s="15"/>
      <c r="U23" s="64"/>
      <c r="V23" s="16"/>
    </row>
    <row r="24" spans="2:22" ht="15" customHeight="1" x14ac:dyDescent="0.2">
      <c r="B24" s="415"/>
      <c r="C24" s="12"/>
      <c r="D24" s="7"/>
      <c r="E24" s="7"/>
      <c r="F24" s="11"/>
      <c r="G24" s="428"/>
      <c r="H24" s="61"/>
      <c r="I24" s="205"/>
      <c r="J24" s="227"/>
      <c r="K24" s="227"/>
      <c r="L24" s="227"/>
      <c r="M24" s="227"/>
      <c r="N24" s="425"/>
      <c r="O24" s="15"/>
      <c r="P24" s="71"/>
      <c r="Q24" s="15"/>
      <c r="R24" s="15"/>
      <c r="S24" s="15"/>
      <c r="T24" s="15"/>
      <c r="U24" s="15"/>
      <c r="V24" s="16"/>
    </row>
    <row r="25" spans="2:22" ht="15" customHeight="1" x14ac:dyDescent="0.2">
      <c r="B25" s="415"/>
      <c r="C25" s="12"/>
      <c r="D25" s="7"/>
      <c r="E25" s="7"/>
      <c r="F25" s="11"/>
      <c r="G25" s="428"/>
      <c r="H25" s="61"/>
      <c r="I25" s="205"/>
      <c r="J25" s="227"/>
      <c r="K25" s="227"/>
      <c r="L25" s="227"/>
      <c r="M25" s="227"/>
      <c r="N25" s="425"/>
      <c r="O25" s="15"/>
      <c r="P25" s="71"/>
      <c r="Q25" s="15"/>
      <c r="R25" s="15"/>
      <c r="S25" s="15"/>
      <c r="T25" s="61"/>
      <c r="U25" s="61"/>
      <c r="V25" s="16"/>
    </row>
    <row r="26" spans="2:22" ht="17.25" customHeight="1" x14ac:dyDescent="0.2">
      <c r="B26" s="523" t="s">
        <v>181</v>
      </c>
      <c r="C26" s="3" t="s">
        <v>13</v>
      </c>
      <c r="D26" s="4"/>
      <c r="E26" s="5"/>
      <c r="F26" s="15"/>
      <c r="G26" s="428"/>
      <c r="H26" s="61"/>
      <c r="I26" s="3" t="s">
        <v>13</v>
      </c>
      <c r="J26" s="4"/>
      <c r="K26" s="5"/>
      <c r="L26" s="5"/>
      <c r="M26" s="5"/>
      <c r="N26" s="77"/>
      <c r="O26" s="15"/>
      <c r="P26" s="525" t="s">
        <v>116</v>
      </c>
      <c r="Q26" s="15"/>
      <c r="R26" s="15"/>
      <c r="S26" s="15"/>
      <c r="T26" s="61"/>
      <c r="U26" s="493" t="s">
        <v>116</v>
      </c>
      <c r="V26" s="16"/>
    </row>
    <row r="27" spans="2:22" ht="35.1" customHeight="1" x14ac:dyDescent="0.2">
      <c r="B27" s="527"/>
      <c r="C27" s="169" t="s">
        <v>114</v>
      </c>
      <c r="D27" s="170" t="s">
        <v>101</v>
      </c>
      <c r="E27" s="61"/>
      <c r="F27" s="61"/>
      <c r="G27" s="428"/>
      <c r="H27" s="61"/>
      <c r="I27" s="169" t="s">
        <v>115</v>
      </c>
      <c r="J27" s="400" t="s">
        <v>86</v>
      </c>
      <c r="K27" s="21"/>
      <c r="L27" s="21"/>
      <c r="M27" s="21"/>
      <c r="N27" s="77"/>
      <c r="O27" s="15"/>
      <c r="P27" s="526"/>
      <c r="Q27" s="15"/>
      <c r="R27" s="15"/>
      <c r="S27" s="15"/>
      <c r="T27" s="61"/>
      <c r="U27" s="494"/>
      <c r="V27" s="16"/>
    </row>
    <row r="28" spans="2:22" ht="20.100000000000001" customHeight="1" x14ac:dyDescent="0.2">
      <c r="B28" s="416" t="s">
        <v>12</v>
      </c>
      <c r="C28" s="178"/>
      <c r="D28" s="163"/>
      <c r="E28" s="61"/>
      <c r="F28" s="61"/>
      <c r="G28" s="447"/>
      <c r="H28" s="61"/>
      <c r="I28" s="426"/>
      <c r="J28" s="228"/>
      <c r="K28" s="301"/>
      <c r="L28" s="301"/>
      <c r="M28" s="301"/>
      <c r="N28" s="427"/>
      <c r="O28" s="15"/>
      <c r="P28" s="246">
        <f>(C28*I28)+(D28*J28/100)</f>
        <v>0</v>
      </c>
      <c r="Q28" s="15"/>
      <c r="R28" s="15"/>
      <c r="S28" s="15"/>
      <c r="T28" s="61"/>
      <c r="U28" s="166">
        <f>P28</f>
        <v>0</v>
      </c>
      <c r="V28" s="16"/>
    </row>
    <row r="29" spans="2:22" ht="15" customHeight="1" x14ac:dyDescent="0.2">
      <c r="B29" s="415"/>
      <c r="C29" s="12"/>
      <c r="D29" s="11"/>
      <c r="E29" s="61"/>
      <c r="F29" s="61"/>
      <c r="G29" s="428"/>
      <c r="H29" s="61"/>
      <c r="I29" s="222"/>
      <c r="J29" s="221"/>
      <c r="K29" s="15"/>
      <c r="L29" s="15"/>
      <c r="M29" s="15"/>
      <c r="N29" s="77"/>
      <c r="O29" s="15"/>
      <c r="P29" s="71"/>
      <c r="Q29" s="15"/>
      <c r="R29" s="15"/>
      <c r="S29" s="15"/>
      <c r="T29" s="61"/>
      <c r="U29" s="61"/>
      <c r="V29" s="16"/>
    </row>
    <row r="30" spans="2:22" ht="45" customHeight="1" x14ac:dyDescent="0.2">
      <c r="B30" s="402" t="s">
        <v>296</v>
      </c>
      <c r="C30" s="169" t="s">
        <v>114</v>
      </c>
      <c r="D30" s="170" t="s">
        <v>101</v>
      </c>
      <c r="E30" s="7"/>
      <c r="F30" s="61"/>
      <c r="G30" s="16"/>
      <c r="H30" s="61"/>
      <c r="I30" s="169" t="s">
        <v>115</v>
      </c>
      <c r="J30" s="400" t="s">
        <v>86</v>
      </c>
      <c r="K30" s="21"/>
      <c r="L30" s="21"/>
      <c r="M30" s="21"/>
      <c r="N30" s="77"/>
      <c r="O30" s="15"/>
      <c r="P30" s="289" t="s">
        <v>279</v>
      </c>
      <c r="Q30" s="15"/>
      <c r="R30" s="15"/>
      <c r="S30" s="15"/>
      <c r="T30" s="61"/>
      <c r="U30" s="290" t="s">
        <v>281</v>
      </c>
      <c r="V30" s="16"/>
    </row>
    <row r="31" spans="2:22" ht="20.100000000000001" customHeight="1" x14ac:dyDescent="0.2">
      <c r="B31" s="339" t="s">
        <v>277</v>
      </c>
      <c r="C31" s="178"/>
      <c r="D31" s="163"/>
      <c r="E31" s="7"/>
      <c r="F31" s="7"/>
      <c r="G31" s="428"/>
      <c r="H31" s="61"/>
      <c r="I31" s="426"/>
      <c r="J31" s="228"/>
      <c r="K31" s="301"/>
      <c r="L31" s="301"/>
      <c r="M31" s="301"/>
      <c r="N31" s="427"/>
      <c r="O31" s="15"/>
      <c r="P31" s="246">
        <f t="shared" ref="P31:P34" si="2">(C31*I31)+(D31*J31/100)</f>
        <v>0</v>
      </c>
      <c r="Q31" s="15"/>
      <c r="R31" s="15"/>
      <c r="S31" s="15"/>
      <c r="T31" s="61"/>
      <c r="U31" s="166">
        <f>SUM(P31:P34)</f>
        <v>0</v>
      </c>
      <c r="V31" s="16"/>
    </row>
    <row r="32" spans="2:22" ht="20.100000000000001" customHeight="1" x14ac:dyDescent="0.2">
      <c r="B32" s="302" t="s">
        <v>280</v>
      </c>
      <c r="C32" s="178"/>
      <c r="D32" s="163"/>
      <c r="E32" s="7"/>
      <c r="F32" s="7"/>
      <c r="G32" s="428"/>
      <c r="H32" s="61"/>
      <c r="I32" s="426"/>
      <c r="J32" s="228"/>
      <c r="K32" s="301"/>
      <c r="L32" s="301"/>
      <c r="M32" s="301"/>
      <c r="N32" s="427"/>
      <c r="O32" s="15"/>
      <c r="P32" s="246">
        <f t="shared" si="2"/>
        <v>0</v>
      </c>
      <c r="Q32" s="15"/>
      <c r="R32" s="15"/>
      <c r="S32" s="15"/>
      <c r="T32" s="61"/>
      <c r="U32" s="195"/>
      <c r="V32" s="16"/>
    </row>
    <row r="33" spans="2:22" ht="20.100000000000001" customHeight="1" x14ac:dyDescent="0.2">
      <c r="B33" s="339" t="s">
        <v>276</v>
      </c>
      <c r="C33" s="178"/>
      <c r="D33" s="163"/>
      <c r="E33" s="7"/>
      <c r="F33" s="7"/>
      <c r="G33" s="428"/>
      <c r="H33" s="61"/>
      <c r="I33" s="426"/>
      <c r="J33" s="228"/>
      <c r="K33" s="301"/>
      <c r="L33" s="301"/>
      <c r="M33" s="301"/>
      <c r="N33" s="427"/>
      <c r="O33" s="15"/>
      <c r="P33" s="246">
        <f t="shared" si="2"/>
        <v>0</v>
      </c>
      <c r="Q33" s="15"/>
      <c r="R33" s="15"/>
      <c r="S33" s="15"/>
      <c r="T33" s="61"/>
      <c r="U33" s="195"/>
      <c r="V33" s="16"/>
    </row>
    <row r="34" spans="2:22" ht="20.100000000000001" customHeight="1" x14ac:dyDescent="0.2">
      <c r="B34" s="339" t="s">
        <v>278</v>
      </c>
      <c r="C34" s="178"/>
      <c r="D34" s="163"/>
      <c r="E34" s="7"/>
      <c r="F34" s="7"/>
      <c r="G34" s="428"/>
      <c r="H34" s="61"/>
      <c r="I34" s="426"/>
      <c r="J34" s="228"/>
      <c r="K34" s="301"/>
      <c r="L34" s="301"/>
      <c r="M34" s="301"/>
      <c r="N34" s="427"/>
      <c r="O34" s="15"/>
      <c r="P34" s="246">
        <f t="shared" si="2"/>
        <v>0</v>
      </c>
      <c r="Q34" s="15"/>
      <c r="R34" s="15"/>
      <c r="S34" s="15"/>
      <c r="T34" s="61"/>
      <c r="U34" s="61"/>
      <c r="V34" s="16"/>
    </row>
    <row r="35" spans="2:22" ht="15" customHeight="1" x14ac:dyDescent="0.2">
      <c r="B35" s="415"/>
      <c r="C35" s="84"/>
      <c r="D35" s="7"/>
      <c r="E35" s="7"/>
      <c r="F35" s="61"/>
      <c r="G35" s="16"/>
      <c r="H35" s="61"/>
      <c r="I35" s="222"/>
      <c r="J35" s="221"/>
      <c r="K35" s="15"/>
      <c r="L35" s="15"/>
      <c r="M35" s="15"/>
      <c r="N35" s="77"/>
      <c r="O35" s="15"/>
      <c r="P35" s="71"/>
      <c r="Q35" s="15"/>
      <c r="R35" s="15"/>
      <c r="S35" s="15"/>
      <c r="T35" s="61"/>
      <c r="U35" s="61"/>
      <c r="V35" s="16"/>
    </row>
    <row r="36" spans="2:22" ht="45" customHeight="1" x14ac:dyDescent="0.2">
      <c r="B36" s="408" t="s">
        <v>486</v>
      </c>
      <c r="C36" s="169" t="s">
        <v>114</v>
      </c>
      <c r="D36" s="170" t="s">
        <v>101</v>
      </c>
      <c r="E36" s="61"/>
      <c r="F36" s="15"/>
      <c r="G36" s="448" t="s">
        <v>507</v>
      </c>
      <c r="H36" s="61"/>
      <c r="I36" s="169" t="s">
        <v>115</v>
      </c>
      <c r="J36" s="400" t="s">
        <v>86</v>
      </c>
      <c r="K36" s="15"/>
      <c r="L36" s="15"/>
      <c r="M36" s="15"/>
      <c r="N36" s="77"/>
      <c r="O36" s="15"/>
      <c r="P36" s="344" t="s">
        <v>284</v>
      </c>
      <c r="Q36" s="15"/>
      <c r="R36" s="15"/>
      <c r="S36" s="15"/>
      <c r="T36" s="61"/>
      <c r="U36" s="343" t="s">
        <v>285</v>
      </c>
      <c r="V36" s="16"/>
    </row>
    <row r="37" spans="2:22" ht="20.100000000000001" customHeight="1" x14ac:dyDescent="0.2">
      <c r="B37" s="339" t="s">
        <v>286</v>
      </c>
      <c r="C37" s="346">
        <f>C28</f>
        <v>0</v>
      </c>
      <c r="D37" s="340">
        <f>D28</f>
        <v>0</v>
      </c>
      <c r="E37" s="61"/>
      <c r="F37" s="61"/>
      <c r="G37" s="449">
        <f>80/1.19
+(0.2*3750*D28/100)</f>
        <v>67.226890756302524</v>
      </c>
      <c r="H37" s="61"/>
      <c r="I37" s="426"/>
      <c r="J37" s="228"/>
      <c r="K37" s="15"/>
      <c r="L37" s="15"/>
      <c r="M37" s="15"/>
      <c r="N37" s="77"/>
      <c r="O37" s="15"/>
      <c r="P37" s="246">
        <f>(C37*I37+D37*J37/100)
-G37*I37</f>
        <v>0</v>
      </c>
      <c r="Q37" s="15"/>
      <c r="R37" s="15"/>
      <c r="S37" s="15"/>
      <c r="T37" s="61"/>
      <c r="U37" s="166">
        <f>SUM(P37:P48)</f>
        <v>0</v>
      </c>
      <c r="V37" s="16"/>
    </row>
    <row r="38" spans="2:22" ht="15" customHeight="1" x14ac:dyDescent="0.2">
      <c r="B38" s="415"/>
      <c r="C38" s="84"/>
      <c r="D38" s="7"/>
      <c r="E38" s="7"/>
      <c r="F38" s="61"/>
      <c r="G38" s="16"/>
      <c r="H38" s="61"/>
      <c r="I38" s="222"/>
      <c r="J38" s="221"/>
      <c r="K38" s="15"/>
      <c r="L38" s="15"/>
      <c r="M38" s="15"/>
      <c r="N38" s="77"/>
      <c r="O38" s="15"/>
      <c r="P38" s="71"/>
      <c r="Q38" s="15"/>
      <c r="R38" s="15"/>
      <c r="S38" s="15"/>
      <c r="T38" s="61"/>
      <c r="U38" s="61"/>
      <c r="V38" s="16"/>
    </row>
    <row r="39" spans="2:22" ht="15" customHeight="1" x14ac:dyDescent="0.2">
      <c r="B39" s="415"/>
      <c r="C39" s="84"/>
      <c r="D39" s="7"/>
      <c r="E39" s="7"/>
      <c r="F39" s="61"/>
      <c r="G39" s="16"/>
      <c r="H39" s="61"/>
      <c r="I39" s="509" t="s">
        <v>134</v>
      </c>
      <c r="J39" s="510"/>
      <c r="K39" s="511"/>
      <c r="L39" s="509" t="s">
        <v>133</v>
      </c>
      <c r="M39" s="510"/>
      <c r="N39" s="511"/>
      <c r="O39" s="15"/>
      <c r="P39" s="71"/>
      <c r="Q39" s="15"/>
      <c r="R39" s="15"/>
      <c r="S39" s="15"/>
      <c r="T39" s="61"/>
      <c r="U39" s="61"/>
      <c r="V39" s="16"/>
    </row>
    <row r="40" spans="2:22" ht="45" customHeight="1" x14ac:dyDescent="0.2">
      <c r="B40" s="408" t="s">
        <v>487</v>
      </c>
      <c r="C40" s="207" t="s">
        <v>111</v>
      </c>
      <c r="D40" s="167" t="s">
        <v>101</v>
      </c>
      <c r="E40" s="400" t="s">
        <v>111</v>
      </c>
      <c r="F40" s="167" t="s">
        <v>101</v>
      </c>
      <c r="G40" s="448" t="s">
        <v>507</v>
      </c>
      <c r="H40" s="61"/>
      <c r="I40" s="169" t="s">
        <v>115</v>
      </c>
      <c r="J40" s="184" t="s">
        <v>85</v>
      </c>
      <c r="K40" s="185" t="s">
        <v>86</v>
      </c>
      <c r="L40" s="169" t="s">
        <v>115</v>
      </c>
      <c r="M40" s="400" t="s">
        <v>85</v>
      </c>
      <c r="N40" s="423" t="s">
        <v>86</v>
      </c>
      <c r="O40" s="15"/>
      <c r="P40" s="344" t="s">
        <v>284</v>
      </c>
      <c r="Q40" s="15"/>
      <c r="R40" s="15"/>
      <c r="S40" s="15"/>
      <c r="T40" s="61"/>
      <c r="U40" s="195"/>
      <c r="V40" s="16"/>
    </row>
    <row r="41" spans="2:22" ht="20.100000000000001" customHeight="1" x14ac:dyDescent="0.2">
      <c r="B41" s="302" t="s">
        <v>282</v>
      </c>
      <c r="C41" s="347">
        <f>C22</f>
        <v>0</v>
      </c>
      <c r="D41" s="340">
        <f t="shared" ref="D41:F41" si="3">D22</f>
        <v>0</v>
      </c>
      <c r="E41" s="340">
        <f t="shared" si="3"/>
        <v>0</v>
      </c>
      <c r="F41" s="348">
        <f t="shared" si="3"/>
        <v>0</v>
      </c>
      <c r="G41" s="450">
        <f>G37</f>
        <v>67.226890756302524</v>
      </c>
      <c r="H41" s="61"/>
      <c r="I41" s="179"/>
      <c r="J41" s="180"/>
      <c r="K41" s="188"/>
      <c r="L41" s="179"/>
      <c r="M41" s="189"/>
      <c r="N41" s="424"/>
      <c r="O41" s="15"/>
      <c r="P41" s="246">
        <f>(C41*J41+D41*K41/100)
+(E41*M41+F41*N41/100)
-G41*(I41+L41)</f>
        <v>0</v>
      </c>
      <c r="Q41" s="15"/>
      <c r="R41" s="15"/>
      <c r="S41" s="15"/>
      <c r="T41" s="61"/>
      <c r="U41" s="195"/>
      <c r="V41" s="16"/>
    </row>
    <row r="42" spans="2:22" ht="20.100000000000001" customHeight="1" x14ac:dyDescent="0.2">
      <c r="B42" s="302" t="s">
        <v>283</v>
      </c>
      <c r="C42" s="347">
        <f t="shared" ref="C42:F42" si="4">C23</f>
        <v>0</v>
      </c>
      <c r="D42" s="340">
        <f t="shared" si="4"/>
        <v>0</v>
      </c>
      <c r="E42" s="340">
        <f t="shared" si="4"/>
        <v>0</v>
      </c>
      <c r="F42" s="348">
        <f t="shared" si="4"/>
        <v>0</v>
      </c>
      <c r="G42" s="450">
        <f>G41</f>
        <v>67.226890756302524</v>
      </c>
      <c r="H42" s="61"/>
      <c r="I42" s="179"/>
      <c r="J42" s="180"/>
      <c r="K42" s="188"/>
      <c r="L42" s="179"/>
      <c r="M42" s="189"/>
      <c r="N42" s="424"/>
      <c r="O42" s="15"/>
      <c r="P42" s="246">
        <f>(C42*J42+D42*K42/100)
+(E42*M42+F42*N42/100)
-G42*(I42+L42)</f>
        <v>0</v>
      </c>
      <c r="Q42" s="15"/>
      <c r="R42" s="15"/>
      <c r="S42" s="15"/>
      <c r="T42" s="61"/>
      <c r="U42" s="195"/>
      <c r="V42" s="16"/>
    </row>
    <row r="43" spans="2:22" ht="15" customHeight="1" x14ac:dyDescent="0.2">
      <c r="B43" s="415"/>
      <c r="C43" s="12"/>
      <c r="D43" s="11"/>
      <c r="E43" s="61"/>
      <c r="F43" s="15"/>
      <c r="G43" s="77"/>
      <c r="H43" s="61"/>
      <c r="I43" s="222"/>
      <c r="J43" s="221"/>
      <c r="K43" s="7"/>
      <c r="L43" s="7"/>
      <c r="M43" s="7"/>
      <c r="N43" s="428"/>
      <c r="O43" s="15"/>
      <c r="P43" s="71"/>
      <c r="Q43" s="15"/>
      <c r="R43" s="15"/>
      <c r="S43" s="15"/>
      <c r="T43" s="61"/>
      <c r="U43" s="61"/>
      <c r="V43" s="16"/>
    </row>
    <row r="44" spans="2:22" ht="45" customHeight="1" x14ac:dyDescent="0.2">
      <c r="B44" s="402" t="s">
        <v>295</v>
      </c>
      <c r="C44" s="12"/>
      <c r="D44" s="170" t="s">
        <v>101</v>
      </c>
      <c r="E44" s="61"/>
      <c r="F44" s="15"/>
      <c r="G44" s="77"/>
      <c r="H44" s="61"/>
      <c r="I44" s="169" t="s">
        <v>115</v>
      </c>
      <c r="J44" s="400" t="s">
        <v>86</v>
      </c>
      <c r="K44" s="7"/>
      <c r="L44" s="7"/>
      <c r="M44" s="7"/>
      <c r="N44" s="428"/>
      <c r="O44" s="15"/>
      <c r="P44" s="344" t="s">
        <v>288</v>
      </c>
      <c r="Q44" s="15"/>
      <c r="R44" s="15"/>
      <c r="S44" s="15"/>
      <c r="T44" s="61"/>
      <c r="U44" s="17"/>
      <c r="V44" s="16"/>
    </row>
    <row r="45" spans="2:22" ht="20.100000000000001" customHeight="1" x14ac:dyDescent="0.2">
      <c r="B45" s="339" t="s">
        <v>287</v>
      </c>
      <c r="C45" s="12"/>
      <c r="D45" s="340">
        <f>D28*40%</f>
        <v>0</v>
      </c>
      <c r="E45" s="61"/>
      <c r="F45" s="15"/>
      <c r="G45" s="77"/>
      <c r="H45" s="61"/>
      <c r="I45" s="426"/>
      <c r="J45" s="228"/>
      <c r="K45" s="7"/>
      <c r="L45" s="7"/>
      <c r="M45" s="7"/>
      <c r="N45" s="428"/>
      <c r="O45" s="15"/>
      <c r="P45" s="246">
        <f>(D45*J45/100)</f>
        <v>0</v>
      </c>
      <c r="Q45" s="15"/>
      <c r="R45" s="15"/>
      <c r="S45" s="15"/>
      <c r="T45" s="61"/>
      <c r="U45" s="17"/>
      <c r="V45" s="16"/>
    </row>
    <row r="46" spans="2:22" ht="15" customHeight="1" x14ac:dyDescent="0.2">
      <c r="B46" s="415"/>
      <c r="C46" s="12"/>
      <c r="D46" s="11"/>
      <c r="E46" s="61"/>
      <c r="F46" s="15"/>
      <c r="G46" s="77"/>
      <c r="H46" s="61"/>
      <c r="I46" s="222"/>
      <c r="J46" s="221"/>
      <c r="K46" s="7"/>
      <c r="L46" s="7"/>
      <c r="M46" s="7"/>
      <c r="N46" s="428"/>
      <c r="O46" s="15"/>
      <c r="P46" s="71"/>
      <c r="Q46" s="15"/>
      <c r="R46" s="15"/>
      <c r="S46" s="15"/>
      <c r="T46" s="61"/>
      <c r="U46" s="17"/>
      <c r="V46" s="16"/>
    </row>
    <row r="47" spans="2:22" ht="60" customHeight="1" x14ac:dyDescent="0.2">
      <c r="B47" s="402" t="s">
        <v>488</v>
      </c>
      <c r="C47" s="169" t="s">
        <v>114</v>
      </c>
      <c r="D47" s="170" t="s">
        <v>101</v>
      </c>
      <c r="E47" s="13"/>
      <c r="F47" s="15"/>
      <c r="G47" s="448" t="s">
        <v>507</v>
      </c>
      <c r="H47" s="61"/>
      <c r="I47" s="169" t="s">
        <v>115</v>
      </c>
      <c r="J47" s="400" t="s">
        <v>86</v>
      </c>
      <c r="K47" s="7"/>
      <c r="L47" s="7"/>
      <c r="M47" s="7"/>
      <c r="N47" s="428"/>
      <c r="O47" s="15"/>
      <c r="P47" s="384" t="s">
        <v>359</v>
      </c>
      <c r="Q47" s="15"/>
      <c r="R47" s="15"/>
      <c r="S47" s="15"/>
      <c r="T47" s="61"/>
      <c r="U47" s="17"/>
      <c r="V47" s="16"/>
    </row>
    <row r="48" spans="2:22" ht="15" customHeight="1" x14ac:dyDescent="0.2">
      <c r="B48" s="339" t="s">
        <v>356</v>
      </c>
      <c r="C48" s="512">
        <f>C28</f>
        <v>0</v>
      </c>
      <c r="D48" s="394"/>
      <c r="E48" s="61"/>
      <c r="F48" s="15"/>
      <c r="G48" s="513">
        <f>G37</f>
        <v>67.226890756302524</v>
      </c>
      <c r="H48" s="61"/>
      <c r="I48" s="516"/>
      <c r="J48" s="395"/>
      <c r="K48" s="7"/>
      <c r="L48" s="7"/>
      <c r="M48" s="7"/>
      <c r="N48" s="428"/>
      <c r="O48" s="15"/>
      <c r="P48" s="246">
        <f>(C48*I48+SUMPRODUCT(D48:D50,J48:J50)/100)
-G48*I48</f>
        <v>0</v>
      </c>
      <c r="Q48" s="15"/>
      <c r="R48" s="15"/>
      <c r="S48" s="15"/>
      <c r="T48" s="61"/>
      <c r="U48" s="17"/>
      <c r="V48" s="16"/>
    </row>
    <row r="49" spans="2:22" ht="15" customHeight="1" x14ac:dyDescent="0.2">
      <c r="B49" s="339" t="s">
        <v>357</v>
      </c>
      <c r="C49" s="512"/>
      <c r="D49" s="340">
        <f>D28</f>
        <v>0</v>
      </c>
      <c r="E49" s="61"/>
      <c r="F49" s="15"/>
      <c r="G49" s="514"/>
      <c r="H49" s="61"/>
      <c r="I49" s="517"/>
      <c r="J49" s="395"/>
      <c r="K49" s="7"/>
      <c r="L49" s="7"/>
      <c r="M49" s="7"/>
      <c r="N49" s="428"/>
      <c r="O49" s="15"/>
      <c r="P49" s="71"/>
      <c r="Q49" s="15"/>
      <c r="R49" s="15"/>
      <c r="S49" s="15"/>
      <c r="T49" s="61"/>
      <c r="U49" s="17"/>
      <c r="V49" s="16"/>
    </row>
    <row r="50" spans="2:22" ht="15" customHeight="1" x14ac:dyDescent="0.2">
      <c r="B50" s="339" t="s">
        <v>358</v>
      </c>
      <c r="C50" s="512"/>
      <c r="D50" s="394"/>
      <c r="E50" s="61"/>
      <c r="F50" s="15"/>
      <c r="G50" s="515"/>
      <c r="H50" s="61"/>
      <c r="I50" s="518"/>
      <c r="J50" s="395"/>
      <c r="K50" s="7"/>
      <c r="L50" s="7"/>
      <c r="M50" s="7"/>
      <c r="N50" s="428"/>
      <c r="O50" s="15"/>
      <c r="P50" s="71"/>
      <c r="Q50" s="15"/>
      <c r="R50" s="15"/>
      <c r="S50" s="15"/>
      <c r="T50" s="61"/>
      <c r="U50" s="17"/>
      <c r="V50" s="16"/>
    </row>
    <row r="51" spans="2:22" ht="15" customHeight="1" x14ac:dyDescent="0.2">
      <c r="B51" s="415"/>
      <c r="C51" s="12"/>
      <c r="D51" s="11"/>
      <c r="E51" s="61"/>
      <c r="F51" s="15"/>
      <c r="G51" s="77"/>
      <c r="H51" s="61"/>
      <c r="I51" s="222"/>
      <c r="J51" s="221"/>
      <c r="K51" s="7"/>
      <c r="L51" s="7"/>
      <c r="M51" s="7"/>
      <c r="N51" s="428"/>
      <c r="O51" s="15"/>
      <c r="P51" s="71"/>
      <c r="Q51" s="15"/>
      <c r="R51" s="15"/>
      <c r="S51" s="15"/>
      <c r="T51" s="61"/>
      <c r="U51" s="17"/>
      <c r="V51" s="16"/>
    </row>
    <row r="52" spans="2:22" ht="17.25" customHeight="1" x14ac:dyDescent="0.2">
      <c r="B52" s="521" t="s">
        <v>17</v>
      </c>
      <c r="C52" s="3" t="s">
        <v>14</v>
      </c>
      <c r="D52" s="4"/>
      <c r="E52" s="5"/>
      <c r="F52" s="15"/>
      <c r="G52" s="77"/>
      <c r="H52" s="61"/>
      <c r="I52" s="3" t="s">
        <v>14</v>
      </c>
      <c r="J52" s="4"/>
      <c r="K52" s="5"/>
      <c r="L52" s="5"/>
      <c r="M52" s="5"/>
      <c r="N52" s="77"/>
      <c r="O52" s="15"/>
      <c r="P52" s="525" t="s">
        <v>243</v>
      </c>
      <c r="Q52" s="15"/>
      <c r="R52" s="15"/>
      <c r="S52" s="15"/>
      <c r="T52" s="15"/>
      <c r="U52" s="493" t="s">
        <v>243</v>
      </c>
      <c r="V52" s="77"/>
    </row>
    <row r="53" spans="2:22" ht="35.1" customHeight="1" x14ac:dyDescent="0.2">
      <c r="B53" s="522"/>
      <c r="C53" s="403" t="s">
        <v>117</v>
      </c>
      <c r="D53" s="404" t="s">
        <v>101</v>
      </c>
      <c r="E53" s="15"/>
      <c r="F53" s="15"/>
      <c r="G53" s="77"/>
      <c r="H53" s="61"/>
      <c r="I53" s="403" t="s">
        <v>118</v>
      </c>
      <c r="J53" s="404" t="s">
        <v>86</v>
      </c>
      <c r="K53" s="7"/>
      <c r="L53" s="7"/>
      <c r="M53" s="7"/>
      <c r="N53" s="77"/>
      <c r="O53" s="15"/>
      <c r="P53" s="526"/>
      <c r="Q53" s="15"/>
      <c r="R53" s="15"/>
      <c r="S53" s="15"/>
      <c r="T53" s="15"/>
      <c r="U53" s="494"/>
      <c r="V53" s="77"/>
    </row>
    <row r="54" spans="2:22" s="59" customFormat="1" ht="20.100000000000001" customHeight="1" x14ac:dyDescent="0.2">
      <c r="B54" s="417" t="s">
        <v>6</v>
      </c>
      <c r="C54" s="178"/>
      <c r="D54" s="163"/>
      <c r="E54" s="15"/>
      <c r="F54" s="15"/>
      <c r="G54" s="77"/>
      <c r="H54" s="61"/>
      <c r="I54" s="190"/>
      <c r="J54" s="191"/>
      <c r="K54" s="96"/>
      <c r="L54" s="96"/>
      <c r="M54" s="96"/>
      <c r="N54" s="427"/>
      <c r="O54" s="15"/>
      <c r="P54" s="246">
        <f t="shared" ref="P54:P60" si="5">(C54*I54*12)+(D54*J54/100)</f>
        <v>0</v>
      </c>
      <c r="Q54" s="15"/>
      <c r="R54" s="15"/>
      <c r="S54" s="15"/>
      <c r="T54" s="15"/>
      <c r="U54" s="166">
        <f>SUM(P54:P60)</f>
        <v>0</v>
      </c>
      <c r="V54" s="77"/>
    </row>
    <row r="55" spans="2:22" s="59" customFormat="1" ht="20.100000000000001" customHeight="1" x14ac:dyDescent="0.2">
      <c r="B55" s="339" t="s">
        <v>7</v>
      </c>
      <c r="C55" s="178"/>
      <c r="D55" s="163"/>
      <c r="E55" s="15"/>
      <c r="F55" s="15"/>
      <c r="G55" s="77"/>
      <c r="H55" s="61"/>
      <c r="I55" s="190"/>
      <c r="J55" s="191"/>
      <c r="K55" s="96"/>
      <c r="L55" s="96"/>
      <c r="M55" s="96"/>
      <c r="N55" s="427"/>
      <c r="O55" s="15"/>
      <c r="P55" s="246">
        <f t="shared" si="5"/>
        <v>0</v>
      </c>
      <c r="Q55" s="15"/>
      <c r="R55" s="15"/>
      <c r="S55" s="15"/>
      <c r="T55" s="15"/>
      <c r="U55" s="65"/>
      <c r="V55" s="77"/>
    </row>
    <row r="56" spans="2:22" s="59" customFormat="1" ht="20.100000000000001" customHeight="1" x14ac:dyDescent="0.2">
      <c r="B56" s="339" t="s">
        <v>8</v>
      </c>
      <c r="C56" s="178"/>
      <c r="D56" s="163"/>
      <c r="E56" s="15"/>
      <c r="F56" s="15"/>
      <c r="G56" s="77"/>
      <c r="H56" s="61"/>
      <c r="I56" s="190"/>
      <c r="J56" s="191"/>
      <c r="K56" s="96"/>
      <c r="L56" s="96"/>
      <c r="M56" s="96"/>
      <c r="N56" s="427"/>
      <c r="O56" s="15"/>
      <c r="P56" s="246">
        <f t="shared" si="5"/>
        <v>0</v>
      </c>
      <c r="Q56" s="15"/>
      <c r="R56" s="15"/>
      <c r="S56" s="15"/>
      <c r="T56" s="15"/>
      <c r="U56" s="65"/>
      <c r="V56" s="77"/>
    </row>
    <row r="57" spans="2:22" s="59" customFormat="1" ht="20.100000000000001" customHeight="1" x14ac:dyDescent="0.2">
      <c r="B57" s="339" t="s">
        <v>9</v>
      </c>
      <c r="C57" s="178"/>
      <c r="D57" s="163"/>
      <c r="E57" s="15"/>
      <c r="F57" s="15"/>
      <c r="G57" s="77"/>
      <c r="H57" s="61"/>
      <c r="I57" s="190"/>
      <c r="J57" s="191"/>
      <c r="K57" s="96"/>
      <c r="L57" s="96"/>
      <c r="M57" s="96"/>
      <c r="N57" s="427"/>
      <c r="O57" s="15"/>
      <c r="P57" s="246">
        <f t="shared" si="5"/>
        <v>0</v>
      </c>
      <c r="Q57" s="15"/>
      <c r="R57" s="15"/>
      <c r="S57" s="15"/>
      <c r="T57" s="15"/>
      <c r="U57" s="65"/>
      <c r="V57" s="77"/>
    </row>
    <row r="58" spans="2:22" s="59" customFormat="1" ht="20.100000000000001" customHeight="1" x14ac:dyDescent="0.2">
      <c r="B58" s="339" t="s">
        <v>10</v>
      </c>
      <c r="C58" s="178"/>
      <c r="D58" s="163"/>
      <c r="E58" s="15"/>
      <c r="F58" s="15"/>
      <c r="G58" s="77"/>
      <c r="H58" s="61"/>
      <c r="I58" s="190"/>
      <c r="J58" s="191"/>
      <c r="K58" s="96"/>
      <c r="L58" s="96"/>
      <c r="M58" s="96"/>
      <c r="N58" s="427"/>
      <c r="O58" s="15"/>
      <c r="P58" s="246">
        <f t="shared" si="5"/>
        <v>0</v>
      </c>
      <c r="Q58" s="15"/>
      <c r="R58" s="15"/>
      <c r="S58" s="15"/>
      <c r="T58" s="15"/>
      <c r="U58" s="65"/>
      <c r="V58" s="77"/>
    </row>
    <row r="59" spans="2:22" s="59" customFormat="1" ht="20.100000000000001" customHeight="1" x14ac:dyDescent="0.2">
      <c r="B59" s="339" t="s">
        <v>11</v>
      </c>
      <c r="C59" s="178"/>
      <c r="D59" s="163"/>
      <c r="E59" s="15"/>
      <c r="F59" s="15"/>
      <c r="G59" s="77"/>
      <c r="H59" s="61"/>
      <c r="I59" s="190"/>
      <c r="J59" s="191"/>
      <c r="K59" s="96"/>
      <c r="L59" s="96"/>
      <c r="M59" s="96"/>
      <c r="N59" s="427"/>
      <c r="O59" s="15"/>
      <c r="P59" s="246">
        <f t="shared" si="5"/>
        <v>0</v>
      </c>
      <c r="Q59" s="15"/>
      <c r="R59" s="15"/>
      <c r="S59" s="15"/>
      <c r="T59" s="15"/>
      <c r="U59" s="65"/>
      <c r="V59" s="77"/>
    </row>
    <row r="60" spans="2:22" s="59" customFormat="1" ht="20.100000000000001" customHeight="1" x14ac:dyDescent="0.2">
      <c r="B60" s="339" t="s">
        <v>12</v>
      </c>
      <c r="C60" s="178"/>
      <c r="D60" s="163"/>
      <c r="E60" s="15"/>
      <c r="F60" s="15"/>
      <c r="G60" s="77"/>
      <c r="H60" s="61"/>
      <c r="I60" s="190"/>
      <c r="J60" s="191"/>
      <c r="K60" s="96"/>
      <c r="L60" s="96"/>
      <c r="M60" s="96"/>
      <c r="N60" s="427"/>
      <c r="O60" s="15"/>
      <c r="P60" s="246">
        <f t="shared" si="5"/>
        <v>0</v>
      </c>
      <c r="Q60" s="15"/>
      <c r="R60" s="15"/>
      <c r="S60" s="15"/>
      <c r="T60" s="15"/>
      <c r="U60" s="65"/>
      <c r="V60" s="77"/>
    </row>
    <row r="61" spans="2:22" s="59" customFormat="1" ht="15" customHeight="1" x14ac:dyDescent="0.2">
      <c r="B61" s="415"/>
      <c r="C61" s="12"/>
      <c r="D61" s="7"/>
      <c r="E61" s="15"/>
      <c r="F61" s="11"/>
      <c r="G61" s="428"/>
      <c r="H61" s="61"/>
      <c r="I61" s="205"/>
      <c r="J61" s="227"/>
      <c r="K61" s="61"/>
      <c r="L61" s="61"/>
      <c r="M61" s="61"/>
      <c r="N61" s="16"/>
      <c r="O61" s="15"/>
      <c r="P61" s="71"/>
      <c r="Q61" s="15"/>
      <c r="R61" s="15"/>
      <c r="S61" s="15"/>
      <c r="T61" s="61"/>
      <c r="U61" s="61"/>
      <c r="V61" s="16"/>
    </row>
    <row r="62" spans="2:22" s="59" customFormat="1" ht="15" customHeight="1" x14ac:dyDescent="0.2">
      <c r="B62" s="86"/>
      <c r="C62" s="84"/>
      <c r="D62" s="61"/>
      <c r="E62" s="15"/>
      <c r="F62" s="61"/>
      <c r="G62" s="16"/>
      <c r="H62" s="61"/>
      <c r="I62" s="205"/>
      <c r="J62" s="227"/>
      <c r="K62" s="61"/>
      <c r="L62" s="15"/>
      <c r="M62" s="15"/>
      <c r="N62" s="77"/>
      <c r="O62" s="15"/>
      <c r="P62" s="71"/>
      <c r="Q62" s="15"/>
      <c r="R62" s="15"/>
      <c r="S62" s="15"/>
      <c r="T62" s="61"/>
      <c r="U62" s="61"/>
      <c r="V62" s="16"/>
    </row>
    <row r="63" spans="2:22" ht="17.25" customHeight="1" x14ac:dyDescent="0.2">
      <c r="B63" s="521" t="s">
        <v>247</v>
      </c>
      <c r="C63" s="3" t="s">
        <v>241</v>
      </c>
      <c r="D63" s="4"/>
      <c r="E63" s="5"/>
      <c r="F63" s="15"/>
      <c r="G63" s="77"/>
      <c r="H63" s="61"/>
      <c r="I63" s="3" t="s">
        <v>241</v>
      </c>
      <c r="J63" s="4"/>
      <c r="K63" s="5"/>
      <c r="L63" s="5"/>
      <c r="M63" s="5"/>
      <c r="N63" s="77"/>
      <c r="O63" s="15"/>
      <c r="P63" s="525" t="s">
        <v>244</v>
      </c>
      <c r="Q63" s="15"/>
      <c r="R63" s="15"/>
      <c r="S63" s="15"/>
      <c r="T63" s="15"/>
      <c r="U63" s="493" t="s">
        <v>244</v>
      </c>
      <c r="V63" s="77"/>
    </row>
    <row r="64" spans="2:22" ht="35.1" customHeight="1" x14ac:dyDescent="0.2">
      <c r="B64" s="522"/>
      <c r="C64" s="403" t="s">
        <v>239</v>
      </c>
      <c r="D64" s="404" t="s">
        <v>101</v>
      </c>
      <c r="E64" s="15"/>
      <c r="F64" s="15"/>
      <c r="G64" s="77"/>
      <c r="H64" s="61"/>
      <c r="I64" s="403" t="s">
        <v>240</v>
      </c>
      <c r="J64" s="404" t="s">
        <v>86</v>
      </c>
      <c r="K64" s="7"/>
      <c r="L64" s="7"/>
      <c r="M64" s="7"/>
      <c r="N64" s="77"/>
      <c r="O64" s="15"/>
      <c r="P64" s="526"/>
      <c r="Q64" s="15"/>
      <c r="R64" s="15"/>
      <c r="S64" s="15"/>
      <c r="T64" s="15"/>
      <c r="U64" s="494"/>
      <c r="V64" s="77"/>
    </row>
    <row r="65" spans="2:23" s="59" customFormat="1" ht="20.100000000000001" customHeight="1" x14ac:dyDescent="0.2">
      <c r="B65" s="417" t="s">
        <v>6</v>
      </c>
      <c r="C65" s="178"/>
      <c r="D65" s="163"/>
      <c r="E65" s="15"/>
      <c r="F65" s="15"/>
      <c r="G65" s="77"/>
      <c r="H65" s="61"/>
      <c r="I65" s="190"/>
      <c r="J65" s="191"/>
      <c r="K65" s="96"/>
      <c r="L65" s="96"/>
      <c r="M65" s="96"/>
      <c r="N65" s="427"/>
      <c r="O65" s="15"/>
      <c r="P65" s="246">
        <f>(C65*I65*365)+(D65*J65/100)</f>
        <v>0</v>
      </c>
      <c r="Q65" s="15"/>
      <c r="R65" s="15"/>
      <c r="S65" s="15"/>
      <c r="T65" s="15"/>
      <c r="U65" s="166">
        <f>SUM(P65:P69)</f>
        <v>0</v>
      </c>
      <c r="V65" s="77"/>
    </row>
    <row r="66" spans="2:23" s="59" customFormat="1" ht="20.100000000000001" customHeight="1" x14ac:dyDescent="0.2">
      <c r="B66" s="339" t="s">
        <v>7</v>
      </c>
      <c r="C66" s="178"/>
      <c r="D66" s="163"/>
      <c r="E66" s="15"/>
      <c r="F66" s="15"/>
      <c r="G66" s="77"/>
      <c r="H66" s="61"/>
      <c r="I66" s="190"/>
      <c r="J66" s="191"/>
      <c r="K66" s="96"/>
      <c r="L66" s="96"/>
      <c r="M66" s="96"/>
      <c r="N66" s="427"/>
      <c r="O66" s="15"/>
      <c r="P66" s="246">
        <f>(C66*I66*365)+(D66*J66/100)</f>
        <v>0</v>
      </c>
      <c r="Q66" s="15"/>
      <c r="R66" s="15"/>
      <c r="S66" s="15"/>
      <c r="T66" s="15"/>
      <c r="U66" s="65"/>
      <c r="V66" s="77"/>
    </row>
    <row r="67" spans="2:23" s="59" customFormat="1" ht="20.100000000000001" customHeight="1" x14ac:dyDescent="0.2">
      <c r="B67" s="339" t="s">
        <v>8</v>
      </c>
      <c r="C67" s="178"/>
      <c r="D67" s="163"/>
      <c r="E67" s="15"/>
      <c r="F67" s="15"/>
      <c r="G67" s="77"/>
      <c r="H67" s="61"/>
      <c r="I67" s="190"/>
      <c r="J67" s="191"/>
      <c r="K67" s="96"/>
      <c r="L67" s="96"/>
      <c r="M67" s="96"/>
      <c r="N67" s="427"/>
      <c r="O67" s="15"/>
      <c r="P67" s="246">
        <f>(C67*I67*365)+(D67*J67/100)</f>
        <v>0</v>
      </c>
      <c r="Q67" s="15"/>
      <c r="R67" s="15"/>
      <c r="S67" s="15"/>
      <c r="T67" s="15"/>
      <c r="U67" s="65"/>
      <c r="V67" s="77"/>
    </row>
    <row r="68" spans="2:23" s="59" customFormat="1" ht="20.100000000000001" customHeight="1" x14ac:dyDescent="0.2">
      <c r="B68" s="339" t="s">
        <v>9</v>
      </c>
      <c r="C68" s="178"/>
      <c r="D68" s="163"/>
      <c r="E68" s="15"/>
      <c r="F68" s="15"/>
      <c r="G68" s="77"/>
      <c r="H68" s="61"/>
      <c r="I68" s="190"/>
      <c r="J68" s="191"/>
      <c r="K68" s="96"/>
      <c r="L68" s="96"/>
      <c r="M68" s="96"/>
      <c r="N68" s="427"/>
      <c r="O68" s="15"/>
      <c r="P68" s="246">
        <f>(C68*I68*365)+(D68*J68/100)</f>
        <v>0</v>
      </c>
      <c r="Q68" s="15"/>
      <c r="R68" s="15"/>
      <c r="S68" s="15"/>
      <c r="T68" s="15"/>
      <c r="U68" s="65"/>
      <c r="V68" s="77"/>
    </row>
    <row r="69" spans="2:23" s="59" customFormat="1" ht="20.100000000000001" customHeight="1" x14ac:dyDescent="0.2">
      <c r="B69" s="339" t="s">
        <v>10</v>
      </c>
      <c r="C69" s="178"/>
      <c r="D69" s="163"/>
      <c r="E69" s="15"/>
      <c r="F69" s="15"/>
      <c r="G69" s="77"/>
      <c r="H69" s="61"/>
      <c r="I69" s="190"/>
      <c r="J69" s="191"/>
      <c r="K69" s="96"/>
      <c r="L69" s="96"/>
      <c r="M69" s="96"/>
      <c r="N69" s="427"/>
      <c r="O69" s="15"/>
      <c r="P69" s="246">
        <f>(C69*I69*365)+(D69*J69/100)</f>
        <v>0</v>
      </c>
      <c r="Q69" s="15"/>
      <c r="R69" s="15"/>
      <c r="S69" s="15"/>
      <c r="T69" s="15"/>
      <c r="U69" s="65"/>
      <c r="V69" s="77"/>
    </row>
    <row r="70" spans="2:23" s="59" customFormat="1" ht="15" customHeight="1" x14ac:dyDescent="0.2">
      <c r="B70" s="86"/>
      <c r="C70" s="84"/>
      <c r="D70" s="61"/>
      <c r="E70" s="15"/>
      <c r="F70" s="61"/>
      <c r="G70" s="16"/>
      <c r="H70" s="61"/>
      <c r="I70" s="205"/>
      <c r="J70" s="227"/>
      <c r="K70" s="61"/>
      <c r="L70" s="15"/>
      <c r="M70" s="15"/>
      <c r="N70" s="77"/>
      <c r="O70" s="15"/>
      <c r="P70" s="71"/>
      <c r="Q70" s="15"/>
      <c r="R70" s="15"/>
      <c r="S70" s="15"/>
      <c r="T70" s="61"/>
      <c r="U70" s="61"/>
      <c r="V70" s="16"/>
    </row>
    <row r="71" spans="2:23" s="59" customFormat="1" ht="15" customHeight="1" x14ac:dyDescent="0.2">
      <c r="B71" s="86"/>
      <c r="C71" s="84"/>
      <c r="D71" s="61"/>
      <c r="E71" s="15"/>
      <c r="F71" s="61"/>
      <c r="G71" s="16"/>
      <c r="H71" s="61"/>
      <c r="I71" s="205"/>
      <c r="J71" s="227"/>
      <c r="K71" s="61"/>
      <c r="L71" s="15"/>
      <c r="M71" s="15"/>
      <c r="N71" s="77"/>
      <c r="O71" s="15"/>
      <c r="P71" s="71"/>
      <c r="Q71" s="15"/>
      <c r="R71" s="15"/>
      <c r="S71" s="15"/>
      <c r="T71" s="61"/>
      <c r="U71" s="61"/>
      <c r="V71" s="16"/>
    </row>
    <row r="72" spans="2:23" ht="17.25" customHeight="1" x14ac:dyDescent="0.2">
      <c r="B72" s="523" t="s">
        <v>18</v>
      </c>
      <c r="C72" s="3" t="s">
        <v>15</v>
      </c>
      <c r="D72" s="40"/>
      <c r="E72" s="4"/>
      <c r="F72" s="7"/>
      <c r="G72" s="77"/>
      <c r="H72" s="61"/>
      <c r="I72" s="3" t="s">
        <v>15</v>
      </c>
      <c r="J72" s="40"/>
      <c r="K72" s="4"/>
      <c r="L72" s="49"/>
      <c r="M72" s="49"/>
      <c r="N72" s="77"/>
      <c r="O72" s="15"/>
      <c r="P72" s="525" t="s">
        <v>128</v>
      </c>
      <c r="Q72" s="536" t="s">
        <v>127</v>
      </c>
      <c r="R72" s="536" t="s">
        <v>126</v>
      </c>
      <c r="S72" s="69"/>
      <c r="T72" s="17"/>
      <c r="U72" s="493" t="s">
        <v>125</v>
      </c>
      <c r="V72" s="16"/>
    </row>
    <row r="73" spans="2:23" s="61" customFormat="1" ht="35.1" customHeight="1" x14ac:dyDescent="0.2">
      <c r="B73" s="522"/>
      <c r="C73" s="207" t="s">
        <v>119</v>
      </c>
      <c r="D73" s="400" t="s">
        <v>120</v>
      </c>
      <c r="E73" s="400" t="s">
        <v>121</v>
      </c>
      <c r="G73" s="16"/>
      <c r="I73" s="207" t="s">
        <v>122</v>
      </c>
      <c r="J73" s="400" t="s">
        <v>123</v>
      </c>
      <c r="K73" s="404" t="s">
        <v>124</v>
      </c>
      <c r="L73" s="7"/>
      <c r="M73" s="7"/>
      <c r="N73" s="77"/>
      <c r="O73" s="15"/>
      <c r="P73" s="538"/>
      <c r="Q73" s="537"/>
      <c r="R73" s="537"/>
      <c r="S73" s="7"/>
      <c r="T73" s="13"/>
      <c r="U73" s="494"/>
      <c r="V73" s="16"/>
      <c r="W73" s="87"/>
    </row>
    <row r="74" spans="2:23" s="61" customFormat="1" ht="20.100000000000001" customHeight="1" x14ac:dyDescent="0.2">
      <c r="B74" s="417" t="s">
        <v>6</v>
      </c>
      <c r="C74" s="178"/>
      <c r="D74" s="163"/>
      <c r="E74" s="177"/>
      <c r="G74" s="16"/>
      <c r="I74" s="190"/>
      <c r="J74" s="191"/>
      <c r="K74" s="191"/>
      <c r="L74" s="96"/>
      <c r="M74" s="96"/>
      <c r="N74" s="429"/>
      <c r="O74" s="15"/>
      <c r="P74" s="246">
        <f t="shared" ref="P74:R80" si="6">(C74*I74)</f>
        <v>0</v>
      </c>
      <c r="Q74" s="248">
        <f t="shared" si="6"/>
        <v>0</v>
      </c>
      <c r="R74" s="247">
        <f t="shared" si="6"/>
        <v>0</v>
      </c>
      <c r="S74" s="65"/>
      <c r="T74" s="65"/>
      <c r="U74" s="166">
        <f>SUM(P74:R80)</f>
        <v>0</v>
      </c>
      <c r="V74" s="16"/>
      <c r="W74" s="87"/>
    </row>
    <row r="75" spans="2:23" s="61" customFormat="1" ht="20.100000000000001" customHeight="1" x14ac:dyDescent="0.2">
      <c r="B75" s="339" t="s">
        <v>7</v>
      </c>
      <c r="C75" s="178"/>
      <c r="D75" s="163"/>
      <c r="E75" s="177"/>
      <c r="G75" s="16"/>
      <c r="I75" s="190"/>
      <c r="J75" s="191"/>
      <c r="K75" s="191"/>
      <c r="L75" s="96"/>
      <c r="M75" s="96"/>
      <c r="N75" s="429"/>
      <c r="O75" s="15"/>
      <c r="P75" s="246">
        <f t="shared" si="6"/>
        <v>0</v>
      </c>
      <c r="Q75" s="248">
        <f t="shared" si="6"/>
        <v>0</v>
      </c>
      <c r="R75" s="247">
        <f t="shared" si="6"/>
        <v>0</v>
      </c>
      <c r="S75" s="65"/>
      <c r="T75" s="65"/>
      <c r="U75" s="66"/>
      <c r="V75" s="16"/>
      <c r="W75" s="87"/>
    </row>
    <row r="76" spans="2:23" s="61" customFormat="1" ht="20.100000000000001" customHeight="1" x14ac:dyDescent="0.2">
      <c r="B76" s="312" t="s">
        <v>8</v>
      </c>
      <c r="C76" s="178"/>
      <c r="D76" s="163"/>
      <c r="E76" s="177"/>
      <c r="G76" s="16"/>
      <c r="I76" s="190"/>
      <c r="J76" s="191"/>
      <c r="K76" s="191"/>
      <c r="L76" s="96"/>
      <c r="M76" s="96"/>
      <c r="N76" s="429"/>
      <c r="O76" s="15"/>
      <c r="P76" s="246">
        <f t="shared" si="6"/>
        <v>0</v>
      </c>
      <c r="Q76" s="248">
        <f t="shared" si="6"/>
        <v>0</v>
      </c>
      <c r="R76" s="247">
        <f t="shared" si="6"/>
        <v>0</v>
      </c>
      <c r="S76" s="65"/>
      <c r="T76" s="65"/>
      <c r="U76" s="66"/>
      <c r="V76" s="16"/>
      <c r="W76" s="87"/>
    </row>
    <row r="77" spans="2:23" s="61" customFormat="1" ht="20.100000000000001" customHeight="1" x14ac:dyDescent="0.2">
      <c r="B77" s="312" t="s">
        <v>9</v>
      </c>
      <c r="C77" s="178"/>
      <c r="D77" s="163"/>
      <c r="E77" s="177"/>
      <c r="G77" s="16"/>
      <c r="I77" s="190"/>
      <c r="J77" s="191"/>
      <c r="K77" s="191"/>
      <c r="L77" s="96"/>
      <c r="M77" s="96"/>
      <c r="N77" s="429"/>
      <c r="O77" s="15"/>
      <c r="P77" s="246">
        <f t="shared" si="6"/>
        <v>0</v>
      </c>
      <c r="Q77" s="248">
        <f t="shared" si="6"/>
        <v>0</v>
      </c>
      <c r="R77" s="247">
        <f t="shared" si="6"/>
        <v>0</v>
      </c>
      <c r="S77" s="65"/>
      <c r="T77" s="65"/>
      <c r="U77" s="66"/>
      <c r="V77" s="16"/>
      <c r="W77" s="87"/>
    </row>
    <row r="78" spans="2:23" ht="20.100000000000001" customHeight="1" x14ac:dyDescent="0.2">
      <c r="B78" s="339" t="s">
        <v>10</v>
      </c>
      <c r="C78" s="178"/>
      <c r="D78" s="163"/>
      <c r="E78" s="177"/>
      <c r="F78" s="61"/>
      <c r="G78" s="16"/>
      <c r="H78" s="61"/>
      <c r="I78" s="190"/>
      <c r="J78" s="191"/>
      <c r="K78" s="191"/>
      <c r="L78" s="96"/>
      <c r="M78" s="96"/>
      <c r="N78" s="429"/>
      <c r="O78" s="15"/>
      <c r="P78" s="246">
        <f t="shared" si="6"/>
        <v>0</v>
      </c>
      <c r="Q78" s="248">
        <f t="shared" si="6"/>
        <v>0</v>
      </c>
      <c r="R78" s="247">
        <f t="shared" si="6"/>
        <v>0</v>
      </c>
      <c r="S78" s="65"/>
      <c r="T78" s="65"/>
      <c r="U78" s="66"/>
      <c r="V78" s="16"/>
    </row>
    <row r="79" spans="2:23" s="61" customFormat="1" ht="20.100000000000001" customHeight="1" x14ac:dyDescent="0.2">
      <c r="B79" s="339" t="s">
        <v>11</v>
      </c>
      <c r="C79" s="178"/>
      <c r="D79" s="163"/>
      <c r="E79" s="177"/>
      <c r="G79" s="16"/>
      <c r="I79" s="190"/>
      <c r="J79" s="191"/>
      <c r="K79" s="191"/>
      <c r="L79" s="96"/>
      <c r="M79" s="96"/>
      <c r="N79" s="429"/>
      <c r="O79" s="15"/>
      <c r="P79" s="246">
        <f t="shared" si="6"/>
        <v>0</v>
      </c>
      <c r="Q79" s="248">
        <f t="shared" si="6"/>
        <v>0</v>
      </c>
      <c r="R79" s="247">
        <f t="shared" si="6"/>
        <v>0</v>
      </c>
      <c r="S79" s="65"/>
      <c r="T79" s="65"/>
      <c r="U79" s="66"/>
      <c r="V79" s="16"/>
      <c r="W79" s="87"/>
    </row>
    <row r="80" spans="2:23" s="61" customFormat="1" ht="20.100000000000001" customHeight="1" x14ac:dyDescent="0.2">
      <c r="B80" s="339" t="s">
        <v>12</v>
      </c>
      <c r="C80" s="178"/>
      <c r="D80" s="163"/>
      <c r="E80" s="177"/>
      <c r="G80" s="16"/>
      <c r="I80" s="190"/>
      <c r="J80" s="191"/>
      <c r="K80" s="191"/>
      <c r="L80" s="96"/>
      <c r="M80" s="96"/>
      <c r="N80" s="429"/>
      <c r="O80" s="15"/>
      <c r="P80" s="246">
        <f t="shared" si="6"/>
        <v>0</v>
      </c>
      <c r="Q80" s="248">
        <f t="shared" si="6"/>
        <v>0</v>
      </c>
      <c r="R80" s="247">
        <f t="shared" si="6"/>
        <v>0</v>
      </c>
      <c r="S80" s="65"/>
      <c r="T80" s="65"/>
      <c r="U80" s="66"/>
      <c r="V80" s="16"/>
      <c r="W80" s="87"/>
    </row>
    <row r="81" spans="1:23" s="61" customFormat="1" ht="15" customHeight="1" x14ac:dyDescent="0.2">
      <c r="A81" s="551" t="s">
        <v>199</v>
      </c>
      <c r="B81" s="415"/>
      <c r="C81" s="84"/>
      <c r="G81" s="16"/>
      <c r="I81" s="205"/>
      <c r="J81" s="227"/>
      <c r="K81" s="227"/>
      <c r="N81" s="16"/>
      <c r="O81" s="15"/>
      <c r="P81" s="71"/>
      <c r="Q81" s="15"/>
      <c r="R81" s="15"/>
      <c r="S81" s="15"/>
      <c r="V81" s="16"/>
      <c r="W81" s="87"/>
    </row>
    <row r="82" spans="1:23" s="61" customFormat="1" ht="15" customHeight="1" x14ac:dyDescent="0.2">
      <c r="A82" s="551"/>
      <c r="B82" s="86"/>
      <c r="C82" s="84"/>
      <c r="G82" s="16"/>
      <c r="I82" s="205"/>
      <c r="J82" s="227"/>
      <c r="K82" s="227"/>
      <c r="N82" s="16"/>
      <c r="O82" s="15"/>
      <c r="P82" s="71"/>
      <c r="Q82" s="15"/>
      <c r="R82" s="15"/>
      <c r="S82" s="15"/>
      <c r="V82" s="16"/>
      <c r="W82" s="87"/>
    </row>
    <row r="83" spans="1:23" ht="82.5" customHeight="1" x14ac:dyDescent="0.2">
      <c r="A83" s="551"/>
      <c r="B83" s="402" t="s">
        <v>149</v>
      </c>
      <c r="C83" s="45" t="s">
        <v>190</v>
      </c>
      <c r="D83" s="61"/>
      <c r="E83" s="61"/>
      <c r="F83" s="61"/>
      <c r="G83" s="16"/>
      <c r="H83" s="61"/>
      <c r="I83" s="207" t="s">
        <v>148</v>
      </c>
      <c r="J83" s="6"/>
      <c r="K83" s="6"/>
      <c r="L83" s="6"/>
      <c r="M83" s="6"/>
      <c r="N83" s="430"/>
      <c r="O83" s="15"/>
      <c r="P83" s="289" t="s">
        <v>129</v>
      </c>
      <c r="Q83" s="15"/>
      <c r="R83" s="15"/>
      <c r="S83" s="15"/>
      <c r="T83" s="61"/>
      <c r="U83" s="94" t="s">
        <v>110</v>
      </c>
      <c r="V83" s="16"/>
    </row>
    <row r="84" spans="1:23" ht="20.100000000000001" customHeight="1" x14ac:dyDescent="0.2">
      <c r="A84" s="57">
        <v>1</v>
      </c>
      <c r="B84" s="302" t="s">
        <v>326</v>
      </c>
      <c r="C84" s="178"/>
      <c r="D84" s="61"/>
      <c r="E84" s="61"/>
      <c r="F84" s="61"/>
      <c r="G84" s="77"/>
      <c r="H84" s="61"/>
      <c r="I84" s="190"/>
      <c r="J84" s="6"/>
      <c r="K84" s="6"/>
      <c r="L84" s="303"/>
      <c r="M84" s="303"/>
      <c r="N84" s="431"/>
      <c r="O84" s="15"/>
      <c r="P84" s="246">
        <f>C84*I84</f>
        <v>0</v>
      </c>
      <c r="Q84" s="15"/>
      <c r="R84" s="15"/>
      <c r="S84" s="15"/>
      <c r="T84" s="61"/>
      <c r="U84" s="166">
        <f>SUM(P84:P127)</f>
        <v>0</v>
      </c>
      <c r="V84" s="77"/>
    </row>
    <row r="85" spans="1:23" ht="20.100000000000001" customHeight="1" x14ac:dyDescent="0.2">
      <c r="A85" s="58">
        <v>2</v>
      </c>
      <c r="B85" s="302" t="s">
        <v>327</v>
      </c>
      <c r="C85" s="178"/>
      <c r="D85" s="61"/>
      <c r="E85" s="61"/>
      <c r="F85" s="61"/>
      <c r="G85" s="16"/>
      <c r="H85" s="61"/>
      <c r="I85" s="190"/>
      <c r="J85" s="6"/>
      <c r="K85" s="6"/>
      <c r="L85" s="303"/>
      <c r="M85" s="303"/>
      <c r="N85" s="77"/>
      <c r="O85" s="15"/>
      <c r="P85" s="246">
        <f>C85*I85</f>
        <v>0</v>
      </c>
      <c r="Q85" s="15"/>
      <c r="R85" s="15"/>
      <c r="S85" s="15"/>
      <c r="T85" s="61"/>
      <c r="U85" s="61"/>
      <c r="V85" s="16"/>
    </row>
    <row r="86" spans="1:23" s="59" customFormat="1" ht="15" customHeight="1" x14ac:dyDescent="0.2">
      <c r="A86" s="57"/>
      <c r="B86" s="302"/>
      <c r="C86" s="265"/>
      <c r="D86" s="61"/>
      <c r="E86" s="61"/>
      <c r="F86" s="61"/>
      <c r="G86" s="77"/>
      <c r="H86" s="61"/>
      <c r="I86" s="265"/>
      <c r="J86" s="6"/>
      <c r="K86" s="6"/>
      <c r="L86" s="15"/>
      <c r="M86" s="15"/>
      <c r="N86" s="77"/>
      <c r="O86" s="15"/>
      <c r="P86" s="304"/>
      <c r="Q86" s="15"/>
      <c r="R86" s="15"/>
      <c r="S86" s="15"/>
      <c r="T86" s="61"/>
      <c r="U86" s="61"/>
      <c r="V86" s="77"/>
    </row>
    <row r="87" spans="1:23" ht="20.100000000000001" customHeight="1" x14ac:dyDescent="0.2">
      <c r="A87" s="57">
        <v>1</v>
      </c>
      <c r="B87" s="302" t="s">
        <v>328</v>
      </c>
      <c r="C87" s="178"/>
      <c r="D87" s="61"/>
      <c r="E87" s="61"/>
      <c r="F87" s="61"/>
      <c r="G87" s="77"/>
      <c r="H87" s="61"/>
      <c r="I87" s="190"/>
      <c r="J87" s="6"/>
      <c r="K87" s="6"/>
      <c r="L87" s="303"/>
      <c r="M87" s="303"/>
      <c r="N87" s="431"/>
      <c r="O87" s="15"/>
      <c r="P87" s="246">
        <f>C87*I87</f>
        <v>0</v>
      </c>
      <c r="Q87" s="15"/>
      <c r="R87" s="15"/>
      <c r="S87" s="15"/>
      <c r="T87" s="61"/>
      <c r="U87" s="61"/>
      <c r="V87" s="77"/>
    </row>
    <row r="88" spans="1:23" ht="20.100000000000001" customHeight="1" x14ac:dyDescent="0.2">
      <c r="A88" s="58">
        <v>2</v>
      </c>
      <c r="B88" s="302" t="s">
        <v>329</v>
      </c>
      <c r="C88" s="178"/>
      <c r="D88" s="90"/>
      <c r="E88" s="90"/>
      <c r="F88" s="90"/>
      <c r="G88" s="16"/>
      <c r="H88" s="61"/>
      <c r="I88" s="190"/>
      <c r="J88" s="6"/>
      <c r="K88" s="6"/>
      <c r="L88" s="303"/>
      <c r="M88" s="303"/>
      <c r="N88" s="77"/>
      <c r="O88" s="15"/>
      <c r="P88" s="246">
        <f>C88*I88</f>
        <v>0</v>
      </c>
      <c r="Q88" s="15"/>
      <c r="R88" s="15"/>
      <c r="S88" s="15"/>
      <c r="T88" s="61"/>
      <c r="U88" s="66"/>
      <c r="V88" s="16"/>
    </row>
    <row r="89" spans="1:23" s="59" customFormat="1" ht="15" customHeight="1" x14ac:dyDescent="0.2">
      <c r="A89" s="57"/>
      <c r="B89" s="302"/>
      <c r="C89" s="265"/>
      <c r="D89" s="90"/>
      <c r="E89" s="90"/>
      <c r="F89" s="90"/>
      <c r="G89" s="77"/>
      <c r="H89" s="61"/>
      <c r="I89" s="265"/>
      <c r="J89" s="6"/>
      <c r="K89" s="6"/>
      <c r="L89" s="15"/>
      <c r="M89" s="15"/>
      <c r="N89" s="77"/>
      <c r="O89" s="15"/>
      <c r="P89" s="304"/>
      <c r="Q89" s="15"/>
      <c r="R89" s="15"/>
      <c r="S89" s="15"/>
      <c r="T89" s="61"/>
      <c r="U89" s="66"/>
      <c r="V89" s="77"/>
    </row>
    <row r="90" spans="1:23" ht="20.100000000000001" customHeight="1" x14ac:dyDescent="0.2">
      <c r="A90" s="57">
        <v>1</v>
      </c>
      <c r="B90" s="302" t="s">
        <v>330</v>
      </c>
      <c r="C90" s="178"/>
      <c r="D90" s="90"/>
      <c r="E90" s="90"/>
      <c r="F90" s="90"/>
      <c r="G90" s="16"/>
      <c r="H90" s="61"/>
      <c r="I90" s="190"/>
      <c r="J90" s="6"/>
      <c r="K90" s="6"/>
      <c r="L90" s="303"/>
      <c r="M90" s="303"/>
      <c r="N90" s="431"/>
      <c r="O90" s="15"/>
      <c r="P90" s="246">
        <f>C90*I90</f>
        <v>0</v>
      </c>
      <c r="Q90" s="15"/>
      <c r="R90" s="15"/>
      <c r="S90" s="15"/>
      <c r="T90" s="61"/>
      <c r="U90" s="66"/>
      <c r="V90" s="16"/>
    </row>
    <row r="91" spans="1:23" s="59" customFormat="1" ht="20.100000000000001" customHeight="1" x14ac:dyDescent="0.2">
      <c r="A91" s="57">
        <v>2</v>
      </c>
      <c r="B91" s="302" t="s">
        <v>331</v>
      </c>
      <c r="C91" s="178"/>
      <c r="D91" s="90"/>
      <c r="E91" s="90"/>
      <c r="F91" s="90"/>
      <c r="G91" s="77"/>
      <c r="H91" s="61"/>
      <c r="I91" s="190"/>
      <c r="J91" s="6"/>
      <c r="K91" s="6"/>
      <c r="L91" s="303"/>
      <c r="M91" s="303"/>
      <c r="N91" s="77"/>
      <c r="O91" s="15"/>
      <c r="P91" s="246">
        <f>C91*I91</f>
        <v>0</v>
      </c>
      <c r="Q91" s="15"/>
      <c r="R91" s="15"/>
      <c r="S91" s="15"/>
      <c r="T91" s="61"/>
      <c r="U91" s="66"/>
      <c r="V91" s="77"/>
    </row>
    <row r="92" spans="1:23" ht="15" customHeight="1" x14ac:dyDescent="0.2">
      <c r="A92" s="57"/>
      <c r="B92" s="385" t="s">
        <v>20</v>
      </c>
      <c r="C92" s="265"/>
      <c r="D92" s="90"/>
      <c r="E92" s="90"/>
      <c r="F92" s="90"/>
      <c r="G92" s="16"/>
      <c r="H92" s="61"/>
      <c r="I92" s="265"/>
      <c r="J92" s="6"/>
      <c r="K92" s="6"/>
      <c r="L92" s="15"/>
      <c r="M92" s="15"/>
      <c r="N92" s="77"/>
      <c r="O92" s="15"/>
      <c r="P92" s="305"/>
      <c r="Q92" s="15"/>
      <c r="R92" s="15"/>
      <c r="S92" s="15"/>
      <c r="T92" s="61"/>
      <c r="U92" s="66"/>
      <c r="V92" s="16"/>
    </row>
    <row r="93" spans="1:23" s="59" customFormat="1" ht="20.100000000000001" customHeight="1" x14ac:dyDescent="0.2">
      <c r="A93" s="58">
        <v>1</v>
      </c>
      <c r="B93" s="302" t="s">
        <v>332</v>
      </c>
      <c r="C93" s="178"/>
      <c r="D93" s="90"/>
      <c r="E93" s="90"/>
      <c r="F93" s="90"/>
      <c r="G93" s="16"/>
      <c r="H93" s="61"/>
      <c r="I93" s="190"/>
      <c r="J93" s="6"/>
      <c r="K93" s="6"/>
      <c r="L93" s="303"/>
      <c r="M93" s="303"/>
      <c r="N93" s="431"/>
      <c r="O93" s="15"/>
      <c r="P93" s="246">
        <f>C93*I93</f>
        <v>0</v>
      </c>
      <c r="Q93" s="15"/>
      <c r="R93" s="15"/>
      <c r="S93" s="15"/>
      <c r="T93" s="61"/>
      <c r="U93" s="66"/>
      <c r="V93" s="16"/>
    </row>
    <row r="94" spans="1:23" ht="20.100000000000001" customHeight="1" x14ac:dyDescent="0.2">
      <c r="A94" s="57">
        <v>2</v>
      </c>
      <c r="B94" s="302" t="s">
        <v>333</v>
      </c>
      <c r="C94" s="178"/>
      <c r="D94" s="90"/>
      <c r="E94" s="90"/>
      <c r="F94" s="90"/>
      <c r="G94" s="16"/>
      <c r="H94" s="61"/>
      <c r="I94" s="190"/>
      <c r="J94" s="6"/>
      <c r="K94" s="6"/>
      <c r="L94" s="303"/>
      <c r="M94" s="303"/>
      <c r="N94" s="77"/>
      <c r="O94" s="15"/>
      <c r="P94" s="246">
        <f>C94*I94</f>
        <v>0</v>
      </c>
      <c r="Q94" s="15"/>
      <c r="R94" s="15"/>
      <c r="S94" s="15"/>
      <c r="T94" s="61"/>
      <c r="U94" s="7"/>
      <c r="V94" s="16"/>
    </row>
    <row r="95" spans="1:23" ht="20.100000000000001" customHeight="1" x14ac:dyDescent="0.2">
      <c r="A95" s="57"/>
      <c r="B95" s="302" t="s">
        <v>334</v>
      </c>
      <c r="C95" s="178"/>
      <c r="D95" s="90"/>
      <c r="E95" s="90"/>
      <c r="F95" s="90"/>
      <c r="G95" s="16"/>
      <c r="H95" s="61"/>
      <c r="I95" s="190"/>
      <c r="J95" s="6"/>
      <c r="K95" s="6"/>
      <c r="L95" s="303"/>
      <c r="M95" s="303"/>
      <c r="N95" s="77"/>
      <c r="O95" s="15"/>
      <c r="P95" s="246">
        <f>C95*I95</f>
        <v>0</v>
      </c>
      <c r="Q95" s="15"/>
      <c r="R95" s="15"/>
      <c r="S95" s="15"/>
      <c r="T95" s="61"/>
      <c r="U95" s="7"/>
      <c r="V95" s="16"/>
    </row>
    <row r="96" spans="1:23" ht="15" customHeight="1" x14ac:dyDescent="0.2">
      <c r="A96" s="58"/>
      <c r="B96" s="397"/>
      <c r="C96" s="265"/>
      <c r="D96" s="90"/>
      <c r="E96" s="90"/>
      <c r="F96" s="90"/>
      <c r="G96" s="16"/>
      <c r="H96" s="61"/>
      <c r="I96" s="265"/>
      <c r="J96" s="6"/>
      <c r="K96" s="6"/>
      <c r="L96" s="15"/>
      <c r="M96" s="15"/>
      <c r="N96" s="77"/>
      <c r="O96" s="15"/>
      <c r="P96" s="304"/>
      <c r="Q96" s="15"/>
      <c r="R96" s="15"/>
      <c r="S96" s="15"/>
      <c r="T96" s="61"/>
      <c r="U96" s="7"/>
      <c r="V96" s="16"/>
    </row>
    <row r="97" spans="1:22" ht="15" customHeight="1" x14ac:dyDescent="0.2">
      <c r="A97" s="58"/>
      <c r="B97" s="398" t="s">
        <v>379</v>
      </c>
      <c r="C97" s="265"/>
      <c r="D97" s="90"/>
      <c r="E97" s="90"/>
      <c r="F97" s="90"/>
      <c r="G97" s="77"/>
      <c r="H97" s="61"/>
      <c r="I97" s="265"/>
      <c r="J97" s="6"/>
      <c r="K97" s="6"/>
      <c r="L97" s="15"/>
      <c r="M97" s="15"/>
      <c r="N97" s="77"/>
      <c r="O97" s="15"/>
      <c r="P97" s="304" t="s">
        <v>20</v>
      </c>
      <c r="Q97" s="15"/>
      <c r="R97" s="15"/>
      <c r="S97" s="15"/>
      <c r="T97" s="61"/>
      <c r="U97" s="15"/>
      <c r="V97" s="77"/>
    </row>
    <row r="98" spans="1:22" ht="20.100000000000001" customHeight="1" x14ac:dyDescent="0.2">
      <c r="A98" s="57"/>
      <c r="B98" s="302" t="s">
        <v>337</v>
      </c>
      <c r="C98" s="178"/>
      <c r="D98" s="90"/>
      <c r="E98" s="90"/>
      <c r="F98" s="90"/>
      <c r="G98" s="16"/>
      <c r="H98" s="61"/>
      <c r="I98" s="190"/>
      <c r="J98" s="6"/>
      <c r="K98" s="6"/>
      <c r="L98" s="303"/>
      <c r="M98" s="303"/>
      <c r="N98" s="77"/>
      <c r="O98" s="15"/>
      <c r="P98" s="246">
        <f>C98*I98</f>
        <v>0</v>
      </c>
      <c r="Q98" s="15"/>
      <c r="R98" s="15"/>
      <c r="S98" s="15"/>
      <c r="T98" s="61"/>
      <c r="U98" s="61"/>
      <c r="V98" s="16"/>
    </row>
    <row r="99" spans="1:22" s="59" customFormat="1" ht="20.100000000000001" customHeight="1" x14ac:dyDescent="0.2">
      <c r="A99" s="57"/>
      <c r="B99" s="302" t="s">
        <v>338</v>
      </c>
      <c r="C99" s="178"/>
      <c r="D99" s="90"/>
      <c r="E99" s="90"/>
      <c r="F99" s="90"/>
      <c r="G99" s="16"/>
      <c r="H99" s="61"/>
      <c r="I99" s="190"/>
      <c r="J99" s="6"/>
      <c r="K99" s="6"/>
      <c r="L99" s="303"/>
      <c r="M99" s="303"/>
      <c r="N99" s="77"/>
      <c r="O99" s="15"/>
      <c r="P99" s="246">
        <f>C99*I99</f>
        <v>0</v>
      </c>
      <c r="Q99" s="15"/>
      <c r="R99" s="15"/>
      <c r="S99" s="15"/>
      <c r="T99" s="61"/>
      <c r="U99" s="61"/>
      <c r="V99" s="16"/>
    </row>
    <row r="100" spans="1:22" s="59" customFormat="1" ht="20.100000000000001" customHeight="1" x14ac:dyDescent="0.2">
      <c r="A100" s="57"/>
      <c r="B100" s="302" t="s">
        <v>336</v>
      </c>
      <c r="C100" s="178"/>
      <c r="D100" s="90"/>
      <c r="E100" s="90"/>
      <c r="F100" s="90"/>
      <c r="G100" s="16"/>
      <c r="H100" s="61"/>
      <c r="I100" s="190"/>
      <c r="J100" s="6"/>
      <c r="K100" s="6"/>
      <c r="L100" s="303"/>
      <c r="M100" s="303"/>
      <c r="N100" s="77"/>
      <c r="O100" s="15"/>
      <c r="P100" s="246">
        <f>C100*I100</f>
        <v>0</v>
      </c>
      <c r="Q100" s="15"/>
      <c r="R100" s="15"/>
      <c r="S100" s="15"/>
      <c r="T100" s="61"/>
      <c r="U100" s="61"/>
      <c r="V100" s="16"/>
    </row>
    <row r="101" spans="1:22" s="59" customFormat="1" ht="20.100000000000001" customHeight="1" x14ac:dyDescent="0.2">
      <c r="A101" s="57"/>
      <c r="B101" s="302" t="s">
        <v>335</v>
      </c>
      <c r="C101" s="178"/>
      <c r="D101" s="90"/>
      <c r="E101" s="90"/>
      <c r="F101" s="90"/>
      <c r="G101" s="16"/>
      <c r="H101" s="61"/>
      <c r="I101" s="190"/>
      <c r="J101" s="6"/>
      <c r="K101" s="6"/>
      <c r="L101" s="303"/>
      <c r="M101" s="303"/>
      <c r="N101" s="77"/>
      <c r="O101" s="15"/>
      <c r="P101" s="246">
        <f>-C101*I101</f>
        <v>0</v>
      </c>
      <c r="Q101" s="15"/>
      <c r="R101" s="15"/>
      <c r="S101" s="15"/>
      <c r="T101" s="61"/>
      <c r="U101" s="61"/>
      <c r="V101" s="16"/>
    </row>
    <row r="102" spans="1:22" s="59" customFormat="1" ht="20.100000000000001" customHeight="1" x14ac:dyDescent="0.2">
      <c r="A102" s="57"/>
      <c r="B102" s="302" t="s">
        <v>341</v>
      </c>
      <c r="C102" s="178"/>
      <c r="D102" s="90"/>
      <c r="E102" s="90"/>
      <c r="F102" s="90"/>
      <c r="G102" s="16"/>
      <c r="H102" s="61"/>
      <c r="I102" s="190"/>
      <c r="J102" s="6"/>
      <c r="K102" s="6"/>
      <c r="L102" s="303"/>
      <c r="M102" s="303"/>
      <c r="N102" s="77"/>
      <c r="O102" s="15"/>
      <c r="P102" s="246">
        <f>C102*I102</f>
        <v>0</v>
      </c>
      <c r="Q102" s="15"/>
      <c r="R102" s="15"/>
      <c r="S102" s="15"/>
      <c r="T102" s="61"/>
      <c r="U102" s="61"/>
      <c r="V102" s="16"/>
    </row>
    <row r="103" spans="1:22" ht="15" customHeight="1" x14ac:dyDescent="0.2">
      <c r="A103" s="58"/>
      <c r="B103" s="307"/>
      <c r="C103" s="308"/>
      <c r="D103" s="309"/>
      <c r="E103" s="309"/>
      <c r="F103" s="310"/>
      <c r="G103" s="16"/>
      <c r="H103" s="61"/>
      <c r="I103" s="401"/>
      <c r="J103" s="311"/>
      <c r="K103" s="311"/>
      <c r="L103" s="311"/>
      <c r="M103" s="303"/>
      <c r="N103" s="77"/>
      <c r="O103" s="15"/>
      <c r="P103" s="71"/>
      <c r="Q103" s="56"/>
      <c r="R103" s="15"/>
      <c r="S103" s="15"/>
      <c r="T103" s="61"/>
      <c r="U103" s="7"/>
      <c r="V103" s="16"/>
    </row>
    <row r="104" spans="1:22" ht="39.75" customHeight="1" x14ac:dyDescent="0.2">
      <c r="A104" s="58"/>
      <c r="B104" s="523" t="s">
        <v>150</v>
      </c>
      <c r="C104" s="91" t="s">
        <v>224</v>
      </c>
      <c r="D104" s="39"/>
      <c r="E104" s="39"/>
      <c r="F104" s="92"/>
      <c r="G104" s="77"/>
      <c r="H104" s="61"/>
      <c r="I104" s="432" t="s">
        <v>225</v>
      </c>
      <c r="J104" s="160"/>
      <c r="K104" s="160"/>
      <c r="L104" s="160"/>
      <c r="M104" s="303"/>
      <c r="N104" s="77"/>
      <c r="O104" s="15"/>
      <c r="P104" s="525" t="s">
        <v>129</v>
      </c>
      <c r="Q104" s="15"/>
      <c r="R104" s="15"/>
      <c r="S104" s="15"/>
      <c r="T104" s="61"/>
      <c r="U104" s="7"/>
      <c r="V104" s="16"/>
    </row>
    <row r="105" spans="1:22" ht="54" customHeight="1" x14ac:dyDescent="0.2">
      <c r="A105" s="58"/>
      <c r="B105" s="524"/>
      <c r="C105" s="45" t="s">
        <v>195</v>
      </c>
      <c r="D105" s="43" t="s">
        <v>196</v>
      </c>
      <c r="E105" s="43" t="s">
        <v>197</v>
      </c>
      <c r="F105" s="43" t="s">
        <v>198</v>
      </c>
      <c r="G105" s="77"/>
      <c r="H105" s="61"/>
      <c r="I105" s="45" t="s">
        <v>191</v>
      </c>
      <c r="J105" s="43" t="s">
        <v>192</v>
      </c>
      <c r="K105" s="43" t="s">
        <v>193</v>
      </c>
      <c r="L105" s="43" t="s">
        <v>194</v>
      </c>
      <c r="M105" s="303"/>
      <c r="N105" s="77"/>
      <c r="O105" s="15"/>
      <c r="P105" s="538"/>
      <c r="Q105" s="15"/>
      <c r="R105" s="15"/>
      <c r="S105" s="15"/>
      <c r="T105" s="61"/>
      <c r="U105" s="7"/>
      <c r="V105" s="16"/>
    </row>
    <row r="106" spans="1:22" ht="20.100000000000001" customHeight="1" x14ac:dyDescent="0.2">
      <c r="A106" s="58">
        <v>3</v>
      </c>
      <c r="B106" s="312" t="s">
        <v>21</v>
      </c>
      <c r="C106" s="178"/>
      <c r="D106" s="163"/>
      <c r="E106" s="163"/>
      <c r="F106" s="163"/>
      <c r="G106" s="77"/>
      <c r="H106" s="61"/>
      <c r="I106" s="190"/>
      <c r="J106" s="191"/>
      <c r="K106" s="191"/>
      <c r="L106" s="191"/>
      <c r="M106" s="303"/>
      <c r="N106" s="77"/>
      <c r="O106" s="15"/>
      <c r="P106" s="246">
        <f t="shared" ref="P106:P115" si="7">(C106*I106)+(D106*J106)+(E106*K106)+(F106*L106)</f>
        <v>0</v>
      </c>
      <c r="Q106" s="15"/>
      <c r="R106" s="15"/>
      <c r="S106" s="15"/>
      <c r="T106" s="61"/>
      <c r="V106" s="16"/>
    </row>
    <row r="107" spans="1:22" ht="20.100000000000001" customHeight="1" x14ac:dyDescent="0.2">
      <c r="A107" s="58">
        <v>4</v>
      </c>
      <c r="B107" s="312" t="s">
        <v>22</v>
      </c>
      <c r="C107" s="178"/>
      <c r="D107" s="163"/>
      <c r="E107" s="163"/>
      <c r="F107" s="163"/>
      <c r="G107" s="77"/>
      <c r="H107" s="61"/>
      <c r="I107" s="190"/>
      <c r="J107" s="191"/>
      <c r="K107" s="191"/>
      <c r="L107" s="191"/>
      <c r="M107" s="303"/>
      <c r="N107" s="77"/>
      <c r="O107" s="15"/>
      <c r="P107" s="246">
        <f t="shared" si="7"/>
        <v>0</v>
      </c>
      <c r="Q107" s="15"/>
      <c r="R107" s="15"/>
      <c r="S107" s="15"/>
      <c r="T107" s="61"/>
      <c r="U107" s="66"/>
      <c r="V107" s="16"/>
    </row>
    <row r="108" spans="1:22" ht="20.100000000000001" customHeight="1" x14ac:dyDescent="0.2">
      <c r="A108" s="58"/>
      <c r="B108" s="312" t="s">
        <v>23</v>
      </c>
      <c r="C108" s="178"/>
      <c r="D108" s="163"/>
      <c r="E108" s="163"/>
      <c r="F108" s="163"/>
      <c r="G108" s="77"/>
      <c r="H108" s="61"/>
      <c r="I108" s="190"/>
      <c r="J108" s="191"/>
      <c r="K108" s="191"/>
      <c r="L108" s="191"/>
      <c r="M108" s="303"/>
      <c r="N108" s="77"/>
      <c r="O108" s="15"/>
      <c r="P108" s="246">
        <f t="shared" si="7"/>
        <v>0</v>
      </c>
      <c r="Q108" s="15"/>
      <c r="R108" s="15"/>
      <c r="S108" s="15"/>
      <c r="T108" s="61"/>
      <c r="U108" s="66"/>
      <c r="V108" s="16"/>
    </row>
    <row r="109" spans="1:22" ht="20.100000000000001" customHeight="1" x14ac:dyDescent="0.2">
      <c r="A109" s="58"/>
      <c r="B109" s="312" t="s">
        <v>24</v>
      </c>
      <c r="C109" s="178"/>
      <c r="D109" s="163"/>
      <c r="E109" s="163"/>
      <c r="F109" s="163"/>
      <c r="G109" s="77"/>
      <c r="H109" s="61"/>
      <c r="I109" s="190"/>
      <c r="J109" s="191"/>
      <c r="K109" s="191"/>
      <c r="L109" s="191"/>
      <c r="M109" s="303"/>
      <c r="N109" s="77"/>
      <c r="O109" s="15"/>
      <c r="P109" s="246">
        <f t="shared" si="7"/>
        <v>0</v>
      </c>
      <c r="Q109" s="15"/>
      <c r="R109" s="15"/>
      <c r="S109" s="15"/>
      <c r="T109" s="61"/>
      <c r="U109" s="66"/>
      <c r="V109" s="16"/>
    </row>
    <row r="110" spans="1:22" ht="20.100000000000001" customHeight="1" x14ac:dyDescent="0.2">
      <c r="A110" s="58"/>
      <c r="B110" s="312" t="s">
        <v>25</v>
      </c>
      <c r="C110" s="178"/>
      <c r="D110" s="163"/>
      <c r="E110" s="163"/>
      <c r="F110" s="163"/>
      <c r="G110" s="77"/>
      <c r="H110" s="61"/>
      <c r="I110" s="190"/>
      <c r="J110" s="191"/>
      <c r="K110" s="191"/>
      <c r="L110" s="191"/>
      <c r="M110" s="303"/>
      <c r="N110" s="77"/>
      <c r="O110" s="15"/>
      <c r="P110" s="246">
        <f t="shared" si="7"/>
        <v>0</v>
      </c>
      <c r="Q110" s="15"/>
      <c r="R110" s="15"/>
      <c r="S110" s="15"/>
      <c r="T110" s="61"/>
      <c r="U110" s="7"/>
      <c r="V110" s="16"/>
    </row>
    <row r="111" spans="1:22" ht="20.100000000000001" customHeight="1" x14ac:dyDescent="0.2">
      <c r="A111" s="58"/>
      <c r="B111" s="312" t="s">
        <v>26</v>
      </c>
      <c r="C111" s="178"/>
      <c r="D111" s="163"/>
      <c r="E111" s="163"/>
      <c r="F111" s="163"/>
      <c r="G111" s="77"/>
      <c r="H111" s="61"/>
      <c r="I111" s="190"/>
      <c r="J111" s="191"/>
      <c r="K111" s="191"/>
      <c r="L111" s="191"/>
      <c r="M111" s="303"/>
      <c r="N111" s="77"/>
      <c r="O111" s="15"/>
      <c r="P111" s="246">
        <f t="shared" si="7"/>
        <v>0</v>
      </c>
      <c r="Q111" s="15"/>
      <c r="R111" s="15"/>
      <c r="S111" s="15"/>
      <c r="T111" s="61"/>
      <c r="U111" s="7"/>
      <c r="V111" s="16"/>
    </row>
    <row r="112" spans="1:22" ht="20.100000000000001" customHeight="1" x14ac:dyDescent="0.2">
      <c r="A112" s="58"/>
      <c r="B112" s="339" t="s">
        <v>340</v>
      </c>
      <c r="C112" s="178"/>
      <c r="D112" s="163"/>
      <c r="E112" s="163"/>
      <c r="F112" s="163"/>
      <c r="G112" s="77"/>
      <c r="H112" s="61"/>
      <c r="I112" s="190"/>
      <c r="J112" s="191"/>
      <c r="K112" s="191"/>
      <c r="L112" s="191"/>
      <c r="M112" s="303"/>
      <c r="N112" s="77"/>
      <c r="O112" s="15"/>
      <c r="P112" s="246"/>
      <c r="Q112" s="15"/>
      <c r="R112" s="15"/>
      <c r="S112" s="15"/>
      <c r="T112" s="61"/>
      <c r="U112" s="7"/>
      <c r="V112" s="16"/>
    </row>
    <row r="113" spans="1:22" ht="20.100000000000001" customHeight="1" x14ac:dyDescent="0.2">
      <c r="A113" s="58">
        <v>5</v>
      </c>
      <c r="B113" s="339" t="s">
        <v>44</v>
      </c>
      <c r="C113" s="178"/>
      <c r="D113" s="163"/>
      <c r="E113" s="163"/>
      <c r="F113" s="163"/>
      <c r="G113" s="77"/>
      <c r="H113" s="61"/>
      <c r="I113" s="190"/>
      <c r="J113" s="191"/>
      <c r="K113" s="191"/>
      <c r="L113" s="191"/>
      <c r="M113" s="303"/>
      <c r="N113" s="77"/>
      <c r="O113" s="15"/>
      <c r="P113" s="246">
        <f t="shared" si="7"/>
        <v>0</v>
      </c>
      <c r="Q113" s="15"/>
      <c r="R113" s="15"/>
      <c r="S113" s="15"/>
      <c r="T113" s="61"/>
      <c r="U113" s="7"/>
      <c r="V113" s="16"/>
    </row>
    <row r="114" spans="1:22" ht="20.100000000000001" customHeight="1" x14ac:dyDescent="0.2">
      <c r="A114" s="186"/>
      <c r="B114" s="339" t="s">
        <v>200</v>
      </c>
      <c r="C114" s="178"/>
      <c r="D114" s="163"/>
      <c r="E114" s="163"/>
      <c r="F114" s="163"/>
      <c r="G114" s="77"/>
      <c r="H114" s="61"/>
      <c r="I114" s="190"/>
      <c r="J114" s="154"/>
      <c r="K114" s="154"/>
      <c r="L114" s="154"/>
      <c r="M114" s="303"/>
      <c r="N114" s="77"/>
      <c r="O114" s="15"/>
      <c r="P114" s="246">
        <f t="shared" si="7"/>
        <v>0</v>
      </c>
      <c r="Q114" s="15"/>
      <c r="R114" s="15"/>
      <c r="S114" s="15"/>
      <c r="T114" s="61"/>
      <c r="U114" s="7"/>
      <c r="V114" s="16"/>
    </row>
    <row r="115" spans="1:22" ht="20.100000000000001" customHeight="1" x14ac:dyDescent="0.2">
      <c r="A115" s="186"/>
      <c r="B115" s="339" t="s">
        <v>342</v>
      </c>
      <c r="C115" s="178"/>
      <c r="D115" s="163"/>
      <c r="E115" s="163"/>
      <c r="F115" s="163"/>
      <c r="G115" s="77"/>
      <c r="H115" s="61"/>
      <c r="I115" s="407"/>
      <c r="J115" s="193"/>
      <c r="K115" s="193"/>
      <c r="L115" s="193"/>
      <c r="M115" s="303"/>
      <c r="N115" s="77"/>
      <c r="O115" s="15"/>
      <c r="P115" s="246">
        <f t="shared" si="7"/>
        <v>0</v>
      </c>
      <c r="Q115" s="15"/>
      <c r="R115" s="15"/>
      <c r="S115" s="15"/>
      <c r="T115" s="61"/>
      <c r="U115" s="7"/>
      <c r="V115" s="16"/>
    </row>
    <row r="116" spans="1:22" ht="20.100000000000001" customHeight="1" x14ac:dyDescent="0.2">
      <c r="A116" s="58">
        <v>6</v>
      </c>
      <c r="B116" s="312" t="s">
        <v>27</v>
      </c>
      <c r="C116" s="178"/>
      <c r="D116" s="313"/>
      <c r="E116" s="313"/>
      <c r="F116" s="313"/>
      <c r="G116" s="77"/>
      <c r="H116" s="61"/>
      <c r="I116" s="407"/>
      <c r="J116" s="314"/>
      <c r="K116" s="314"/>
      <c r="L116" s="314"/>
      <c r="M116" s="303"/>
      <c r="N116" s="77"/>
      <c r="O116" s="15"/>
      <c r="P116" s="246">
        <f>(C116*I116)</f>
        <v>0</v>
      </c>
      <c r="Q116" s="15"/>
      <c r="R116" s="15"/>
      <c r="S116" s="15"/>
      <c r="T116" s="61"/>
      <c r="U116" s="7"/>
      <c r="V116" s="16"/>
    </row>
    <row r="117" spans="1:22" ht="20.100000000000001" customHeight="1" x14ac:dyDescent="0.2">
      <c r="A117" s="58">
        <v>7</v>
      </c>
      <c r="B117" s="312" t="s">
        <v>28</v>
      </c>
      <c r="C117" s="178"/>
      <c r="D117" s="313"/>
      <c r="E117" s="313"/>
      <c r="F117" s="313"/>
      <c r="G117" s="77"/>
      <c r="H117" s="61"/>
      <c r="I117" s="407"/>
      <c r="J117" s="227"/>
      <c r="K117" s="227"/>
      <c r="L117" s="227"/>
      <c r="M117" s="303"/>
      <c r="N117" s="77"/>
      <c r="O117" s="15"/>
      <c r="P117" s="246">
        <f>(C117*I117)</f>
        <v>0</v>
      </c>
      <c r="Q117" s="15"/>
      <c r="R117" s="15"/>
      <c r="S117" s="15"/>
      <c r="T117" s="61"/>
      <c r="U117" s="7"/>
      <c r="V117" s="16"/>
    </row>
    <row r="118" spans="1:22" ht="20.100000000000001" customHeight="1" x14ac:dyDescent="0.2">
      <c r="A118" s="58">
        <v>7</v>
      </c>
      <c r="B118" s="312" t="s">
        <v>29</v>
      </c>
      <c r="C118" s="178"/>
      <c r="D118" s="313"/>
      <c r="E118" s="313"/>
      <c r="F118" s="313"/>
      <c r="G118" s="77"/>
      <c r="H118" s="61"/>
      <c r="I118" s="407"/>
      <c r="J118" s="227"/>
      <c r="K118" s="227"/>
      <c r="L118" s="227"/>
      <c r="M118" s="303"/>
      <c r="N118" s="77"/>
      <c r="O118" s="15"/>
      <c r="P118" s="246">
        <f>(C118*I118)</f>
        <v>0</v>
      </c>
      <c r="Q118" s="15"/>
      <c r="R118" s="15"/>
      <c r="S118" s="15"/>
      <c r="T118" s="61"/>
      <c r="U118" s="7"/>
      <c r="V118" s="16"/>
    </row>
    <row r="119" spans="1:22" ht="20.100000000000001" customHeight="1" x14ac:dyDescent="0.2">
      <c r="A119" s="57">
        <v>7</v>
      </c>
      <c r="B119" s="339" t="s">
        <v>31</v>
      </c>
      <c r="C119" s="178"/>
      <c r="D119" s="313"/>
      <c r="E119" s="313"/>
      <c r="F119" s="313"/>
      <c r="G119" s="77"/>
      <c r="H119" s="61"/>
      <c r="I119" s="407"/>
      <c r="J119" s="227"/>
      <c r="K119" s="227"/>
      <c r="L119" s="227"/>
      <c r="M119" s="303"/>
      <c r="N119" s="77"/>
      <c r="O119" s="15"/>
      <c r="P119" s="246">
        <f>(C119*I119)</f>
        <v>0</v>
      </c>
      <c r="Q119" s="15"/>
      <c r="R119" s="15"/>
      <c r="S119" s="15"/>
      <c r="T119" s="61"/>
      <c r="U119" s="7"/>
      <c r="V119" s="16"/>
    </row>
    <row r="120" spans="1:22" ht="20.100000000000001" customHeight="1" x14ac:dyDescent="0.2">
      <c r="A120" s="57">
        <v>7</v>
      </c>
      <c r="B120" s="339" t="s">
        <v>32</v>
      </c>
      <c r="C120" s="178"/>
      <c r="D120" s="313"/>
      <c r="E120" s="313"/>
      <c r="F120" s="313"/>
      <c r="G120" s="77"/>
      <c r="H120" s="61"/>
      <c r="I120" s="190"/>
      <c r="J120" s="227"/>
      <c r="K120" s="227"/>
      <c r="L120" s="227"/>
      <c r="M120" s="303"/>
      <c r="N120" s="77"/>
      <c r="O120" s="15"/>
      <c r="P120" s="246">
        <f>(C120*I120)</f>
        <v>0</v>
      </c>
      <c r="Q120" s="15"/>
      <c r="R120" s="15"/>
      <c r="S120" s="15"/>
      <c r="T120" s="61"/>
      <c r="U120" s="7"/>
      <c r="V120" s="16"/>
    </row>
    <row r="121" spans="1:22" ht="15" customHeight="1" x14ac:dyDescent="0.2">
      <c r="A121" s="58">
        <v>8</v>
      </c>
      <c r="B121" s="418" t="s">
        <v>30</v>
      </c>
      <c r="C121" s="315"/>
      <c r="D121" s="313"/>
      <c r="E121" s="313"/>
      <c r="F121" s="313"/>
      <c r="G121" s="77"/>
      <c r="H121" s="61"/>
      <c r="I121" s="205"/>
      <c r="J121" s="227"/>
      <c r="K121" s="227"/>
      <c r="L121" s="227"/>
      <c r="M121" s="303"/>
      <c r="N121" s="77"/>
      <c r="O121" s="15"/>
      <c r="P121" s="316"/>
      <c r="Q121" s="15"/>
      <c r="R121" s="15"/>
      <c r="S121" s="15"/>
      <c r="T121" s="61"/>
      <c r="U121" s="7"/>
      <c r="V121" s="16"/>
    </row>
    <row r="122" spans="1:22" ht="20.100000000000001" customHeight="1" x14ac:dyDescent="0.2">
      <c r="B122" s="93"/>
      <c r="C122" s="178"/>
      <c r="D122" s="163"/>
      <c r="E122" s="163"/>
      <c r="F122" s="163"/>
      <c r="G122" s="77"/>
      <c r="H122" s="61"/>
      <c r="I122" s="190"/>
      <c r="J122" s="154"/>
      <c r="K122" s="154"/>
      <c r="L122" s="154"/>
      <c r="M122" s="303"/>
      <c r="N122" s="77"/>
      <c r="O122" s="15"/>
      <c r="P122" s="246">
        <f>(C122*I122)+(D122*J122)+(E122*K122)+(F122*L122)</f>
        <v>0</v>
      </c>
      <c r="Q122" s="15"/>
      <c r="R122" s="15"/>
      <c r="S122" s="15"/>
      <c r="T122" s="61"/>
      <c r="U122" s="66"/>
      <c r="V122" s="16"/>
    </row>
    <row r="123" spans="1:22" ht="20.100000000000001" customHeight="1" x14ac:dyDescent="0.2">
      <c r="B123" s="93"/>
      <c r="C123" s="178"/>
      <c r="D123" s="163"/>
      <c r="E123" s="163"/>
      <c r="F123" s="163"/>
      <c r="G123" s="77"/>
      <c r="H123" s="61"/>
      <c r="I123" s="190"/>
      <c r="J123" s="154"/>
      <c r="K123" s="154"/>
      <c r="L123" s="154"/>
      <c r="M123" s="303"/>
      <c r="N123" s="77"/>
      <c r="O123" s="15"/>
      <c r="P123" s="246">
        <f t="shared" ref="P123:P127" si="8">(C123*I123)+(D123*J123)+(E123*K123)+(F123*L123)</f>
        <v>0</v>
      </c>
      <c r="Q123" s="15"/>
      <c r="R123" s="15"/>
      <c r="S123" s="15"/>
      <c r="T123" s="61"/>
      <c r="U123" s="66"/>
      <c r="V123" s="16"/>
    </row>
    <row r="124" spans="1:22" ht="20.100000000000001" customHeight="1" x14ac:dyDescent="0.2">
      <c r="B124" s="93"/>
      <c r="C124" s="178"/>
      <c r="D124" s="163"/>
      <c r="E124" s="163"/>
      <c r="F124" s="163"/>
      <c r="G124" s="77"/>
      <c r="H124" s="61"/>
      <c r="I124" s="190"/>
      <c r="J124" s="154"/>
      <c r="K124" s="154"/>
      <c r="L124" s="154"/>
      <c r="M124" s="303"/>
      <c r="N124" s="77"/>
      <c r="O124" s="15"/>
      <c r="P124" s="246">
        <f t="shared" si="8"/>
        <v>0</v>
      </c>
      <c r="Q124" s="15"/>
      <c r="R124" s="15"/>
      <c r="S124" s="15"/>
      <c r="T124" s="61"/>
      <c r="U124" s="66"/>
      <c r="V124" s="16"/>
    </row>
    <row r="125" spans="1:22" ht="20.100000000000001" customHeight="1" x14ac:dyDescent="0.2">
      <c r="B125" s="93"/>
      <c r="C125" s="178"/>
      <c r="D125" s="163"/>
      <c r="E125" s="163"/>
      <c r="F125" s="163"/>
      <c r="G125" s="77"/>
      <c r="H125" s="61"/>
      <c r="I125" s="190"/>
      <c r="J125" s="154"/>
      <c r="K125" s="154"/>
      <c r="L125" s="154"/>
      <c r="M125" s="303"/>
      <c r="N125" s="77"/>
      <c r="O125" s="15"/>
      <c r="P125" s="246">
        <f t="shared" si="8"/>
        <v>0</v>
      </c>
      <c r="Q125" s="15"/>
      <c r="R125" s="15"/>
      <c r="S125" s="15"/>
      <c r="T125" s="61"/>
      <c r="U125" s="66"/>
      <c r="V125" s="16"/>
    </row>
    <row r="126" spans="1:22" ht="20.100000000000001" customHeight="1" x14ac:dyDescent="0.2">
      <c r="A126" s="58"/>
      <c r="B126" s="93"/>
      <c r="C126" s="178"/>
      <c r="D126" s="163"/>
      <c r="E126" s="163"/>
      <c r="F126" s="163"/>
      <c r="G126" s="77"/>
      <c r="H126" s="61"/>
      <c r="I126" s="190"/>
      <c r="J126" s="154"/>
      <c r="K126" s="154"/>
      <c r="L126" s="154"/>
      <c r="M126" s="303"/>
      <c r="N126" s="77"/>
      <c r="O126" s="15"/>
      <c r="P126" s="246">
        <f t="shared" si="8"/>
        <v>0</v>
      </c>
      <c r="Q126" s="15"/>
      <c r="R126" s="15"/>
      <c r="S126" s="15"/>
      <c r="T126" s="61"/>
      <c r="U126" s="66"/>
      <c r="V126" s="16"/>
    </row>
    <row r="127" spans="1:22" ht="20.100000000000001" customHeight="1" x14ac:dyDescent="0.2">
      <c r="B127" s="93"/>
      <c r="C127" s="178"/>
      <c r="D127" s="163"/>
      <c r="E127" s="163"/>
      <c r="F127" s="163"/>
      <c r="G127" s="77"/>
      <c r="H127" s="61"/>
      <c r="I127" s="190"/>
      <c r="J127" s="154"/>
      <c r="K127" s="154"/>
      <c r="L127" s="154"/>
      <c r="M127" s="303"/>
      <c r="N127" s="77"/>
      <c r="O127" s="15"/>
      <c r="P127" s="246">
        <f t="shared" si="8"/>
        <v>0</v>
      </c>
      <c r="Q127" s="15"/>
      <c r="R127" s="15"/>
      <c r="S127" s="15"/>
      <c r="T127" s="61"/>
      <c r="U127" s="66"/>
      <c r="V127" s="16"/>
    </row>
    <row r="128" spans="1:22" ht="15" customHeight="1" x14ac:dyDescent="0.2">
      <c r="B128" s="274"/>
      <c r="C128" s="84"/>
      <c r="D128" s="61"/>
      <c r="E128" s="61"/>
      <c r="F128" s="61"/>
      <c r="G128" s="77"/>
      <c r="H128" s="61"/>
      <c r="I128" s="433"/>
      <c r="J128" s="227"/>
      <c r="K128" s="227"/>
      <c r="L128" s="227"/>
      <c r="M128" s="303"/>
      <c r="N128" s="77"/>
      <c r="O128" s="15"/>
      <c r="P128" s="71"/>
      <c r="Q128" s="15"/>
      <c r="R128" s="15"/>
      <c r="S128" s="15"/>
      <c r="T128" s="61"/>
      <c r="U128" s="61"/>
      <c r="V128" s="16"/>
    </row>
    <row r="129" spans="1:22" ht="18.75" customHeight="1" x14ac:dyDescent="0.2">
      <c r="B129" s="521" t="s">
        <v>46</v>
      </c>
      <c r="C129" s="530" t="s">
        <v>134</v>
      </c>
      <c r="D129" s="531"/>
      <c r="E129" s="534" t="s">
        <v>133</v>
      </c>
      <c r="F129" s="531"/>
      <c r="G129" s="552" t="s">
        <v>481</v>
      </c>
      <c r="H129" s="61"/>
      <c r="I129" s="530" t="s">
        <v>134</v>
      </c>
      <c r="J129" s="534"/>
      <c r="K129" s="534"/>
      <c r="L129" s="555" t="s">
        <v>133</v>
      </c>
      <c r="M129" s="534"/>
      <c r="N129" s="556"/>
      <c r="O129" s="15"/>
      <c r="P129" s="539"/>
      <c r="Q129" s="15"/>
      <c r="R129" s="15"/>
      <c r="S129" s="15"/>
      <c r="T129" s="61"/>
      <c r="U129" s="493" t="s">
        <v>130</v>
      </c>
      <c r="V129" s="16"/>
    </row>
    <row r="130" spans="1:22" ht="12.75" customHeight="1" x14ac:dyDescent="0.2">
      <c r="B130" s="522"/>
      <c r="C130" s="532"/>
      <c r="D130" s="533"/>
      <c r="E130" s="535"/>
      <c r="F130" s="533"/>
      <c r="G130" s="553"/>
      <c r="H130" s="61"/>
      <c r="I130" s="532"/>
      <c r="J130" s="535"/>
      <c r="K130" s="535"/>
      <c r="L130" s="557"/>
      <c r="M130" s="535"/>
      <c r="N130" s="558"/>
      <c r="O130" s="15"/>
      <c r="P130" s="540"/>
      <c r="Q130" s="5"/>
      <c r="R130" s="15"/>
      <c r="S130" s="15"/>
      <c r="T130" s="15"/>
      <c r="U130" s="494"/>
      <c r="V130" s="16"/>
    </row>
    <row r="131" spans="1:22" ht="38.25" x14ac:dyDescent="0.2">
      <c r="B131" s="419" t="s">
        <v>478</v>
      </c>
      <c r="C131" s="411" t="s">
        <v>131</v>
      </c>
      <c r="D131" s="94" t="s">
        <v>132</v>
      </c>
      <c r="E131" s="412" t="s">
        <v>131</v>
      </c>
      <c r="F131" s="94" t="s">
        <v>132</v>
      </c>
      <c r="G131" s="554"/>
      <c r="H131" s="61"/>
      <c r="I131" s="434" t="s">
        <v>115</v>
      </c>
      <c r="J131" s="43" t="s">
        <v>85</v>
      </c>
      <c r="K131" s="43" t="s">
        <v>86</v>
      </c>
      <c r="L131" s="252" t="s">
        <v>115</v>
      </c>
      <c r="M131" s="94" t="s">
        <v>85</v>
      </c>
      <c r="N131" s="435" t="s">
        <v>86</v>
      </c>
      <c r="O131" s="15"/>
      <c r="P131" s="434" t="s">
        <v>112</v>
      </c>
      <c r="Q131" s="5"/>
      <c r="R131" s="15"/>
      <c r="S131" s="15"/>
      <c r="T131" s="15"/>
      <c r="U131" s="541"/>
      <c r="V131" s="16"/>
    </row>
    <row r="132" spans="1:22" ht="20.100000000000001" customHeight="1" x14ac:dyDescent="0.2">
      <c r="A132" s="58">
        <v>9</v>
      </c>
      <c r="B132" s="339" t="s">
        <v>505</v>
      </c>
      <c r="C132" s="461">
        <f>-(C23*$G$132)</f>
        <v>0</v>
      </c>
      <c r="D132" s="444">
        <f>-(D23*$G$132)</f>
        <v>0</v>
      </c>
      <c r="E132" s="444">
        <f>-(E23*$G$132)</f>
        <v>0</v>
      </c>
      <c r="F132" s="445">
        <f>-(F23*$G$132)</f>
        <v>0</v>
      </c>
      <c r="G132" s="457">
        <v>0.1</v>
      </c>
      <c r="H132" s="61"/>
      <c r="I132" s="436"/>
      <c r="J132" s="220"/>
      <c r="K132" s="251"/>
      <c r="L132" s="251"/>
      <c r="M132" s="251"/>
      <c r="N132" s="437"/>
      <c r="O132" s="15"/>
      <c r="P132" s="204">
        <f>((C132*J132)+(D132*K132/100))+((E132*M132)+(F132*N132/100))</f>
        <v>0</v>
      </c>
      <c r="Q132" s="65"/>
      <c r="R132" s="56"/>
      <c r="S132" s="56"/>
      <c r="T132" s="56"/>
      <c r="U132" s="166">
        <f>SUM(P132:P198)</f>
        <v>0</v>
      </c>
      <c r="V132" s="16"/>
    </row>
    <row r="133" spans="1:22" ht="20.100000000000001" customHeight="1" x14ac:dyDescent="0.2">
      <c r="A133" s="58">
        <v>9</v>
      </c>
      <c r="B133" s="339" t="s">
        <v>498</v>
      </c>
      <c r="C133" s="462"/>
      <c r="D133" s="460"/>
      <c r="E133" s="460"/>
      <c r="F133" s="460"/>
      <c r="G133" s="458">
        <v>0.1</v>
      </c>
      <c r="H133" s="61"/>
      <c r="I133" s="436"/>
      <c r="J133" s="220"/>
      <c r="K133" s="406"/>
      <c r="L133" s="220"/>
      <c r="M133" s="220"/>
      <c r="N133" s="438"/>
      <c r="O133" s="15"/>
      <c r="P133" s="204">
        <f>-(J133*C23+(K133*D23/100)+M133*E23+(N133*F23/100)-((I133+L133)*G42))*G133</f>
        <v>0</v>
      </c>
      <c r="Q133" s="65"/>
      <c r="R133" s="56"/>
      <c r="S133" s="56"/>
      <c r="T133" s="56"/>
      <c r="U133" s="195"/>
      <c r="V133" s="16"/>
    </row>
    <row r="134" spans="1:22" ht="38.25" x14ac:dyDescent="0.2">
      <c r="A134" s="58"/>
      <c r="B134" s="420" t="s">
        <v>479</v>
      </c>
      <c r="C134" s="412" t="s">
        <v>480</v>
      </c>
      <c r="D134" s="94" t="s">
        <v>132</v>
      </c>
      <c r="E134" s="409"/>
      <c r="F134" s="409"/>
      <c r="G134" s="451"/>
      <c r="H134" s="61"/>
      <c r="I134" s="169" t="s">
        <v>115</v>
      </c>
      <c r="J134" s="400" t="s">
        <v>86</v>
      </c>
      <c r="K134" s="241"/>
      <c r="L134" s="241"/>
      <c r="M134" s="241"/>
      <c r="N134" s="439"/>
      <c r="O134" s="15"/>
      <c r="P134" s="204"/>
      <c r="Q134" s="65"/>
      <c r="R134" s="56"/>
      <c r="S134" s="56"/>
      <c r="T134" s="56"/>
      <c r="U134" s="195"/>
      <c r="V134" s="16"/>
    </row>
    <row r="135" spans="1:22" ht="20.100000000000001" customHeight="1" x14ac:dyDescent="0.2">
      <c r="A135" s="58">
        <v>9</v>
      </c>
      <c r="B135" s="339" t="s">
        <v>505</v>
      </c>
      <c r="C135" s="463">
        <f>-($C$28*G135)</f>
        <v>0</v>
      </c>
      <c r="D135" s="442">
        <f>-($D$28*G135)</f>
        <v>0</v>
      </c>
      <c r="E135" s="225"/>
      <c r="F135" s="225"/>
      <c r="G135" s="458">
        <v>0.1</v>
      </c>
      <c r="H135" s="61"/>
      <c r="I135" s="410"/>
      <c r="J135" s="406"/>
      <c r="K135" s="61"/>
      <c r="L135" s="221"/>
      <c r="M135" s="221"/>
      <c r="N135" s="429"/>
      <c r="O135" s="15"/>
      <c r="P135" s="204">
        <f>((C135*I135)+(D135*J135/100))</f>
        <v>0</v>
      </c>
      <c r="Q135" s="65"/>
      <c r="R135" s="56"/>
      <c r="S135" s="56"/>
      <c r="T135" s="56"/>
      <c r="U135" s="195"/>
      <c r="V135" s="16"/>
    </row>
    <row r="136" spans="1:22" ht="20.100000000000001" customHeight="1" x14ac:dyDescent="0.2">
      <c r="A136" s="58">
        <v>9</v>
      </c>
      <c r="B136" s="339" t="s">
        <v>492</v>
      </c>
      <c r="C136" s="463">
        <f>-(C31*G136)</f>
        <v>0</v>
      </c>
      <c r="D136" s="443">
        <f>-(D31*G136)</f>
        <v>0</v>
      </c>
      <c r="E136" s="225"/>
      <c r="F136" s="225"/>
      <c r="G136" s="458">
        <v>0.1</v>
      </c>
      <c r="H136" s="61"/>
      <c r="I136" s="410"/>
      <c r="J136" s="406"/>
      <c r="K136" s="61"/>
      <c r="L136" s="221"/>
      <c r="M136" s="221"/>
      <c r="N136" s="429"/>
      <c r="O136" s="15"/>
      <c r="P136" s="204">
        <f>((C136*I136)+(D136*J136/100))</f>
        <v>0</v>
      </c>
      <c r="Q136" s="65"/>
      <c r="R136" s="56"/>
      <c r="S136" s="56"/>
      <c r="T136" s="56"/>
      <c r="U136" s="195"/>
      <c r="V136" s="16"/>
    </row>
    <row r="137" spans="1:22" ht="20.100000000000001" customHeight="1" x14ac:dyDescent="0.2">
      <c r="A137" s="58">
        <v>9</v>
      </c>
      <c r="B137" s="339" t="s">
        <v>493</v>
      </c>
      <c r="C137" s="463">
        <f>-(C32*G137)</f>
        <v>0</v>
      </c>
      <c r="D137" s="443">
        <f>-(D32*G137)</f>
        <v>0</v>
      </c>
      <c r="E137" s="225"/>
      <c r="F137" s="225"/>
      <c r="G137" s="458">
        <v>0.1</v>
      </c>
      <c r="H137" s="61"/>
      <c r="I137" s="410"/>
      <c r="J137" s="406"/>
      <c r="K137" s="61"/>
      <c r="L137" s="221"/>
      <c r="M137" s="221"/>
      <c r="N137" s="429"/>
      <c r="O137" s="15"/>
      <c r="P137" s="204">
        <f>((C137*I137)+(D137*J137/100))</f>
        <v>0</v>
      </c>
      <c r="Q137" s="65"/>
      <c r="R137" s="56"/>
      <c r="S137" s="56"/>
      <c r="T137" s="56"/>
      <c r="U137" s="195"/>
      <c r="V137" s="16"/>
    </row>
    <row r="138" spans="1:22" ht="20.100000000000001" customHeight="1" x14ac:dyDescent="0.2">
      <c r="A138" s="58">
        <v>9</v>
      </c>
      <c r="B138" s="339" t="s">
        <v>499</v>
      </c>
      <c r="C138" s="463">
        <f>-(C33*G138)</f>
        <v>0</v>
      </c>
      <c r="D138" s="443">
        <f>-(D33*G138)</f>
        <v>0</v>
      </c>
      <c r="E138" s="225"/>
      <c r="F138" s="225"/>
      <c r="G138" s="458">
        <v>0.1</v>
      </c>
      <c r="H138" s="61"/>
      <c r="I138" s="410"/>
      <c r="J138" s="406"/>
      <c r="K138" s="61"/>
      <c r="L138" s="221"/>
      <c r="M138" s="221"/>
      <c r="N138" s="429"/>
      <c r="O138" s="15"/>
      <c r="P138" s="204">
        <f>((C138*I138)+(D138*J138/100))</f>
        <v>0</v>
      </c>
      <c r="Q138" s="65"/>
      <c r="R138" s="56"/>
      <c r="S138" s="56"/>
      <c r="T138" s="56"/>
      <c r="U138" s="195"/>
      <c r="V138" s="16"/>
    </row>
    <row r="139" spans="1:22" ht="20.100000000000001" customHeight="1" x14ac:dyDescent="0.2">
      <c r="A139" s="58">
        <v>9</v>
      </c>
      <c r="B139" s="339" t="s">
        <v>494</v>
      </c>
      <c r="C139" s="463">
        <f>-(C34*G139)</f>
        <v>0</v>
      </c>
      <c r="D139" s="443">
        <f>-(D34*G139)</f>
        <v>0</v>
      </c>
      <c r="E139" s="225"/>
      <c r="F139" s="225"/>
      <c r="G139" s="458">
        <v>0.1</v>
      </c>
      <c r="H139" s="61"/>
      <c r="I139" s="410"/>
      <c r="J139" s="406"/>
      <c r="K139" s="61"/>
      <c r="L139" s="221"/>
      <c r="M139" s="221"/>
      <c r="N139" s="429"/>
      <c r="O139" s="15"/>
      <c r="P139" s="204">
        <f>((C139*I139)+(D139*J139/100))</f>
        <v>0</v>
      </c>
      <c r="Q139" s="65"/>
      <c r="R139" s="56"/>
      <c r="S139" s="56"/>
      <c r="T139" s="56"/>
      <c r="U139" s="195"/>
      <c r="V139" s="16"/>
    </row>
    <row r="140" spans="1:22" ht="20.100000000000001" customHeight="1" x14ac:dyDescent="0.2">
      <c r="A140" s="58">
        <v>9</v>
      </c>
      <c r="B140" s="339" t="s">
        <v>495</v>
      </c>
      <c r="C140" s="464"/>
      <c r="D140" s="459"/>
      <c r="E140" s="225"/>
      <c r="F140" s="225"/>
      <c r="G140" s="458">
        <v>0.1</v>
      </c>
      <c r="H140" s="61"/>
      <c r="I140" s="410"/>
      <c r="J140" s="406"/>
      <c r="K140" s="61"/>
      <c r="L140" s="221"/>
      <c r="M140" s="221"/>
      <c r="N140" s="429"/>
      <c r="O140" s="15"/>
      <c r="P140" s="204">
        <f>-(($C$28*I140)+($D$37*J140/100)-(I140*$G$37))*G140</f>
        <v>0</v>
      </c>
      <c r="Q140" s="65"/>
      <c r="R140" s="56"/>
      <c r="S140" s="56"/>
      <c r="T140" s="56"/>
      <c r="U140" s="195"/>
      <c r="V140" s="16"/>
    </row>
    <row r="141" spans="1:22" ht="20.100000000000001" customHeight="1" x14ac:dyDescent="0.2">
      <c r="A141" s="58">
        <v>9</v>
      </c>
      <c r="B141" s="339" t="s">
        <v>496</v>
      </c>
      <c r="C141" s="464"/>
      <c r="D141" s="443">
        <f>-(D45*G141)</f>
        <v>0</v>
      </c>
      <c r="E141" s="225"/>
      <c r="F141" s="225"/>
      <c r="G141" s="458">
        <v>0.1</v>
      </c>
      <c r="H141" s="61"/>
      <c r="I141" s="410"/>
      <c r="J141" s="406"/>
      <c r="K141" s="61"/>
      <c r="L141" s="221"/>
      <c r="M141" s="221"/>
      <c r="N141" s="429"/>
      <c r="O141" s="15"/>
      <c r="P141" s="204">
        <f>(D141*J141/100)</f>
        <v>0</v>
      </c>
      <c r="Q141" s="65"/>
      <c r="R141" s="56"/>
      <c r="S141" s="56"/>
      <c r="T141" s="56"/>
      <c r="U141" s="195"/>
      <c r="V141" s="16"/>
    </row>
    <row r="142" spans="1:22" ht="20.100000000000001" customHeight="1" x14ac:dyDescent="0.2">
      <c r="A142" s="559">
        <v>9</v>
      </c>
      <c r="B142" s="542" t="s">
        <v>497</v>
      </c>
      <c r="C142" s="464"/>
      <c r="D142" s="460"/>
      <c r="E142" s="225"/>
      <c r="F142" s="225"/>
      <c r="G142" s="560">
        <v>0.1</v>
      </c>
      <c r="H142" s="61"/>
      <c r="I142" s="545"/>
      <c r="J142" s="406"/>
      <c r="K142" s="452" t="s">
        <v>483</v>
      </c>
      <c r="L142" s="221"/>
      <c r="M142" s="221"/>
      <c r="N142" s="429"/>
      <c r="O142" s="15"/>
      <c r="P142" s="548">
        <f>-(($C$48*$I$142+SUMPRODUCT($D$48:$D$50,$J$142:$J$144)/100)
-$G$48*$I$142)*G142</f>
        <v>0</v>
      </c>
      <c r="R142" s="56"/>
      <c r="S142" s="56"/>
      <c r="T142" s="56"/>
      <c r="U142" s="195"/>
      <c r="V142" s="16"/>
    </row>
    <row r="143" spans="1:22" ht="20.100000000000001" customHeight="1" x14ac:dyDescent="0.2">
      <c r="A143" s="559"/>
      <c r="B143" s="543"/>
      <c r="C143" s="464"/>
      <c r="D143" s="460"/>
      <c r="E143" s="225"/>
      <c r="F143" s="225"/>
      <c r="G143" s="561"/>
      <c r="H143" s="61"/>
      <c r="I143" s="546"/>
      <c r="J143" s="406"/>
      <c r="K143" s="452" t="s">
        <v>484</v>
      </c>
      <c r="L143" s="221"/>
      <c r="M143" s="221"/>
      <c r="N143" s="429"/>
      <c r="O143" s="15"/>
      <c r="P143" s="549"/>
      <c r="R143" s="56"/>
      <c r="S143" s="56"/>
      <c r="T143" s="56"/>
      <c r="U143" s="195"/>
      <c r="V143" s="16"/>
    </row>
    <row r="144" spans="1:22" ht="20.100000000000001" customHeight="1" x14ac:dyDescent="0.2">
      <c r="A144" s="559"/>
      <c r="B144" s="544"/>
      <c r="C144" s="464"/>
      <c r="D144" s="460"/>
      <c r="E144" s="225"/>
      <c r="F144" s="225"/>
      <c r="G144" s="562"/>
      <c r="H144" s="61"/>
      <c r="I144" s="547"/>
      <c r="J144" s="406"/>
      <c r="K144" s="452" t="s">
        <v>485</v>
      </c>
      <c r="L144" s="221"/>
      <c r="M144" s="221"/>
      <c r="N144" s="429"/>
      <c r="O144" s="15"/>
      <c r="P144" s="550"/>
      <c r="R144" s="56"/>
      <c r="S144" s="56"/>
      <c r="T144" s="56"/>
      <c r="U144" s="195"/>
      <c r="V144" s="16"/>
    </row>
    <row r="145" spans="1:22" ht="15" customHeight="1" x14ac:dyDescent="0.2">
      <c r="A145" s="58"/>
      <c r="B145" s="339"/>
      <c r="C145" s="225"/>
      <c r="D145" s="225"/>
      <c r="E145" s="225"/>
      <c r="F145" s="225"/>
      <c r="G145" s="429"/>
      <c r="H145" s="61"/>
      <c r="I145" s="222"/>
      <c r="J145" s="223"/>
      <c r="K145" s="221"/>
      <c r="L145" s="221"/>
      <c r="M145" s="96"/>
      <c r="N145" s="429"/>
      <c r="O145" s="15"/>
      <c r="P145" s="205"/>
      <c r="Q145" s="65"/>
      <c r="R145" s="56"/>
      <c r="S145" s="56"/>
      <c r="T145" s="56"/>
      <c r="U145" s="195"/>
      <c r="V145" s="16"/>
    </row>
    <row r="146" spans="1:22" ht="35.1" customHeight="1" x14ac:dyDescent="0.2">
      <c r="A146" s="58"/>
      <c r="B146" s="421" t="s">
        <v>482</v>
      </c>
      <c r="C146" s="207" t="s">
        <v>179</v>
      </c>
      <c r="D146" s="96"/>
      <c r="E146" s="96"/>
      <c r="F146" s="96"/>
      <c r="G146" s="429"/>
      <c r="H146" s="61"/>
      <c r="I146" s="222"/>
      <c r="J146" s="223"/>
      <c r="K146" s="221"/>
      <c r="L146" s="223"/>
      <c r="M146" s="15"/>
      <c r="N146" s="428"/>
      <c r="O146" s="15"/>
      <c r="P146" s="273" t="s">
        <v>112</v>
      </c>
      <c r="Q146" s="65"/>
      <c r="R146" s="56"/>
      <c r="S146" s="56"/>
      <c r="T146" s="56"/>
      <c r="U146" s="195"/>
      <c r="V146" s="16"/>
    </row>
    <row r="147" spans="1:22" ht="20.100000000000001" customHeight="1" x14ac:dyDescent="0.2">
      <c r="B147" s="414" t="s">
        <v>6</v>
      </c>
      <c r="C147" s="224"/>
      <c r="D147" s="96"/>
      <c r="E147" s="96"/>
      <c r="F147" s="96"/>
      <c r="G147" s="429"/>
      <c r="H147" s="61"/>
      <c r="I147" s="222"/>
      <c r="J147" s="223"/>
      <c r="K147" s="221"/>
      <c r="L147" s="223"/>
      <c r="M147" s="15"/>
      <c r="N147" s="428"/>
      <c r="O147" s="15"/>
      <c r="P147" s="206">
        <f>C147</f>
        <v>0</v>
      </c>
      <c r="Q147" s="65"/>
      <c r="R147" s="56"/>
      <c r="S147" s="56"/>
      <c r="T147" s="56"/>
      <c r="U147" s="67"/>
      <c r="V147" s="16"/>
    </row>
    <row r="148" spans="1:22" ht="20.100000000000001" customHeight="1" x14ac:dyDescent="0.2">
      <c r="B148" s="312" t="s">
        <v>7</v>
      </c>
      <c r="C148" s="224"/>
      <c r="D148" s="96"/>
      <c r="E148" s="96"/>
      <c r="F148" s="96"/>
      <c r="G148" s="429"/>
      <c r="H148" s="61"/>
      <c r="I148" s="222"/>
      <c r="J148" s="223"/>
      <c r="K148" s="221"/>
      <c r="L148" s="223"/>
      <c r="M148" s="15"/>
      <c r="N148" s="428"/>
      <c r="O148" s="15"/>
      <c r="P148" s="206">
        <f>C148</f>
        <v>0</v>
      </c>
      <c r="Q148" s="65"/>
      <c r="R148" s="56"/>
      <c r="S148" s="56"/>
      <c r="T148" s="56"/>
      <c r="U148" s="67"/>
      <c r="V148" s="16"/>
    </row>
    <row r="149" spans="1:22" ht="20.100000000000001" customHeight="1" x14ac:dyDescent="0.2">
      <c r="B149" s="312" t="s">
        <v>8</v>
      </c>
      <c r="C149" s="224"/>
      <c r="D149" s="96"/>
      <c r="E149" s="96"/>
      <c r="F149" s="96"/>
      <c r="G149" s="429"/>
      <c r="H149" s="61"/>
      <c r="I149" s="222"/>
      <c r="J149" s="223"/>
      <c r="K149" s="221"/>
      <c r="L149" s="223"/>
      <c r="M149" s="15"/>
      <c r="N149" s="428"/>
      <c r="O149" s="15"/>
      <c r="P149" s="206">
        <f t="shared" ref="P149:P153" si="9">C149</f>
        <v>0</v>
      </c>
      <c r="Q149" s="65"/>
      <c r="R149" s="56"/>
      <c r="S149" s="56"/>
      <c r="T149" s="56"/>
      <c r="U149" s="67"/>
      <c r="V149" s="16"/>
    </row>
    <row r="150" spans="1:22" ht="20.100000000000001" customHeight="1" x14ac:dyDescent="0.2">
      <c r="B150" s="312" t="s">
        <v>9</v>
      </c>
      <c r="C150" s="224"/>
      <c r="D150" s="96"/>
      <c r="E150" s="96"/>
      <c r="F150" s="96"/>
      <c r="G150" s="429"/>
      <c r="H150" s="61"/>
      <c r="I150" s="222"/>
      <c r="J150" s="223"/>
      <c r="K150" s="221"/>
      <c r="L150" s="223"/>
      <c r="M150" s="15"/>
      <c r="N150" s="428"/>
      <c r="O150" s="15"/>
      <c r="P150" s="206">
        <f t="shared" si="9"/>
        <v>0</v>
      </c>
      <c r="Q150" s="65"/>
      <c r="R150" s="56"/>
      <c r="S150" s="56"/>
      <c r="T150" s="56"/>
      <c r="U150" s="67"/>
      <c r="V150" s="16"/>
    </row>
    <row r="151" spans="1:22" ht="20.100000000000001" customHeight="1" x14ac:dyDescent="0.2">
      <c r="B151" s="339" t="s">
        <v>10</v>
      </c>
      <c r="C151" s="224"/>
      <c r="D151" s="96"/>
      <c r="E151" s="96"/>
      <c r="F151" s="96"/>
      <c r="G151" s="429"/>
      <c r="H151" s="61"/>
      <c r="I151" s="222"/>
      <c r="J151" s="223"/>
      <c r="K151" s="221"/>
      <c r="L151" s="223"/>
      <c r="M151" s="15"/>
      <c r="N151" s="428"/>
      <c r="O151" s="15"/>
      <c r="P151" s="206">
        <f t="shared" si="9"/>
        <v>0</v>
      </c>
      <c r="Q151" s="65"/>
      <c r="R151" s="56"/>
      <c r="S151" s="56"/>
      <c r="T151" s="56"/>
      <c r="U151" s="67"/>
      <c r="V151" s="16"/>
    </row>
    <row r="152" spans="1:22" ht="20.100000000000001" customHeight="1" x14ac:dyDescent="0.2">
      <c r="B152" s="339" t="s">
        <v>11</v>
      </c>
      <c r="C152" s="224"/>
      <c r="D152" s="96"/>
      <c r="E152" s="96"/>
      <c r="F152" s="96"/>
      <c r="G152" s="429"/>
      <c r="H152" s="61"/>
      <c r="I152" s="222"/>
      <c r="J152" s="223"/>
      <c r="K152" s="221"/>
      <c r="L152" s="223"/>
      <c r="M152" s="15"/>
      <c r="N152" s="428"/>
      <c r="O152" s="15"/>
      <c r="P152" s="206">
        <f t="shared" si="9"/>
        <v>0</v>
      </c>
      <c r="Q152" s="65"/>
      <c r="R152" s="56"/>
      <c r="S152" s="56"/>
      <c r="T152" s="56"/>
      <c r="U152" s="67"/>
      <c r="V152" s="16"/>
    </row>
    <row r="153" spans="1:22" ht="20.100000000000001" customHeight="1" x14ac:dyDescent="0.2">
      <c r="B153" s="339" t="s">
        <v>12</v>
      </c>
      <c r="C153" s="224"/>
      <c r="D153" s="96"/>
      <c r="E153" s="96"/>
      <c r="F153" s="96"/>
      <c r="G153" s="429"/>
      <c r="H153" s="61"/>
      <c r="I153" s="222"/>
      <c r="J153" s="223"/>
      <c r="K153" s="221"/>
      <c r="L153" s="223"/>
      <c r="M153" s="15"/>
      <c r="N153" s="428"/>
      <c r="O153" s="15"/>
      <c r="P153" s="206">
        <f t="shared" si="9"/>
        <v>0</v>
      </c>
      <c r="Q153" s="65"/>
      <c r="R153" s="56"/>
      <c r="S153" s="56"/>
      <c r="T153" s="56"/>
      <c r="U153" s="67"/>
      <c r="V153" s="16"/>
    </row>
    <row r="154" spans="1:22" s="59" customFormat="1" ht="15" customHeight="1" x14ac:dyDescent="0.2">
      <c r="B154" s="339"/>
      <c r="C154" s="226"/>
      <c r="D154" s="225"/>
      <c r="E154" s="225"/>
      <c r="F154" s="225"/>
      <c r="G154" s="429"/>
      <c r="H154" s="15"/>
      <c r="I154" s="222"/>
      <c r="J154" s="221"/>
      <c r="K154" s="221"/>
      <c r="L154" s="221"/>
      <c r="M154" s="221"/>
      <c r="N154" s="440"/>
      <c r="O154" s="15"/>
      <c r="P154" s="318"/>
      <c r="Q154" s="65"/>
      <c r="R154" s="56"/>
      <c r="S154" s="56"/>
      <c r="T154" s="56"/>
      <c r="U154" s="67"/>
      <c r="V154" s="77"/>
    </row>
    <row r="155" spans="1:22" ht="35.1" customHeight="1" x14ac:dyDescent="0.2">
      <c r="B155" s="421" t="s">
        <v>182</v>
      </c>
      <c r="C155" s="207" t="s">
        <v>170</v>
      </c>
      <c r="D155" s="96"/>
      <c r="E155" s="96"/>
      <c r="F155" s="96"/>
      <c r="G155" s="429"/>
      <c r="H155" s="61"/>
      <c r="I155" s="434" t="s">
        <v>115</v>
      </c>
      <c r="J155" s="223"/>
      <c r="K155" s="221"/>
      <c r="L155" s="223"/>
      <c r="M155" s="15"/>
      <c r="N155" s="428"/>
      <c r="O155" s="15"/>
      <c r="P155" s="273" t="s">
        <v>112</v>
      </c>
      <c r="Q155" s="65"/>
      <c r="R155" s="56"/>
      <c r="S155" s="56"/>
      <c r="T155" s="56"/>
      <c r="U155" s="67"/>
      <c r="V155" s="16"/>
    </row>
    <row r="156" spans="1:22" ht="20.100000000000001" customHeight="1" x14ac:dyDescent="0.2">
      <c r="A156" s="58"/>
      <c r="B156" s="312" t="s">
        <v>7</v>
      </c>
      <c r="C156" s="224"/>
      <c r="D156" s="96"/>
      <c r="E156" s="96"/>
      <c r="F156" s="96"/>
      <c r="G156" s="429"/>
      <c r="H156" s="61"/>
      <c r="I156" s="436"/>
      <c r="J156" s="223"/>
      <c r="K156" s="221"/>
      <c r="L156" s="223"/>
      <c r="M156" s="15"/>
      <c r="N156" s="428"/>
      <c r="O156" s="15"/>
      <c r="P156" s="206">
        <f>C156</f>
        <v>0</v>
      </c>
      <c r="Q156" s="65"/>
      <c r="R156" s="56"/>
      <c r="S156" s="56"/>
      <c r="T156" s="56"/>
      <c r="U156" s="68"/>
      <c r="V156" s="16"/>
    </row>
    <row r="157" spans="1:22" ht="20.100000000000001" customHeight="1" x14ac:dyDescent="0.2">
      <c r="A157" s="58"/>
      <c r="B157" s="312" t="s">
        <v>8</v>
      </c>
      <c r="C157" s="224"/>
      <c r="D157" s="96"/>
      <c r="E157" s="96"/>
      <c r="F157" s="96"/>
      <c r="G157" s="429"/>
      <c r="H157" s="61"/>
      <c r="I157" s="410"/>
      <c r="J157" s="223"/>
      <c r="K157" s="221"/>
      <c r="L157" s="223"/>
      <c r="M157" s="15"/>
      <c r="N157" s="428"/>
      <c r="O157" s="15"/>
      <c r="P157" s="206">
        <f t="shared" ref="P157:P161" si="10">C157</f>
        <v>0</v>
      </c>
      <c r="Q157" s="65"/>
      <c r="R157" s="56"/>
      <c r="S157" s="56"/>
      <c r="T157" s="56"/>
      <c r="U157" s="68"/>
      <c r="V157" s="16"/>
    </row>
    <row r="158" spans="1:22" ht="20.100000000000001" customHeight="1" x14ac:dyDescent="0.2">
      <c r="A158" s="58"/>
      <c r="B158" s="312" t="s">
        <v>9</v>
      </c>
      <c r="C158" s="224"/>
      <c r="D158" s="96"/>
      <c r="E158" s="96"/>
      <c r="F158" s="96"/>
      <c r="G158" s="429"/>
      <c r="H158" s="61"/>
      <c r="I158" s="410"/>
      <c r="J158" s="223"/>
      <c r="K158" s="221"/>
      <c r="L158" s="223"/>
      <c r="M158" s="15"/>
      <c r="N158" s="428"/>
      <c r="O158" s="15"/>
      <c r="P158" s="206">
        <f t="shared" si="10"/>
        <v>0</v>
      </c>
      <c r="Q158" s="65"/>
      <c r="R158" s="56"/>
      <c r="S158" s="56"/>
      <c r="T158" s="56"/>
      <c r="U158" s="68"/>
      <c r="V158" s="16"/>
    </row>
    <row r="159" spans="1:22" ht="20.100000000000001" customHeight="1" x14ac:dyDescent="0.2">
      <c r="A159" s="58"/>
      <c r="B159" s="339" t="s">
        <v>10</v>
      </c>
      <c r="C159" s="224"/>
      <c r="D159" s="96"/>
      <c r="E159" s="96"/>
      <c r="F159" s="96"/>
      <c r="G159" s="429"/>
      <c r="H159" s="61"/>
      <c r="I159" s="410"/>
      <c r="J159" s="223"/>
      <c r="K159" s="221"/>
      <c r="L159" s="223"/>
      <c r="M159" s="15"/>
      <c r="N159" s="428"/>
      <c r="O159" s="15"/>
      <c r="P159" s="206">
        <f t="shared" si="10"/>
        <v>0</v>
      </c>
      <c r="Q159" s="65"/>
      <c r="R159" s="56"/>
      <c r="S159" s="56"/>
      <c r="T159" s="56"/>
      <c r="U159" s="68"/>
      <c r="V159" s="16"/>
    </row>
    <row r="160" spans="1:22" ht="20.100000000000001" customHeight="1" x14ac:dyDescent="0.2">
      <c r="A160" s="58"/>
      <c r="B160" s="339" t="s">
        <v>11</v>
      </c>
      <c r="C160" s="224"/>
      <c r="D160" s="96"/>
      <c r="E160" s="96"/>
      <c r="F160" s="96"/>
      <c r="G160" s="429"/>
      <c r="H160" s="61"/>
      <c r="I160" s="410"/>
      <c r="J160" s="223"/>
      <c r="K160" s="221"/>
      <c r="L160" s="223"/>
      <c r="M160" s="15"/>
      <c r="N160" s="428"/>
      <c r="O160" s="15"/>
      <c r="P160" s="206">
        <f t="shared" si="10"/>
        <v>0</v>
      </c>
      <c r="Q160" s="65"/>
      <c r="R160" s="56"/>
      <c r="S160" s="56"/>
      <c r="T160" s="56"/>
      <c r="U160" s="68"/>
      <c r="V160" s="16"/>
    </row>
    <row r="161" spans="1:22" ht="20.100000000000001" customHeight="1" x14ac:dyDescent="0.2">
      <c r="A161" s="58"/>
      <c r="B161" s="339" t="s">
        <v>12</v>
      </c>
      <c r="C161" s="224"/>
      <c r="D161" s="96"/>
      <c r="E161" s="96"/>
      <c r="F161" s="96"/>
      <c r="G161" s="429"/>
      <c r="H161" s="61"/>
      <c r="I161" s="410"/>
      <c r="J161" s="223"/>
      <c r="K161" s="221"/>
      <c r="L161" s="223"/>
      <c r="M161" s="15"/>
      <c r="N161" s="428"/>
      <c r="O161" s="15"/>
      <c r="P161" s="206">
        <f t="shared" si="10"/>
        <v>0</v>
      </c>
      <c r="Q161" s="65"/>
      <c r="R161" s="56"/>
      <c r="S161" s="56"/>
      <c r="T161" s="56"/>
      <c r="U161" s="68"/>
      <c r="V161" s="16"/>
    </row>
    <row r="162" spans="1:22" ht="15" customHeight="1" x14ac:dyDescent="0.2">
      <c r="A162" s="58"/>
      <c r="B162" s="339"/>
      <c r="C162" s="126"/>
      <c r="D162" s="96"/>
      <c r="E162" s="96"/>
      <c r="F162" s="96"/>
      <c r="G162" s="429"/>
      <c r="H162" s="61"/>
      <c r="I162" s="222"/>
      <c r="J162" s="221"/>
      <c r="K162" s="221"/>
      <c r="L162" s="221"/>
      <c r="M162" s="15"/>
      <c r="N162" s="428"/>
      <c r="O162" s="15"/>
      <c r="P162" s="205"/>
      <c r="Q162" s="65"/>
      <c r="R162" s="56"/>
      <c r="S162" s="56"/>
      <c r="T162" s="56"/>
      <c r="U162" s="68"/>
      <c r="V162" s="16"/>
    </row>
    <row r="163" spans="1:22" ht="60" customHeight="1" x14ac:dyDescent="0.2">
      <c r="A163" s="58"/>
      <c r="B163" s="421" t="s">
        <v>219</v>
      </c>
      <c r="C163" s="207" t="s">
        <v>111</v>
      </c>
      <c r="D163" s="96"/>
      <c r="E163" s="96"/>
      <c r="F163" s="96"/>
      <c r="G163" s="429"/>
      <c r="H163" s="61"/>
      <c r="I163" s="434" t="s">
        <v>85</v>
      </c>
      <c r="J163" s="43" t="s">
        <v>221</v>
      </c>
      <c r="K163" s="43" t="s">
        <v>220</v>
      </c>
      <c r="L163" s="221"/>
      <c r="M163" s="15"/>
      <c r="N163" s="428"/>
      <c r="O163" s="15"/>
      <c r="P163" s="273" t="s">
        <v>112</v>
      </c>
      <c r="Q163" s="65"/>
      <c r="R163" s="56"/>
      <c r="S163" s="56"/>
      <c r="T163" s="56"/>
      <c r="U163" s="68"/>
      <c r="V163" s="16"/>
    </row>
    <row r="164" spans="1:22" ht="20.100000000000001" customHeight="1" x14ac:dyDescent="0.2">
      <c r="A164" s="58"/>
      <c r="B164" s="414" t="s">
        <v>6</v>
      </c>
      <c r="C164" s="319">
        <f t="shared" ref="C164:C170" si="11">E17</f>
        <v>0</v>
      </c>
      <c r="D164" s="96"/>
      <c r="E164" s="96"/>
      <c r="F164" s="96"/>
      <c r="G164" s="429"/>
      <c r="H164" s="61"/>
      <c r="I164" s="410"/>
      <c r="J164" s="271"/>
      <c r="K164" s="320">
        <f>1-J164</f>
        <v>1</v>
      </c>
      <c r="L164" s="221"/>
      <c r="M164" s="15"/>
      <c r="N164" s="428"/>
      <c r="O164" s="15"/>
      <c r="P164" s="206">
        <f>C164*I164*(1-K164)*-1</f>
        <v>0</v>
      </c>
      <c r="Q164" s="65"/>
      <c r="R164" s="56"/>
      <c r="S164" s="56"/>
      <c r="T164" s="56"/>
      <c r="U164" s="68"/>
      <c r="V164" s="16"/>
    </row>
    <row r="165" spans="1:22" ht="20.100000000000001" customHeight="1" x14ac:dyDescent="0.2">
      <c r="A165" s="58"/>
      <c r="B165" s="312" t="s">
        <v>7</v>
      </c>
      <c r="C165" s="319">
        <f t="shared" si="11"/>
        <v>0</v>
      </c>
      <c r="D165" s="96"/>
      <c r="E165" s="96"/>
      <c r="F165" s="96"/>
      <c r="G165" s="429"/>
      <c r="H165" s="61"/>
      <c r="I165" s="410"/>
      <c r="J165" s="271"/>
      <c r="K165" s="320">
        <f t="shared" ref="K165:K170" si="12">1-J165</f>
        <v>1</v>
      </c>
      <c r="L165" s="221"/>
      <c r="M165" s="15"/>
      <c r="N165" s="428"/>
      <c r="O165" s="15"/>
      <c r="P165" s="206">
        <f t="shared" ref="P165:P170" si="13">C165*I165*(1-K165)*-1</f>
        <v>0</v>
      </c>
      <c r="Q165" s="65"/>
      <c r="R165" s="56"/>
      <c r="S165" s="56"/>
      <c r="T165" s="56"/>
      <c r="U165" s="68"/>
      <c r="V165" s="16"/>
    </row>
    <row r="166" spans="1:22" ht="20.100000000000001" customHeight="1" x14ac:dyDescent="0.2">
      <c r="A166" s="58"/>
      <c r="B166" s="312" t="s">
        <v>8</v>
      </c>
      <c r="C166" s="319">
        <f t="shared" si="11"/>
        <v>0</v>
      </c>
      <c r="D166" s="96"/>
      <c r="E166" s="96"/>
      <c r="F166" s="96"/>
      <c r="G166" s="429"/>
      <c r="H166" s="61"/>
      <c r="I166" s="410"/>
      <c r="J166" s="271"/>
      <c r="K166" s="320">
        <f t="shared" si="12"/>
        <v>1</v>
      </c>
      <c r="L166" s="221"/>
      <c r="M166" s="15"/>
      <c r="N166" s="428"/>
      <c r="O166" s="15"/>
      <c r="P166" s="206">
        <f t="shared" si="13"/>
        <v>0</v>
      </c>
      <c r="Q166" s="65"/>
      <c r="R166" s="56"/>
      <c r="S166" s="56"/>
      <c r="T166" s="56"/>
      <c r="U166" s="68"/>
      <c r="V166" s="16"/>
    </row>
    <row r="167" spans="1:22" ht="20.100000000000001" customHeight="1" x14ac:dyDescent="0.2">
      <c r="A167" s="58"/>
      <c r="B167" s="312" t="s">
        <v>9</v>
      </c>
      <c r="C167" s="319">
        <f t="shared" si="11"/>
        <v>0</v>
      </c>
      <c r="D167" s="96"/>
      <c r="E167" s="96"/>
      <c r="F167" s="96"/>
      <c r="G167" s="429"/>
      <c r="H167" s="61"/>
      <c r="I167" s="410"/>
      <c r="J167" s="271"/>
      <c r="K167" s="320">
        <f t="shared" si="12"/>
        <v>1</v>
      </c>
      <c r="L167" s="221"/>
      <c r="M167" s="15"/>
      <c r="N167" s="428"/>
      <c r="O167" s="15"/>
      <c r="P167" s="206">
        <f t="shared" si="13"/>
        <v>0</v>
      </c>
      <c r="Q167" s="65"/>
      <c r="R167" s="56"/>
      <c r="S167" s="56"/>
      <c r="T167" s="56"/>
      <c r="U167" s="68"/>
      <c r="V167" s="16"/>
    </row>
    <row r="168" spans="1:22" ht="20.100000000000001" customHeight="1" x14ac:dyDescent="0.2">
      <c r="A168" s="58"/>
      <c r="B168" s="339" t="s">
        <v>10</v>
      </c>
      <c r="C168" s="319">
        <f t="shared" si="11"/>
        <v>0</v>
      </c>
      <c r="D168" s="96"/>
      <c r="E168" s="96"/>
      <c r="F168" s="96"/>
      <c r="G168" s="429"/>
      <c r="H168" s="61"/>
      <c r="I168" s="410"/>
      <c r="J168" s="271"/>
      <c r="K168" s="320">
        <f t="shared" si="12"/>
        <v>1</v>
      </c>
      <c r="L168" s="221"/>
      <c r="M168" s="15"/>
      <c r="N168" s="428"/>
      <c r="O168" s="15"/>
      <c r="P168" s="206">
        <f t="shared" si="13"/>
        <v>0</v>
      </c>
      <c r="Q168" s="65"/>
      <c r="R168" s="56"/>
      <c r="S168" s="56"/>
      <c r="T168" s="56"/>
      <c r="U168" s="68"/>
      <c r="V168" s="16"/>
    </row>
    <row r="169" spans="1:22" ht="20.100000000000001" customHeight="1" x14ac:dyDescent="0.2">
      <c r="A169" s="58"/>
      <c r="B169" s="339" t="s">
        <v>11</v>
      </c>
      <c r="C169" s="319">
        <f t="shared" si="11"/>
        <v>0</v>
      </c>
      <c r="D169" s="96"/>
      <c r="E169" s="96"/>
      <c r="F169" s="96"/>
      <c r="G169" s="429"/>
      <c r="H169" s="61"/>
      <c r="I169" s="410"/>
      <c r="J169" s="271"/>
      <c r="K169" s="320">
        <f t="shared" si="12"/>
        <v>1</v>
      </c>
      <c r="L169" s="221"/>
      <c r="M169" s="15"/>
      <c r="N169" s="428"/>
      <c r="O169" s="15"/>
      <c r="P169" s="206">
        <f t="shared" si="13"/>
        <v>0</v>
      </c>
      <c r="Q169" s="65"/>
      <c r="R169" s="56"/>
      <c r="S169" s="56"/>
      <c r="T169" s="56"/>
      <c r="U169" s="68"/>
      <c r="V169" s="16"/>
    </row>
    <row r="170" spans="1:22" ht="20.100000000000001" customHeight="1" x14ac:dyDescent="0.2">
      <c r="A170" s="58"/>
      <c r="B170" s="339" t="s">
        <v>12</v>
      </c>
      <c r="C170" s="319">
        <f t="shared" si="11"/>
        <v>0</v>
      </c>
      <c r="D170" s="96"/>
      <c r="E170" s="96"/>
      <c r="F170" s="96"/>
      <c r="G170" s="429"/>
      <c r="H170" s="61"/>
      <c r="I170" s="410"/>
      <c r="J170" s="271"/>
      <c r="K170" s="320">
        <f t="shared" si="12"/>
        <v>1</v>
      </c>
      <c r="L170" s="221"/>
      <c r="M170" s="15"/>
      <c r="N170" s="428"/>
      <c r="O170" s="15"/>
      <c r="P170" s="206">
        <f t="shared" si="13"/>
        <v>0</v>
      </c>
      <c r="Q170" s="65"/>
      <c r="R170" s="56"/>
      <c r="S170" s="56"/>
      <c r="T170" s="56"/>
      <c r="U170" s="68"/>
      <c r="V170" s="16"/>
    </row>
    <row r="171" spans="1:22" ht="15" customHeight="1" x14ac:dyDescent="0.2">
      <c r="A171" s="58"/>
      <c r="B171" s="339"/>
      <c r="C171" s="126"/>
      <c r="D171" s="96"/>
      <c r="E171" s="96"/>
      <c r="F171" s="96"/>
      <c r="G171" s="429"/>
      <c r="H171" s="61"/>
      <c r="I171" s="222"/>
      <c r="J171" s="221"/>
      <c r="K171" s="221"/>
      <c r="L171" s="221"/>
      <c r="M171" s="15"/>
      <c r="N171" s="428"/>
      <c r="O171" s="15"/>
      <c r="P171" s="205"/>
      <c r="Q171" s="65"/>
      <c r="R171" s="56"/>
      <c r="S171" s="56"/>
      <c r="T171" s="56"/>
      <c r="U171" s="68"/>
      <c r="V171" s="16"/>
    </row>
    <row r="172" spans="1:22" ht="35.1" customHeight="1" x14ac:dyDescent="0.2">
      <c r="A172" s="58"/>
      <c r="B172" s="421" t="s">
        <v>183</v>
      </c>
      <c r="C172" s="207" t="s">
        <v>111</v>
      </c>
      <c r="D172" s="167" t="s">
        <v>101</v>
      </c>
      <c r="E172" s="400" t="s">
        <v>111</v>
      </c>
      <c r="F172" s="400" t="s">
        <v>101</v>
      </c>
      <c r="G172" s="429"/>
      <c r="H172" s="61"/>
      <c r="I172" s="434" t="s">
        <v>115</v>
      </c>
      <c r="J172" s="43" t="s">
        <v>85</v>
      </c>
      <c r="K172" s="43" t="s">
        <v>86</v>
      </c>
      <c r="L172" s="252" t="s">
        <v>115</v>
      </c>
      <c r="M172" s="94" t="s">
        <v>85</v>
      </c>
      <c r="N172" s="435" t="s">
        <v>86</v>
      </c>
      <c r="O172" s="15"/>
      <c r="P172" s="273" t="s">
        <v>112</v>
      </c>
      <c r="Q172" s="65"/>
      <c r="R172" s="56"/>
      <c r="S172" s="56"/>
      <c r="T172" s="56"/>
      <c r="U172" s="68"/>
      <c r="V172" s="16"/>
    </row>
    <row r="173" spans="1:22" ht="20.100000000000001" customHeight="1" x14ac:dyDescent="0.2">
      <c r="A173" s="58"/>
      <c r="B173" s="414" t="s">
        <v>6</v>
      </c>
      <c r="C173" s="319">
        <f t="shared" ref="C173:F177" si="14">C17</f>
        <v>0</v>
      </c>
      <c r="D173" s="321">
        <f t="shared" si="14"/>
        <v>0</v>
      </c>
      <c r="E173" s="321">
        <f t="shared" si="14"/>
        <v>0</v>
      </c>
      <c r="F173" s="321">
        <f t="shared" si="14"/>
        <v>0</v>
      </c>
      <c r="G173" s="429"/>
      <c r="H173" s="61"/>
      <c r="I173" s="410"/>
      <c r="J173" s="220"/>
      <c r="K173" s="220"/>
      <c r="L173" s="220"/>
      <c r="M173" s="220"/>
      <c r="N173" s="438"/>
      <c r="O173" s="15"/>
      <c r="P173" s="206">
        <f>((C173*J173)+(D173*K173/100)+(E173*M173)+(F173*N173/100))*-1</f>
        <v>0</v>
      </c>
      <c r="Q173" s="65"/>
      <c r="R173" s="56"/>
      <c r="S173" s="56"/>
      <c r="T173" s="56"/>
      <c r="U173" s="68"/>
      <c r="V173" s="16"/>
    </row>
    <row r="174" spans="1:22" ht="20.100000000000001" customHeight="1" x14ac:dyDescent="0.2">
      <c r="A174" s="58"/>
      <c r="B174" s="312" t="s">
        <v>7</v>
      </c>
      <c r="C174" s="319">
        <f t="shared" si="14"/>
        <v>0</v>
      </c>
      <c r="D174" s="321">
        <f t="shared" si="14"/>
        <v>0</v>
      </c>
      <c r="E174" s="321">
        <f t="shared" si="14"/>
        <v>0</v>
      </c>
      <c r="F174" s="321">
        <f t="shared" si="14"/>
        <v>0</v>
      </c>
      <c r="G174" s="429"/>
      <c r="H174" s="61"/>
      <c r="I174" s="410"/>
      <c r="J174" s="220"/>
      <c r="K174" s="220"/>
      <c r="L174" s="220"/>
      <c r="M174" s="220"/>
      <c r="N174" s="438"/>
      <c r="O174" s="15"/>
      <c r="P174" s="206">
        <f t="shared" ref="P174:P179" si="15">((C174*J174)+(D174*K174/100)+(E174*M174)+(F174*N174/100))*-1</f>
        <v>0</v>
      </c>
      <c r="Q174" s="65"/>
      <c r="R174" s="56"/>
      <c r="S174" s="56"/>
      <c r="T174" s="56"/>
      <c r="U174" s="68"/>
      <c r="V174" s="16"/>
    </row>
    <row r="175" spans="1:22" ht="20.100000000000001" customHeight="1" x14ac:dyDescent="0.2">
      <c r="A175" s="58"/>
      <c r="B175" s="312" t="s">
        <v>8</v>
      </c>
      <c r="C175" s="319">
        <f t="shared" si="14"/>
        <v>0</v>
      </c>
      <c r="D175" s="321">
        <f t="shared" si="14"/>
        <v>0</v>
      </c>
      <c r="E175" s="321">
        <f t="shared" si="14"/>
        <v>0</v>
      </c>
      <c r="F175" s="321">
        <f t="shared" si="14"/>
        <v>0</v>
      </c>
      <c r="G175" s="429"/>
      <c r="H175" s="61"/>
      <c r="I175" s="410"/>
      <c r="J175" s="220"/>
      <c r="K175" s="220"/>
      <c r="L175" s="220"/>
      <c r="M175" s="220"/>
      <c r="N175" s="438"/>
      <c r="O175" s="15"/>
      <c r="P175" s="206">
        <f t="shared" si="15"/>
        <v>0</v>
      </c>
      <c r="Q175" s="65"/>
      <c r="R175" s="56"/>
      <c r="S175" s="56"/>
      <c r="T175" s="56"/>
      <c r="U175" s="68"/>
      <c r="V175" s="16"/>
    </row>
    <row r="176" spans="1:22" ht="20.100000000000001" customHeight="1" x14ac:dyDescent="0.2">
      <c r="A176" s="58"/>
      <c r="B176" s="312" t="s">
        <v>9</v>
      </c>
      <c r="C176" s="319">
        <f t="shared" si="14"/>
        <v>0</v>
      </c>
      <c r="D176" s="321">
        <f t="shared" si="14"/>
        <v>0</v>
      </c>
      <c r="E176" s="321">
        <f t="shared" si="14"/>
        <v>0</v>
      </c>
      <c r="F176" s="321">
        <f t="shared" si="14"/>
        <v>0</v>
      </c>
      <c r="G176" s="429"/>
      <c r="H176" s="61"/>
      <c r="I176" s="410"/>
      <c r="J176" s="220"/>
      <c r="K176" s="220"/>
      <c r="L176" s="220"/>
      <c r="M176" s="220"/>
      <c r="N176" s="438"/>
      <c r="O176" s="15"/>
      <c r="P176" s="206">
        <f t="shared" si="15"/>
        <v>0</v>
      </c>
      <c r="Q176" s="65"/>
      <c r="R176" s="56"/>
      <c r="S176" s="56"/>
      <c r="T176" s="56"/>
      <c r="U176" s="68"/>
      <c r="V176" s="16"/>
    </row>
    <row r="177" spans="1:22" ht="20.100000000000001" customHeight="1" x14ac:dyDescent="0.2">
      <c r="A177" s="58"/>
      <c r="B177" s="339" t="s">
        <v>10</v>
      </c>
      <c r="C177" s="319">
        <f t="shared" si="14"/>
        <v>0</v>
      </c>
      <c r="D177" s="321">
        <f t="shared" si="14"/>
        <v>0</v>
      </c>
      <c r="E177" s="321">
        <f t="shared" si="14"/>
        <v>0</v>
      </c>
      <c r="F177" s="321">
        <f t="shared" si="14"/>
        <v>0</v>
      </c>
      <c r="G177" s="429"/>
      <c r="H177" s="61"/>
      <c r="I177" s="410"/>
      <c r="J177" s="220"/>
      <c r="K177" s="220"/>
      <c r="L177" s="220"/>
      <c r="M177" s="220"/>
      <c r="N177" s="438"/>
      <c r="O177" s="15"/>
      <c r="P177" s="206">
        <f t="shared" si="15"/>
        <v>0</v>
      </c>
      <c r="Q177" s="65"/>
      <c r="R177" s="56"/>
      <c r="S177" s="56"/>
      <c r="T177" s="56"/>
      <c r="U177" s="68"/>
      <c r="V177" s="16"/>
    </row>
    <row r="178" spans="1:22" ht="20.100000000000001" customHeight="1" x14ac:dyDescent="0.2">
      <c r="A178" s="58"/>
      <c r="B178" s="339" t="s">
        <v>11</v>
      </c>
      <c r="C178" s="319">
        <f t="shared" ref="C178:F178" si="16">C22</f>
        <v>0</v>
      </c>
      <c r="D178" s="321">
        <f t="shared" si="16"/>
        <v>0</v>
      </c>
      <c r="E178" s="321">
        <f t="shared" si="16"/>
        <v>0</v>
      </c>
      <c r="F178" s="321">
        <f t="shared" si="16"/>
        <v>0</v>
      </c>
      <c r="G178" s="429"/>
      <c r="H178" s="61"/>
      <c r="I178" s="410"/>
      <c r="J178" s="220"/>
      <c r="K178" s="220"/>
      <c r="L178" s="220"/>
      <c r="M178" s="220"/>
      <c r="N178" s="438"/>
      <c r="O178" s="15"/>
      <c r="P178" s="206">
        <f t="shared" si="15"/>
        <v>0</v>
      </c>
      <c r="Q178" s="65"/>
      <c r="R178" s="56"/>
      <c r="S178" s="56"/>
      <c r="T178" s="56"/>
      <c r="U178" s="68"/>
      <c r="V178" s="16"/>
    </row>
    <row r="179" spans="1:22" ht="20.100000000000001" customHeight="1" x14ac:dyDescent="0.2">
      <c r="A179" s="58"/>
      <c r="B179" s="339" t="s">
        <v>12</v>
      </c>
      <c r="C179" s="319">
        <f t="shared" ref="C179:F179" si="17">C23</f>
        <v>0</v>
      </c>
      <c r="D179" s="321">
        <f t="shared" si="17"/>
        <v>0</v>
      </c>
      <c r="E179" s="321">
        <f t="shared" si="17"/>
        <v>0</v>
      </c>
      <c r="F179" s="321">
        <f t="shared" si="17"/>
        <v>0</v>
      </c>
      <c r="G179" s="429"/>
      <c r="H179" s="61"/>
      <c r="I179" s="410"/>
      <c r="J179" s="220"/>
      <c r="K179" s="220"/>
      <c r="L179" s="220"/>
      <c r="M179" s="220"/>
      <c r="N179" s="438"/>
      <c r="O179" s="15"/>
      <c r="P179" s="206">
        <f t="shared" si="15"/>
        <v>0</v>
      </c>
      <c r="Q179" s="65"/>
      <c r="R179" s="56"/>
      <c r="S179" s="56"/>
      <c r="T179" s="56"/>
      <c r="U179" s="68"/>
      <c r="V179" s="16"/>
    </row>
    <row r="180" spans="1:22" ht="20.100000000000001" customHeight="1" x14ac:dyDescent="0.2">
      <c r="A180" s="58"/>
      <c r="B180" s="339" t="s">
        <v>189</v>
      </c>
      <c r="C180" s="319">
        <f>C28</f>
        <v>0</v>
      </c>
      <c r="D180" s="321">
        <f>D28</f>
        <v>0</v>
      </c>
      <c r="E180" s="225"/>
      <c r="F180" s="225"/>
      <c r="G180" s="429"/>
      <c r="H180" s="61"/>
      <c r="I180" s="410"/>
      <c r="J180" s="220"/>
      <c r="K180" s="220"/>
      <c r="L180" s="241"/>
      <c r="M180" s="241"/>
      <c r="N180" s="439"/>
      <c r="O180" s="15"/>
      <c r="P180" s="206">
        <f>((C180*J180)+(D180*K180/100))*-1</f>
        <v>0</v>
      </c>
      <c r="Q180" s="65"/>
      <c r="R180" s="56"/>
      <c r="S180" s="56"/>
      <c r="T180" s="56"/>
      <c r="U180" s="68"/>
      <c r="V180" s="16"/>
    </row>
    <row r="181" spans="1:22" ht="15" customHeight="1" x14ac:dyDescent="0.2">
      <c r="A181" s="58"/>
      <c r="B181" s="339"/>
      <c r="C181" s="126"/>
      <c r="D181" s="96"/>
      <c r="E181" s="96"/>
      <c r="F181" s="96"/>
      <c r="G181" s="429"/>
      <c r="H181" s="61"/>
      <c r="I181" s="222"/>
      <c r="J181" s="221"/>
      <c r="K181" s="221"/>
      <c r="L181" s="221"/>
      <c r="M181" s="15"/>
      <c r="N181" s="428"/>
      <c r="O181" s="15"/>
      <c r="P181" s="205"/>
      <c r="Q181" s="65"/>
      <c r="R181" s="56"/>
      <c r="S181" s="56"/>
      <c r="T181" s="56"/>
      <c r="U181" s="68"/>
      <c r="V181" s="16"/>
    </row>
    <row r="182" spans="1:22" ht="20.100000000000001" customHeight="1" x14ac:dyDescent="0.2">
      <c r="A182" s="57">
        <v>10</v>
      </c>
      <c r="B182" s="339" t="s">
        <v>180</v>
      </c>
      <c r="C182" s="178"/>
      <c r="D182" s="163"/>
      <c r="E182" s="163"/>
      <c r="F182" s="163"/>
      <c r="G182" s="429"/>
      <c r="H182" s="61"/>
      <c r="I182" s="410"/>
      <c r="J182" s="220"/>
      <c r="K182" s="220"/>
      <c r="L182" s="220"/>
      <c r="M182" s="220"/>
      <c r="N182" s="438"/>
      <c r="O182" s="15"/>
      <c r="P182" s="204">
        <f>((C182*J182)+(D182*K182/100))+((E182*M182)+(F182*N182/100))</f>
        <v>0</v>
      </c>
      <c r="Q182" s="65"/>
      <c r="R182" s="56"/>
      <c r="S182" s="56"/>
      <c r="T182" s="56"/>
      <c r="U182" s="68"/>
      <c r="V182" s="16"/>
    </row>
    <row r="183" spans="1:22" s="59" customFormat="1" ht="15" customHeight="1" x14ac:dyDescent="0.2">
      <c r="A183" s="57"/>
      <c r="B183" s="339"/>
      <c r="C183" s="317"/>
      <c r="D183" s="306"/>
      <c r="E183" s="306"/>
      <c r="F183" s="306"/>
      <c r="G183" s="429"/>
      <c r="H183" s="15"/>
      <c r="I183" s="222"/>
      <c r="J183" s="221"/>
      <c r="K183" s="221"/>
      <c r="L183" s="221"/>
      <c r="M183" s="15"/>
      <c r="N183" s="428"/>
      <c r="O183" s="15"/>
      <c r="P183" s="242"/>
      <c r="Q183" s="65"/>
      <c r="R183" s="56"/>
      <c r="S183" s="56"/>
      <c r="T183" s="56"/>
      <c r="U183" s="68"/>
      <c r="V183" s="77"/>
    </row>
    <row r="184" spans="1:22" ht="35.1" customHeight="1" thickBot="1" x14ac:dyDescent="0.25">
      <c r="B184" s="421" t="s">
        <v>184</v>
      </c>
      <c r="C184" s="126"/>
      <c r="D184" s="96"/>
      <c r="E184" s="96"/>
      <c r="F184" s="96"/>
      <c r="G184" s="429"/>
      <c r="H184" s="61"/>
      <c r="I184" s="84"/>
      <c r="J184" s="7"/>
      <c r="K184" s="7"/>
      <c r="L184" s="7"/>
      <c r="M184" s="7"/>
      <c r="N184" s="429"/>
      <c r="O184" s="15"/>
      <c r="P184" s="273" t="s">
        <v>112</v>
      </c>
      <c r="Q184" s="65"/>
      <c r="R184" s="56"/>
      <c r="S184" s="56"/>
      <c r="T184" s="56"/>
      <c r="U184" s="68"/>
      <c r="V184" s="16"/>
    </row>
    <row r="185" spans="1:22" ht="20.100000000000001" customHeight="1" x14ac:dyDescent="0.2">
      <c r="B185" s="339" t="s">
        <v>6</v>
      </c>
      <c r="C185" s="126"/>
      <c r="D185" s="96"/>
      <c r="E185" s="96"/>
      <c r="F185" s="96"/>
      <c r="G185" s="429"/>
      <c r="H185" s="61"/>
      <c r="I185" s="84"/>
      <c r="J185" s="7"/>
      <c r="K185" s="7"/>
      <c r="L185" s="7"/>
      <c r="M185" s="7"/>
      <c r="N185" s="429"/>
      <c r="O185" s="15"/>
      <c r="P185" s="190"/>
      <c r="Q185" s="260" t="s">
        <v>165</v>
      </c>
      <c r="R185" s="219"/>
      <c r="S185" s="219"/>
      <c r="T185" s="218"/>
      <c r="U185" s="218"/>
      <c r="V185" s="217"/>
    </row>
    <row r="186" spans="1:22" ht="20.100000000000001" customHeight="1" x14ac:dyDescent="0.2">
      <c r="B186" s="339" t="s">
        <v>7</v>
      </c>
      <c r="C186" s="126"/>
      <c r="D186" s="96"/>
      <c r="E186" s="96"/>
      <c r="F186" s="96"/>
      <c r="G186" s="429"/>
      <c r="H186" s="61"/>
      <c r="I186" s="84"/>
      <c r="J186" s="7"/>
      <c r="K186" s="7"/>
      <c r="L186" s="7"/>
      <c r="M186" s="7"/>
      <c r="N186" s="429"/>
      <c r="O186" s="15"/>
      <c r="P186" s="192"/>
      <c r="Q186" s="261" t="s">
        <v>165</v>
      </c>
      <c r="R186" s="216"/>
      <c r="S186" s="216"/>
      <c r="T186" s="215"/>
      <c r="U186" s="215"/>
      <c r="V186" s="214"/>
    </row>
    <row r="187" spans="1:22" ht="20.100000000000001" customHeight="1" x14ac:dyDescent="0.2">
      <c r="B187" s="339" t="s">
        <v>8</v>
      </c>
      <c r="C187" s="126"/>
      <c r="D187" s="96"/>
      <c r="E187" s="96"/>
      <c r="F187" s="96"/>
      <c r="G187" s="429"/>
      <c r="H187" s="61"/>
      <c r="I187" s="84"/>
      <c r="J187" s="7"/>
      <c r="K187" s="7"/>
      <c r="L187" s="7"/>
      <c r="M187" s="7"/>
      <c r="N187" s="429"/>
      <c r="O187" s="15"/>
      <c r="P187" s="192"/>
      <c r="Q187" s="261" t="s">
        <v>165</v>
      </c>
      <c r="R187" s="216"/>
      <c r="S187" s="216"/>
      <c r="T187" s="215"/>
      <c r="U187" s="215"/>
      <c r="V187" s="214"/>
    </row>
    <row r="188" spans="1:22" ht="20.100000000000001" customHeight="1" x14ac:dyDescent="0.2">
      <c r="B188" s="339" t="s">
        <v>9</v>
      </c>
      <c r="C188" s="126"/>
      <c r="D188" s="96"/>
      <c r="E188" s="96"/>
      <c r="F188" s="96"/>
      <c r="G188" s="429"/>
      <c r="H188" s="61"/>
      <c r="I188" s="84"/>
      <c r="J188" s="7"/>
      <c r="K188" s="7"/>
      <c r="L188" s="7"/>
      <c r="M188" s="7"/>
      <c r="N188" s="429"/>
      <c r="O188" s="15"/>
      <c r="P188" s="192"/>
      <c r="Q188" s="261" t="s">
        <v>165</v>
      </c>
      <c r="R188" s="216"/>
      <c r="S188" s="216"/>
      <c r="T188" s="215"/>
      <c r="U188" s="215"/>
      <c r="V188" s="214"/>
    </row>
    <row r="189" spans="1:22" ht="20.100000000000001" customHeight="1" x14ac:dyDescent="0.2">
      <c r="B189" s="339" t="s">
        <v>10</v>
      </c>
      <c r="C189" s="126"/>
      <c r="D189" s="96"/>
      <c r="E189" s="96"/>
      <c r="F189" s="96"/>
      <c r="G189" s="429"/>
      <c r="H189" s="61"/>
      <c r="I189" s="84"/>
      <c r="J189" s="7"/>
      <c r="K189" s="7"/>
      <c r="L189" s="7"/>
      <c r="M189" s="7"/>
      <c r="N189" s="429"/>
      <c r="O189" s="15"/>
      <c r="P189" s="192"/>
      <c r="Q189" s="261" t="s">
        <v>165</v>
      </c>
      <c r="R189" s="216"/>
      <c r="S189" s="216"/>
      <c r="T189" s="215"/>
      <c r="U189" s="215"/>
      <c r="V189" s="214"/>
    </row>
    <row r="190" spans="1:22" ht="20.100000000000001" customHeight="1" x14ac:dyDescent="0.2">
      <c r="B190" s="339" t="s">
        <v>11</v>
      </c>
      <c r="C190" s="126"/>
      <c r="D190" s="96"/>
      <c r="E190" s="96"/>
      <c r="F190" s="96"/>
      <c r="G190" s="429"/>
      <c r="H190" s="61"/>
      <c r="I190" s="84"/>
      <c r="J190" s="7"/>
      <c r="K190" s="7"/>
      <c r="L190" s="7"/>
      <c r="M190" s="7"/>
      <c r="N190" s="429"/>
      <c r="O190" s="15"/>
      <c r="P190" s="192"/>
      <c r="Q190" s="261" t="s">
        <v>165</v>
      </c>
      <c r="R190" s="216"/>
      <c r="S190" s="216"/>
      <c r="T190" s="215"/>
      <c r="U190" s="215"/>
      <c r="V190" s="214"/>
    </row>
    <row r="191" spans="1:22" ht="20.100000000000001" customHeight="1" thickBot="1" x14ac:dyDescent="0.25">
      <c r="B191" s="422" t="s">
        <v>12</v>
      </c>
      <c r="C191" s="213"/>
      <c r="D191" s="97"/>
      <c r="E191" s="97"/>
      <c r="F191" s="97"/>
      <c r="G191" s="441"/>
      <c r="H191" s="83"/>
      <c r="I191" s="212"/>
      <c r="J191" s="211"/>
      <c r="K191" s="211"/>
      <c r="L191" s="211"/>
      <c r="M191" s="211"/>
      <c r="N191" s="441"/>
      <c r="O191" s="82"/>
      <c r="P191" s="194"/>
      <c r="Q191" s="262" t="s">
        <v>165</v>
      </c>
      <c r="R191" s="210"/>
      <c r="S191" s="210"/>
      <c r="T191" s="209"/>
      <c r="U191" s="209"/>
      <c r="V191" s="208"/>
    </row>
    <row r="192" spans="1:22" s="59" customFormat="1" ht="15" customHeight="1" x14ac:dyDescent="0.2">
      <c r="A192" s="57"/>
      <c r="B192" s="125"/>
      <c r="C192" s="317"/>
      <c r="D192" s="306"/>
      <c r="E192" s="306"/>
      <c r="F192" s="306"/>
      <c r="G192" s="96"/>
      <c r="H192" s="71"/>
      <c r="I192" s="222"/>
      <c r="J192" s="221"/>
      <c r="K192" s="221"/>
      <c r="L192" s="221"/>
      <c r="M192" s="15"/>
      <c r="N192" s="7"/>
      <c r="O192" s="15"/>
      <c r="P192" s="242"/>
      <c r="Q192" s="65"/>
      <c r="R192" s="56"/>
      <c r="S192" s="56"/>
      <c r="T192" s="56"/>
      <c r="U192" s="68"/>
      <c r="V192" s="77"/>
    </row>
    <row r="193" spans="2:22" ht="35.1" customHeight="1" x14ac:dyDescent="0.2">
      <c r="B193" s="380" t="s">
        <v>324</v>
      </c>
      <c r="C193" s="126"/>
      <c r="D193" s="96"/>
      <c r="E193" s="96"/>
      <c r="F193" s="96"/>
      <c r="G193" s="96"/>
      <c r="H193" s="86"/>
      <c r="I193" s="84"/>
      <c r="J193" s="7"/>
      <c r="K193" s="7"/>
      <c r="L193" s="7"/>
      <c r="M193" s="7"/>
      <c r="N193" s="96"/>
      <c r="O193" s="15"/>
      <c r="P193" s="273" t="s">
        <v>323</v>
      </c>
      <c r="Q193" s="65"/>
      <c r="R193" s="56"/>
      <c r="S193" s="56"/>
      <c r="T193" s="56"/>
      <c r="U193" s="68"/>
      <c r="V193" s="16"/>
    </row>
    <row r="194" spans="2:22" ht="20.100000000000001" customHeight="1" x14ac:dyDescent="0.2">
      <c r="B194" s="125" t="s">
        <v>8</v>
      </c>
      <c r="C194" s="126"/>
      <c r="D194" s="96"/>
      <c r="E194" s="96"/>
      <c r="F194" s="96"/>
      <c r="G194" s="96"/>
      <c r="H194" s="86"/>
      <c r="I194" s="84"/>
      <c r="J194" s="7"/>
      <c r="K194" s="7"/>
      <c r="L194" s="7"/>
      <c r="M194" s="7"/>
      <c r="N194" s="96"/>
      <c r="O194" s="15"/>
      <c r="P194" s="375">
        <f>'B1. EE-Kostenwälzung'!O6</f>
        <v>0</v>
      </c>
      <c r="Q194" s="65"/>
      <c r="R194" s="56"/>
      <c r="S194" s="56"/>
      <c r="T194" s="56"/>
      <c r="U194" s="68"/>
      <c r="V194" s="16"/>
    </row>
    <row r="195" spans="2:22" ht="20.100000000000001" customHeight="1" x14ac:dyDescent="0.2">
      <c r="B195" s="125" t="s">
        <v>9</v>
      </c>
      <c r="C195" s="126"/>
      <c r="D195" s="96"/>
      <c r="E195" s="96"/>
      <c r="F195" s="96"/>
      <c r="G195" s="96"/>
      <c r="H195" s="86"/>
      <c r="I195" s="84"/>
      <c r="J195" s="7"/>
      <c r="K195" s="7"/>
      <c r="L195" s="7"/>
      <c r="M195" s="7"/>
      <c r="N195" s="96"/>
      <c r="O195" s="15"/>
      <c r="P195" s="375">
        <f>'B1. EE-Kostenwälzung'!O7</f>
        <v>0</v>
      </c>
      <c r="Q195" s="65"/>
      <c r="R195" s="56"/>
      <c r="S195" s="56"/>
      <c r="T195" s="56"/>
      <c r="U195" s="68"/>
      <c r="V195" s="16"/>
    </row>
    <row r="196" spans="2:22" ht="20.100000000000001" customHeight="1" x14ac:dyDescent="0.2">
      <c r="B196" s="125" t="s">
        <v>10</v>
      </c>
      <c r="C196" s="126"/>
      <c r="D196" s="96"/>
      <c r="E196" s="96"/>
      <c r="F196" s="96"/>
      <c r="G196" s="96"/>
      <c r="H196" s="86"/>
      <c r="I196" s="84"/>
      <c r="J196" s="7"/>
      <c r="K196" s="7"/>
      <c r="L196" s="7"/>
      <c r="M196" s="7"/>
      <c r="N196" s="96"/>
      <c r="O196" s="15"/>
      <c r="P196" s="375">
        <f>'B1. EE-Kostenwälzung'!O8</f>
        <v>0</v>
      </c>
      <c r="Q196" s="65"/>
      <c r="R196" s="56"/>
      <c r="S196" s="56"/>
      <c r="T196" s="56"/>
      <c r="U196" s="68"/>
      <c r="V196" s="16"/>
    </row>
    <row r="197" spans="2:22" ht="20.100000000000001" customHeight="1" x14ac:dyDescent="0.2">
      <c r="B197" s="125" t="s">
        <v>11</v>
      </c>
      <c r="C197" s="126"/>
      <c r="D197" s="96"/>
      <c r="E197" s="96"/>
      <c r="F197" s="96"/>
      <c r="G197" s="96"/>
      <c r="H197" s="86"/>
      <c r="I197" s="84"/>
      <c r="J197" s="7"/>
      <c r="K197" s="7"/>
      <c r="L197" s="7"/>
      <c r="M197" s="7"/>
      <c r="N197" s="96"/>
      <c r="O197" s="15"/>
      <c r="P197" s="375">
        <f>'B1. EE-Kostenwälzung'!O9</f>
        <v>0</v>
      </c>
      <c r="Q197" s="65"/>
      <c r="R197" s="56"/>
      <c r="S197" s="56"/>
      <c r="T197" s="56"/>
      <c r="U197" s="68"/>
      <c r="V197" s="16"/>
    </row>
    <row r="198" spans="2:22" ht="20.100000000000001" customHeight="1" thickBot="1" x14ac:dyDescent="0.25">
      <c r="B198" s="240" t="s">
        <v>12</v>
      </c>
      <c r="C198" s="213"/>
      <c r="D198" s="97"/>
      <c r="E198" s="97"/>
      <c r="F198" s="97"/>
      <c r="G198" s="97"/>
      <c r="H198" s="88"/>
      <c r="I198" s="212"/>
      <c r="J198" s="211"/>
      <c r="K198" s="211"/>
      <c r="L198" s="211"/>
      <c r="M198" s="211"/>
      <c r="N198" s="97"/>
      <c r="O198" s="82"/>
      <c r="P198" s="376">
        <f>'B1. EE-Kostenwälzung'!O10</f>
        <v>0</v>
      </c>
      <c r="Q198" s="372"/>
      <c r="R198" s="373"/>
      <c r="S198" s="373"/>
      <c r="T198" s="373"/>
      <c r="U198" s="373"/>
      <c r="V198" s="374"/>
    </row>
  </sheetData>
  <sheetProtection formatColumns="0" formatRows="0"/>
  <mergeCells count="43">
    <mergeCell ref="B142:B144"/>
    <mergeCell ref="I142:I144"/>
    <mergeCell ref="P142:P144"/>
    <mergeCell ref="A81:A83"/>
    <mergeCell ref="G129:G131"/>
    <mergeCell ref="I129:K130"/>
    <mergeCell ref="L129:N130"/>
    <mergeCell ref="A142:A144"/>
    <mergeCell ref="G142:G144"/>
    <mergeCell ref="P72:P73"/>
    <mergeCell ref="U72:U73"/>
    <mergeCell ref="R72:R73"/>
    <mergeCell ref="P129:P130"/>
    <mergeCell ref="P104:P105"/>
    <mergeCell ref="U129:U131"/>
    <mergeCell ref="S10:T10"/>
    <mergeCell ref="B129:B130"/>
    <mergeCell ref="B52:B53"/>
    <mergeCell ref="B72:B73"/>
    <mergeCell ref="B104:B105"/>
    <mergeCell ref="P52:P53"/>
    <mergeCell ref="P26:P27"/>
    <mergeCell ref="B26:B27"/>
    <mergeCell ref="B14:B15"/>
    <mergeCell ref="B63:B64"/>
    <mergeCell ref="P63:P64"/>
    <mergeCell ref="I39:K39"/>
    <mergeCell ref="L39:N39"/>
    <mergeCell ref="C129:D130"/>
    <mergeCell ref="E129:F130"/>
    <mergeCell ref="Q72:Q73"/>
    <mergeCell ref="U63:U64"/>
    <mergeCell ref="U52:U53"/>
    <mergeCell ref="C12:G13"/>
    <mergeCell ref="U26:U27"/>
    <mergeCell ref="P12:V13"/>
    <mergeCell ref="I12:N13"/>
    <mergeCell ref="I14:N14"/>
    <mergeCell ref="I15:K15"/>
    <mergeCell ref="L15:N15"/>
    <mergeCell ref="C48:C50"/>
    <mergeCell ref="G48:G50"/>
    <mergeCell ref="I48:I50"/>
  </mergeCells>
  <conditionalFormatting sqref="C84:C85 C87:C88 C90:C91 C93:C94 C98:C99">
    <cfRule type="cellIs" dxfId="20" priority="28" operator="notEqual">
      <formula>ROUND(C84,2)</formula>
    </cfRule>
  </conditionalFormatting>
  <conditionalFormatting sqref="C17:F23 C28:D28">
    <cfRule type="cellIs" dxfId="19" priority="25" operator="notEqual">
      <formula>ROUND(C17,2)</formula>
    </cfRule>
  </conditionalFormatting>
  <conditionalFormatting sqref="C54:D60 C74:E80">
    <cfRule type="cellIs" dxfId="18" priority="26" operator="notEqual">
      <formula>ROUND(C54,2)</formula>
    </cfRule>
  </conditionalFormatting>
  <conditionalFormatting sqref="C106:F115 C116:C120 C122:F127">
    <cfRule type="cellIs" dxfId="17" priority="29" operator="notEqual">
      <formula>ROUND(C106,2)</formula>
    </cfRule>
  </conditionalFormatting>
  <conditionalFormatting sqref="C133:F133 C147:C153 C156:C161 C182:F182 D142:D143 E134:F134">
    <cfRule type="cellIs" dxfId="16" priority="32" operator="notEqual">
      <formula>ROUND(C133,2)</formula>
    </cfRule>
  </conditionalFormatting>
  <conditionalFormatting sqref="C65:D69">
    <cfRule type="cellIs" dxfId="15" priority="27" operator="notEqual">
      <formula>ROUND(C65,2)</formula>
    </cfRule>
  </conditionalFormatting>
  <conditionalFormatting sqref="C31:D34">
    <cfRule type="cellIs" dxfId="14" priority="24" operator="notEqual">
      <formula>ROUND(C31,2)</formula>
    </cfRule>
  </conditionalFormatting>
  <conditionalFormatting sqref="C95">
    <cfRule type="cellIs" dxfId="13" priority="9" operator="notEqual">
      <formula>ROUND(C95,2)</formula>
    </cfRule>
  </conditionalFormatting>
  <conditionalFormatting sqref="C101:C102">
    <cfRule type="cellIs" dxfId="12" priority="7" operator="notEqual">
      <formula>ROUND(C101,2)</formula>
    </cfRule>
  </conditionalFormatting>
  <conditionalFormatting sqref="C100">
    <cfRule type="cellIs" dxfId="11" priority="8" operator="notEqual">
      <formula>ROUND(C100,2)</formula>
    </cfRule>
  </conditionalFormatting>
  <conditionalFormatting sqref="D144">
    <cfRule type="cellIs" dxfId="10" priority="4" operator="notEqual">
      <formula>ROUND(D144,2)</formula>
    </cfRule>
  </conditionalFormatting>
  <conditionalFormatting sqref="G132:G133">
    <cfRule type="cellIs" dxfId="9" priority="3" operator="greaterThan">
      <formula>10</formula>
    </cfRule>
  </conditionalFormatting>
  <conditionalFormatting sqref="G135:G142">
    <cfRule type="cellIs" dxfId="8" priority="1" operator="greaterThan">
      <formula>10</formula>
    </cfRule>
  </conditionalFormatting>
  <dataValidations count="2">
    <dataValidation type="custom" allowBlank="1" showInputMessage="1" showErrorMessage="1" errorTitle="Unzulässige Eingabe!" error="Die rabattierten Mengen (positives Vorzeichen) sind anzugeben, zugleich sind diese aber in den Absatzzahlen oben enthalten." sqref="I182:L183 M182:N182 I192:L192 I154 I173:N180 I156:I161 I164:K170 I135:I142 I132:J133 J135:J144 K132:N134" xr:uid="{00000000-0002-0000-0500-000000000000}">
      <formula1>I132&gt;0</formula1>
    </dataValidation>
    <dataValidation type="decimal" allowBlank="1" showErrorMessage="1" errorTitle="negative Entgelte" error="Es sind lediglich die Rabatte zu erfassen. Dies erfolgt als negative Entgelte." sqref="C132:D133 C135:D135 E132:F134 D136:D144 C136:C140" xr:uid="{00000000-0002-0000-0500-000001000000}">
      <formula1>-1000000</formula1>
      <formula2>0</formula2>
    </dataValidation>
  </dataValidations>
  <pageMargins left="0.78740157499999996" right="0.78740157499999996" top="0.984251969" bottom="0.984251969" header="0.4921259845" footer="0.4921259845"/>
  <pageSetup paperSize="8" scale="27" pageOrder="overThenDown" orientation="portrait" r:id="rId1"/>
  <headerFooter alignWithMargins="0">
    <oddFooter>&amp;R&amp;12Seite &amp;P von &amp;N</oddFooter>
  </headerFooter>
  <rowBreaks count="1" manualBreakCount="1">
    <brk id="104" min="1" max="21" man="1"/>
  </rowBreaks>
  <ignoredErrors>
    <ignoredError sqref="C4:C5" emptyCellReference="1"/>
    <ignoredError sqref="C173:D173 C174:D179 F173 E173 E174:F179 C180:D180" unlockedFormula="1" emptyCellReference="1"/>
    <ignoredError sqref="P174:P180 P156:P161 P149:P153 C164:C170 K164:K170 P165:P170 P147:P148 P194:P19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_C1a"/>
  <dimension ref="B4:I23"/>
  <sheetViews>
    <sheetView showGridLines="0" zoomScale="80" zoomScaleNormal="80" workbookViewId="0"/>
  </sheetViews>
  <sheetFormatPr baseColWidth="10" defaultColWidth="11" defaultRowHeight="14.25" x14ac:dyDescent="0.2"/>
  <cols>
    <col min="1" max="1" width="11" style="254"/>
    <col min="2" max="2" width="13.125" style="254" bestFit="1" customWidth="1"/>
    <col min="3" max="9" width="12.625" style="254" bestFit="1" customWidth="1"/>
    <col min="10" max="16384" width="11" style="254"/>
  </cols>
  <sheetData>
    <row r="4" spans="2:9" ht="15" x14ac:dyDescent="0.25">
      <c r="C4" s="255" t="s">
        <v>155</v>
      </c>
      <c r="D4" s="255" t="s">
        <v>176</v>
      </c>
      <c r="E4" s="255" t="s">
        <v>157</v>
      </c>
      <c r="F4" s="255" t="s">
        <v>177</v>
      </c>
      <c r="G4" s="255" t="s">
        <v>159</v>
      </c>
      <c r="H4" s="255" t="s">
        <v>178</v>
      </c>
      <c r="I4" s="255" t="s">
        <v>161</v>
      </c>
    </row>
    <row r="6" spans="2:9" x14ac:dyDescent="0.2">
      <c r="B6" s="257">
        <v>500</v>
      </c>
      <c r="C6" s="256">
        <f>'C1. Verprobung'!$C$17*100/B6+'C1. Verprobung'!$D$17</f>
        <v>0</v>
      </c>
      <c r="D6" s="256">
        <f>'C1. Verprobung'!$C$18*100/B6+'C1. Verprobung'!$D$18</f>
        <v>0</v>
      </c>
      <c r="E6" s="256">
        <f>'C1. Verprobung'!$C$19*100/B6+'C1. Verprobung'!$D$19</f>
        <v>0</v>
      </c>
      <c r="F6" s="256">
        <f>'C1. Verprobung'!$C$20*100/B6+'C1. Verprobung'!$D$20</f>
        <v>0</v>
      </c>
      <c r="G6" s="256">
        <f>'C1. Verprobung'!$C$21*100/B6+'C1. Verprobung'!$D$21</f>
        <v>0</v>
      </c>
      <c r="H6" s="256">
        <f>'C1. Verprobung'!$C$22*100/B6+'C1. Verprobung'!$D$22</f>
        <v>0</v>
      </c>
      <c r="I6" s="256">
        <f>'C1. Verprobung'!$C$23*100/B6+'C1. Verprobung'!$D$23</f>
        <v>0</v>
      </c>
    </row>
    <row r="7" spans="2:9" x14ac:dyDescent="0.2">
      <c r="B7" s="257">
        <v>1000</v>
      </c>
      <c r="C7" s="256">
        <f>'C1. Verprobung'!$C$17*100/B7+'C1. Verprobung'!$D$17</f>
        <v>0</v>
      </c>
      <c r="D7" s="256">
        <f>'C1. Verprobung'!$C$18*100/B7+'C1. Verprobung'!$D$18</f>
        <v>0</v>
      </c>
      <c r="E7" s="256">
        <f>'C1. Verprobung'!$C$19*100/B7+'C1. Verprobung'!$D$19</f>
        <v>0</v>
      </c>
      <c r="F7" s="256">
        <f>'C1. Verprobung'!$C$20*100/B7+'C1. Verprobung'!$D$20</f>
        <v>0</v>
      </c>
      <c r="G7" s="256">
        <f>'C1. Verprobung'!$C$21*100/B7+'C1. Verprobung'!$D$21</f>
        <v>0</v>
      </c>
      <c r="H7" s="256">
        <f>'C1. Verprobung'!$C$22*100/B7+'C1. Verprobung'!$D$22</f>
        <v>0</v>
      </c>
      <c r="I7" s="256">
        <f>'C1. Verprobung'!$C$23*100/B7+'C1. Verprobung'!$D$23</f>
        <v>0</v>
      </c>
    </row>
    <row r="8" spans="2:9" x14ac:dyDescent="0.2">
      <c r="B8" s="257">
        <v>1500</v>
      </c>
      <c r="C8" s="256">
        <f>'C1. Verprobung'!$C$17*100/B8+'C1. Verprobung'!$D$17</f>
        <v>0</v>
      </c>
      <c r="D8" s="256">
        <f>'C1. Verprobung'!$C$18*100/B8+'C1. Verprobung'!$D$18</f>
        <v>0</v>
      </c>
      <c r="E8" s="256">
        <f>'C1. Verprobung'!$C$19*100/B8+'C1. Verprobung'!$D$19</f>
        <v>0</v>
      </c>
      <c r="F8" s="256">
        <f>'C1. Verprobung'!$C$20*100/B8+'C1. Verprobung'!$D$20</f>
        <v>0</v>
      </c>
      <c r="G8" s="256">
        <f>'C1. Verprobung'!$C$21*100/B8+'C1. Verprobung'!$D$21</f>
        <v>0</v>
      </c>
      <c r="H8" s="256">
        <f>'C1. Verprobung'!$C$22*100/B8+'C1. Verprobung'!$D$22</f>
        <v>0</v>
      </c>
      <c r="I8" s="256">
        <f>'C1. Verprobung'!$C$23*100/B8+'C1. Verprobung'!$D$23</f>
        <v>0</v>
      </c>
    </row>
    <row r="9" spans="2:9" x14ac:dyDescent="0.2">
      <c r="B9" s="257">
        <v>2000</v>
      </c>
      <c r="C9" s="256">
        <f>'C1. Verprobung'!$C$17*100/B9+'C1. Verprobung'!$D$17</f>
        <v>0</v>
      </c>
      <c r="D9" s="256">
        <f>'C1. Verprobung'!$C$18*100/B9+'C1. Verprobung'!$D$18</f>
        <v>0</v>
      </c>
      <c r="E9" s="256">
        <f>'C1. Verprobung'!$C$19*100/B9+'C1. Verprobung'!$D$19</f>
        <v>0</v>
      </c>
      <c r="F9" s="256">
        <f>'C1. Verprobung'!$C$20*100/B9+'C1. Verprobung'!$D$20</f>
        <v>0</v>
      </c>
      <c r="G9" s="256">
        <f>'C1. Verprobung'!$C$21*100/B9+'C1. Verprobung'!$D$21</f>
        <v>0</v>
      </c>
      <c r="H9" s="256">
        <f>'C1. Verprobung'!$C$22*100/B9+'C1. Verprobung'!$D$22</f>
        <v>0</v>
      </c>
      <c r="I9" s="256">
        <f>'C1. Verprobung'!$C$23*100/B9+'C1. Verprobung'!$D$23</f>
        <v>0</v>
      </c>
    </row>
    <row r="10" spans="2:9" x14ac:dyDescent="0.2">
      <c r="B10" s="257">
        <v>2500</v>
      </c>
      <c r="C10" s="256">
        <f>'C1. Verprobung'!$E$17*100/B10+'C1. Verprobung'!$F$17</f>
        <v>0</v>
      </c>
      <c r="D10" s="256">
        <f>'C1. Verprobung'!$E$18*100/B10+'C1. Verprobung'!$F$18</f>
        <v>0</v>
      </c>
      <c r="E10" s="256">
        <f>'C1. Verprobung'!$E$19*100/B10+'C1. Verprobung'!$F$19</f>
        <v>0</v>
      </c>
      <c r="F10" s="256">
        <f>'C1. Verprobung'!$E$20*100/B10+'C1. Verprobung'!$F$20</f>
        <v>0</v>
      </c>
      <c r="G10" s="256">
        <f>'C1. Verprobung'!$E$21*100/B10+'C1. Verprobung'!$F$21</f>
        <v>0</v>
      </c>
      <c r="H10" s="256">
        <f>'C1. Verprobung'!$E$22*100/B10+'C1. Verprobung'!$F$22</f>
        <v>0</v>
      </c>
      <c r="I10" s="256">
        <f>'C1. Verprobung'!$E$23*100/B10+'C1. Verprobung'!$F$23</f>
        <v>0</v>
      </c>
    </row>
    <row r="11" spans="2:9" x14ac:dyDescent="0.2">
      <c r="B11" s="257">
        <v>3000</v>
      </c>
      <c r="C11" s="256">
        <f>'C1. Verprobung'!$E$17*100/B11+'C1. Verprobung'!$F$17</f>
        <v>0</v>
      </c>
      <c r="D11" s="256">
        <f>'C1. Verprobung'!$E$18*100/B11+'C1. Verprobung'!$F$18</f>
        <v>0</v>
      </c>
      <c r="E11" s="256">
        <f>'C1. Verprobung'!$E$19*100/B11+'C1. Verprobung'!$F$19</f>
        <v>0</v>
      </c>
      <c r="F11" s="256">
        <f>'C1. Verprobung'!$E$20*100/B11+'C1. Verprobung'!$F$20</f>
        <v>0</v>
      </c>
      <c r="G11" s="256">
        <f>'C1. Verprobung'!$E$21*100/B11+'C1. Verprobung'!$F$21</f>
        <v>0</v>
      </c>
      <c r="H11" s="256">
        <f>'C1. Verprobung'!$E$22*100/B11+'C1. Verprobung'!$F$22</f>
        <v>0</v>
      </c>
      <c r="I11" s="256">
        <f>'C1. Verprobung'!$E$23*100/B11+'C1. Verprobung'!$F$23</f>
        <v>0</v>
      </c>
    </row>
    <row r="12" spans="2:9" x14ac:dyDescent="0.2">
      <c r="B12" s="257">
        <v>3500</v>
      </c>
      <c r="C12" s="256">
        <f>'C1. Verprobung'!$E$17*100/B12+'C1. Verprobung'!$F$17</f>
        <v>0</v>
      </c>
      <c r="D12" s="256">
        <f>'C1. Verprobung'!$E$18*100/B12+'C1. Verprobung'!$F$18</f>
        <v>0</v>
      </c>
      <c r="E12" s="256">
        <f>'C1. Verprobung'!$E$19*100/B12+'C1. Verprobung'!$F$19</f>
        <v>0</v>
      </c>
      <c r="F12" s="256">
        <f>'C1. Verprobung'!$E$20*100/B12+'C1. Verprobung'!$F$20</f>
        <v>0</v>
      </c>
      <c r="G12" s="256">
        <f>'C1. Verprobung'!$E$21*100/B12+'C1. Verprobung'!$F$21</f>
        <v>0</v>
      </c>
      <c r="H12" s="256">
        <f>'C1. Verprobung'!$E$22*100/B12+'C1. Verprobung'!$F$22</f>
        <v>0</v>
      </c>
      <c r="I12" s="256">
        <f>'C1. Verprobung'!$E$23*100/B12+'C1. Verprobung'!$F$23</f>
        <v>0</v>
      </c>
    </row>
    <row r="13" spans="2:9" x14ac:dyDescent="0.2">
      <c r="B13" s="257">
        <v>4000</v>
      </c>
      <c r="C13" s="256">
        <f>'C1. Verprobung'!$E$17*100/B13+'C1. Verprobung'!$F$17</f>
        <v>0</v>
      </c>
      <c r="D13" s="256">
        <f>'C1. Verprobung'!$E$18*100/B13+'C1. Verprobung'!$F$18</f>
        <v>0</v>
      </c>
      <c r="E13" s="256">
        <f>'C1. Verprobung'!$E$19*100/B13+'C1. Verprobung'!$F$19</f>
        <v>0</v>
      </c>
      <c r="F13" s="256">
        <f>'C1. Verprobung'!$E$20*100/B13+'C1. Verprobung'!$F$20</f>
        <v>0</v>
      </c>
      <c r="G13" s="256">
        <f>'C1. Verprobung'!$E$21*100/B13+'C1. Verprobung'!$F$21</f>
        <v>0</v>
      </c>
      <c r="H13" s="256">
        <f>'C1. Verprobung'!$E$22*100/B13+'C1. Verprobung'!$F$22</f>
        <v>0</v>
      </c>
      <c r="I13" s="256">
        <f>'C1. Verprobung'!$E$23*100/B13+'C1. Verprobung'!$F$23</f>
        <v>0</v>
      </c>
    </row>
    <row r="14" spans="2:9" x14ac:dyDescent="0.2">
      <c r="B14" s="257">
        <v>4500</v>
      </c>
      <c r="C14" s="256">
        <f>'C1. Verprobung'!$E$17*100/B14+'C1. Verprobung'!$F$17</f>
        <v>0</v>
      </c>
      <c r="D14" s="256">
        <f>'C1. Verprobung'!$E$18*100/B14+'C1. Verprobung'!$F$18</f>
        <v>0</v>
      </c>
      <c r="E14" s="256">
        <f>'C1. Verprobung'!$E$19*100/B14+'C1. Verprobung'!$F$19</f>
        <v>0</v>
      </c>
      <c r="F14" s="256">
        <f>'C1. Verprobung'!$E$20*100/B14+'C1. Verprobung'!$F$20</f>
        <v>0</v>
      </c>
      <c r="G14" s="256">
        <f>'C1. Verprobung'!$E$21*100/B14+'C1. Verprobung'!$F$21</f>
        <v>0</v>
      </c>
      <c r="H14" s="256">
        <f>'C1. Verprobung'!$E$22*100/B14+'C1. Verprobung'!$F$22</f>
        <v>0</v>
      </c>
      <c r="I14" s="256">
        <f>'C1. Verprobung'!$E$23*100/B14+'C1. Verprobung'!$F$23</f>
        <v>0</v>
      </c>
    </row>
    <row r="15" spans="2:9" x14ac:dyDescent="0.2">
      <c r="B15" s="257">
        <v>5000</v>
      </c>
      <c r="C15" s="256">
        <f>'C1. Verprobung'!$E$17*100/B15+'C1. Verprobung'!$F$17</f>
        <v>0</v>
      </c>
      <c r="D15" s="256">
        <f>'C1. Verprobung'!$E$18*100/B15+'C1. Verprobung'!$F$18</f>
        <v>0</v>
      </c>
      <c r="E15" s="256">
        <f>'C1. Verprobung'!$E$19*100/B15+'C1. Verprobung'!$F$19</f>
        <v>0</v>
      </c>
      <c r="F15" s="256">
        <f>'C1. Verprobung'!$E$20*100/B15+'C1. Verprobung'!$F$20</f>
        <v>0</v>
      </c>
      <c r="G15" s="256">
        <f>'C1. Verprobung'!$E$21*100/B15+'C1. Verprobung'!$F$21</f>
        <v>0</v>
      </c>
      <c r="H15" s="256">
        <f>'C1. Verprobung'!$E$22*100/B15+'C1. Verprobung'!$F$22</f>
        <v>0</v>
      </c>
      <c r="I15" s="256">
        <f>'C1. Verprobung'!$E$23*100/B15+'C1. Verprobung'!$F$23</f>
        <v>0</v>
      </c>
    </row>
    <row r="16" spans="2:9" x14ac:dyDescent="0.2">
      <c r="B16" s="257">
        <v>5500</v>
      </c>
      <c r="C16" s="256">
        <f>'C1. Verprobung'!$E$17*100/B16+'C1. Verprobung'!$F$17</f>
        <v>0</v>
      </c>
      <c r="D16" s="256">
        <f>'C1. Verprobung'!$E$18*100/B16+'C1. Verprobung'!$F$18</f>
        <v>0</v>
      </c>
      <c r="E16" s="256">
        <f>'C1. Verprobung'!$E$19*100/B16+'C1. Verprobung'!$F$19</f>
        <v>0</v>
      </c>
      <c r="F16" s="256">
        <f>'C1. Verprobung'!$E$20*100/B16+'C1. Verprobung'!$F$20</f>
        <v>0</v>
      </c>
      <c r="G16" s="256">
        <f>'C1. Verprobung'!$E$21*100/B16+'C1. Verprobung'!$F$21</f>
        <v>0</v>
      </c>
      <c r="H16" s="256">
        <f>'C1. Verprobung'!$E$22*100/B16+'C1. Verprobung'!$F$22</f>
        <v>0</v>
      </c>
      <c r="I16" s="256">
        <f>'C1. Verprobung'!$E$23*100/B16+'C1. Verprobung'!$F$23</f>
        <v>0</v>
      </c>
    </row>
    <row r="17" spans="2:9" x14ac:dyDescent="0.2">
      <c r="B17" s="257">
        <v>6000</v>
      </c>
      <c r="C17" s="256">
        <f>'C1. Verprobung'!$E$17*100/B17+'C1. Verprobung'!$F$17</f>
        <v>0</v>
      </c>
      <c r="D17" s="256">
        <f>'C1. Verprobung'!$E$18*100/B17+'C1. Verprobung'!$F$18</f>
        <v>0</v>
      </c>
      <c r="E17" s="256">
        <f>'C1. Verprobung'!$E$19*100/B17+'C1. Verprobung'!$F$19</f>
        <v>0</v>
      </c>
      <c r="F17" s="256">
        <f>'C1. Verprobung'!$E$20*100/B17+'C1. Verprobung'!$F$20</f>
        <v>0</v>
      </c>
      <c r="G17" s="256">
        <f>'C1. Verprobung'!$E$21*100/B17+'C1. Verprobung'!$F$21</f>
        <v>0</v>
      </c>
      <c r="H17" s="256">
        <f>'C1. Verprobung'!$E$22*100/B17+'C1. Verprobung'!$F$22</f>
        <v>0</v>
      </c>
      <c r="I17" s="256">
        <f>'C1. Verprobung'!$E$23*100/B17+'C1. Verprobung'!$F$23</f>
        <v>0</v>
      </c>
    </row>
    <row r="18" spans="2:9" x14ac:dyDescent="0.2">
      <c r="B18" s="257">
        <v>6500</v>
      </c>
      <c r="C18" s="256">
        <f>'C1. Verprobung'!$E$17*100/B18+'C1. Verprobung'!$F$17</f>
        <v>0</v>
      </c>
      <c r="D18" s="256">
        <f>'C1. Verprobung'!$E$18*100/B18+'C1. Verprobung'!$F$18</f>
        <v>0</v>
      </c>
      <c r="E18" s="256">
        <f>'C1. Verprobung'!$E$19*100/B18+'C1. Verprobung'!$F$19</f>
        <v>0</v>
      </c>
      <c r="F18" s="256">
        <f>'C1. Verprobung'!$E$20*100/B18+'C1. Verprobung'!$F$20</f>
        <v>0</v>
      </c>
      <c r="G18" s="256">
        <f>'C1. Verprobung'!$E$21*100/B18+'C1. Verprobung'!$F$21</f>
        <v>0</v>
      </c>
      <c r="H18" s="256">
        <f>'C1. Verprobung'!$E$22*100/B18+'C1. Verprobung'!$F$22</f>
        <v>0</v>
      </c>
      <c r="I18" s="256">
        <f>'C1. Verprobung'!$E$23*100/B18+'C1. Verprobung'!$F$23</f>
        <v>0</v>
      </c>
    </row>
    <row r="19" spans="2:9" x14ac:dyDescent="0.2">
      <c r="B19" s="257">
        <v>7000</v>
      </c>
      <c r="C19" s="256">
        <f>'C1. Verprobung'!$E$17*100/B19+'C1. Verprobung'!$F$17</f>
        <v>0</v>
      </c>
      <c r="D19" s="256">
        <f>'C1. Verprobung'!$E$18*100/B19+'C1. Verprobung'!$F$18</f>
        <v>0</v>
      </c>
      <c r="E19" s="256">
        <f>'C1. Verprobung'!$E$19*100/B19+'C1. Verprobung'!$F$19</f>
        <v>0</v>
      </c>
      <c r="F19" s="256">
        <f>'C1. Verprobung'!$E$20*100/B19+'C1. Verprobung'!$F$20</f>
        <v>0</v>
      </c>
      <c r="G19" s="256">
        <f>'C1. Verprobung'!$E$21*100/B19+'C1. Verprobung'!$F$21</f>
        <v>0</v>
      </c>
      <c r="H19" s="256">
        <f>'C1. Verprobung'!$E$22*100/B19+'C1. Verprobung'!$F$22</f>
        <v>0</v>
      </c>
      <c r="I19" s="256">
        <f>'C1. Verprobung'!$E$23*100/B19+'C1. Verprobung'!$F$23</f>
        <v>0</v>
      </c>
    </row>
    <row r="20" spans="2:9" x14ac:dyDescent="0.2">
      <c r="B20" s="257">
        <v>7500</v>
      </c>
      <c r="C20" s="256">
        <f>'C1. Verprobung'!$E$17*100/B20+'C1. Verprobung'!$F$17</f>
        <v>0</v>
      </c>
      <c r="D20" s="256">
        <f>'C1. Verprobung'!$E$18*100/B20+'C1. Verprobung'!$F$18</f>
        <v>0</v>
      </c>
      <c r="E20" s="256">
        <f>'C1. Verprobung'!$E$19*100/B20+'C1. Verprobung'!$F$19</f>
        <v>0</v>
      </c>
      <c r="F20" s="256">
        <f>'C1. Verprobung'!$E$20*100/B20+'C1. Verprobung'!$F$20</f>
        <v>0</v>
      </c>
      <c r="G20" s="256">
        <f>'C1. Verprobung'!$E$21*100/B20+'C1. Verprobung'!$F$21</f>
        <v>0</v>
      </c>
      <c r="H20" s="256">
        <f>'C1. Verprobung'!$E$22*100/B20+'C1. Verprobung'!$F$22</f>
        <v>0</v>
      </c>
      <c r="I20" s="256">
        <f>'C1. Verprobung'!$E$23*100/B20+'C1. Verprobung'!$F$23</f>
        <v>0</v>
      </c>
    </row>
    <row r="21" spans="2:9" x14ac:dyDescent="0.2">
      <c r="B21" s="257">
        <v>8000</v>
      </c>
      <c r="C21" s="256">
        <f>'C1. Verprobung'!$E$17*100/B21+'C1. Verprobung'!$F$17</f>
        <v>0</v>
      </c>
      <c r="D21" s="256">
        <f>'C1. Verprobung'!$E$18*100/B21+'C1. Verprobung'!$F$18</f>
        <v>0</v>
      </c>
      <c r="E21" s="256">
        <f>'C1. Verprobung'!$E$19*100/B21+'C1. Verprobung'!$F$19</f>
        <v>0</v>
      </c>
      <c r="F21" s="256">
        <f>'C1. Verprobung'!$E$20*100/B21+'C1. Verprobung'!$F$20</f>
        <v>0</v>
      </c>
      <c r="G21" s="256">
        <f>'C1. Verprobung'!$E$21*100/B21+'C1. Verprobung'!$F$21</f>
        <v>0</v>
      </c>
      <c r="H21" s="256">
        <f>'C1. Verprobung'!$E$22*100/B21+'C1. Verprobung'!$F$22</f>
        <v>0</v>
      </c>
      <c r="I21" s="256">
        <f>'C1. Verprobung'!$E$23*100/B21+'C1. Verprobung'!$F$23</f>
        <v>0</v>
      </c>
    </row>
    <row r="22" spans="2:9" x14ac:dyDescent="0.2">
      <c r="B22" s="257">
        <v>8500</v>
      </c>
      <c r="C22" s="256">
        <f>'C1. Verprobung'!$E$17*100/B22+'C1. Verprobung'!$F$17</f>
        <v>0</v>
      </c>
      <c r="D22" s="256">
        <f>'C1. Verprobung'!$E$18*100/B22+'C1. Verprobung'!$F$18</f>
        <v>0</v>
      </c>
      <c r="E22" s="256">
        <f>'C1. Verprobung'!$E$19*100/B22+'C1. Verprobung'!$F$19</f>
        <v>0</v>
      </c>
      <c r="F22" s="256">
        <f>'C1. Verprobung'!$E$20*100/B22+'C1. Verprobung'!$F$20</f>
        <v>0</v>
      </c>
      <c r="G22" s="256">
        <f>'C1. Verprobung'!$E$21*100/B22+'C1. Verprobung'!$F$21</f>
        <v>0</v>
      </c>
      <c r="H22" s="256">
        <f>'C1. Verprobung'!$E$22*100/B22+'C1. Verprobung'!$F$22</f>
        <v>0</v>
      </c>
      <c r="I22" s="256">
        <f>'C1. Verprobung'!$E$23*100/B22+'C1. Verprobung'!$F$23</f>
        <v>0</v>
      </c>
    </row>
    <row r="23" spans="2:9" x14ac:dyDescent="0.2">
      <c r="B23" s="257">
        <v>8760</v>
      </c>
      <c r="C23" s="256">
        <f>'C1. Verprobung'!$E$17*100/B23+'C1. Verprobung'!$F$17</f>
        <v>0</v>
      </c>
      <c r="D23" s="256">
        <f>'C1. Verprobung'!$E$18*100/B23+'C1. Verprobung'!$F$18</f>
        <v>0</v>
      </c>
      <c r="E23" s="256">
        <f>'C1. Verprobung'!$E$19*100/B23+'C1. Verprobung'!$F$19</f>
        <v>0</v>
      </c>
      <c r="F23" s="256">
        <f>'C1. Verprobung'!$E$20*100/B23+'C1. Verprobung'!$F$20</f>
        <v>0</v>
      </c>
      <c r="G23" s="256">
        <f>'C1. Verprobung'!$E$21*100/B23+'C1. Verprobung'!$F$21</f>
        <v>0</v>
      </c>
      <c r="H23" s="256">
        <f>'C1. Verprobung'!$E$22*100/B23+'C1. Verprobung'!$F$22</f>
        <v>0</v>
      </c>
      <c r="I23" s="256">
        <f>'C1. Verprobung'!$E$23*100/B23+'C1. Verprobung'!$F$23</f>
        <v>0</v>
      </c>
    </row>
  </sheetData>
  <sheetProtection password="A793" sheet="1" objects="1" scenarios="1"/>
  <pageMargins left="0.7" right="0.7" top="0.78740157499999996" bottom="0.78740157499999996" header="0.3" footer="0.3"/>
  <pageSetup paperSize="9" orientation="portrait" r:id="rId1"/>
  <ignoredErrors>
    <ignoredError sqref="C6:I23" emptyCellReferenc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sheetPr>
  <dimension ref="B2:F106"/>
  <sheetViews>
    <sheetView showGridLines="0" workbookViewId="0">
      <pane ySplit="10" topLeftCell="A11" activePane="bottomLeft" state="frozen"/>
      <selection pane="bottomLeft"/>
    </sheetView>
  </sheetViews>
  <sheetFormatPr baseColWidth="10" defaultRowHeight="14.25" x14ac:dyDescent="0.2"/>
  <cols>
    <col min="1" max="1" width="5.625" customWidth="1"/>
    <col min="2" max="6" width="15.625" customWidth="1"/>
    <col min="7" max="7" width="5.625" customWidth="1"/>
  </cols>
  <sheetData>
    <row r="2" spans="2:6" ht="44.25" customHeight="1" x14ac:dyDescent="0.2">
      <c r="B2" s="563" t="s">
        <v>347</v>
      </c>
      <c r="C2" s="564"/>
      <c r="D2" s="564"/>
      <c r="E2" s="564"/>
      <c r="F2" s="565"/>
    </row>
    <row r="3" spans="2:6" ht="30" x14ac:dyDescent="0.25">
      <c r="B3" s="386" t="s">
        <v>354</v>
      </c>
      <c r="C3" s="387" t="s">
        <v>348</v>
      </c>
      <c r="D3" s="387" t="s">
        <v>349</v>
      </c>
      <c r="E3" s="387" t="s">
        <v>350</v>
      </c>
      <c r="F3" s="387" t="s">
        <v>351</v>
      </c>
    </row>
    <row r="4" spans="2:6" ht="15" x14ac:dyDescent="0.25">
      <c r="B4" s="393">
        <f>YEAR('A. Allgemeine Informationen'!$C$15)</f>
        <v>2025</v>
      </c>
      <c r="C4" s="388" t="s">
        <v>36</v>
      </c>
      <c r="D4" s="388" t="s">
        <v>36</v>
      </c>
      <c r="E4" s="388" t="s">
        <v>36</v>
      </c>
      <c r="F4" s="388" t="s">
        <v>36</v>
      </c>
    </row>
    <row r="5" spans="2:6" s="389" customFormat="1" x14ac:dyDescent="0.2">
      <c r="C5" s="390"/>
      <c r="D5" s="390"/>
      <c r="E5" s="390"/>
      <c r="F5" s="390"/>
    </row>
    <row r="6" spans="2:6" s="389" customFormat="1" ht="48" customHeight="1" x14ac:dyDescent="0.2">
      <c r="B6" s="569" t="s">
        <v>501</v>
      </c>
      <c r="C6" s="570"/>
      <c r="D6" s="570"/>
      <c r="E6" s="570"/>
      <c r="F6" s="571"/>
    </row>
    <row r="7" spans="2:6" s="389" customFormat="1" ht="15" x14ac:dyDescent="0.25">
      <c r="B7" s="405" t="s">
        <v>491</v>
      </c>
      <c r="C7" s="572" t="s">
        <v>36</v>
      </c>
      <c r="D7" s="573"/>
      <c r="E7" s="390"/>
      <c r="F7" s="390"/>
    </row>
    <row r="8" spans="2:6" s="389" customFormat="1" x14ac:dyDescent="0.2">
      <c r="C8" s="390"/>
      <c r="D8" s="390"/>
      <c r="E8" s="390"/>
      <c r="F8" s="390"/>
    </row>
    <row r="9" spans="2:6" s="389" customFormat="1" ht="45" customHeight="1" x14ac:dyDescent="0.2">
      <c r="B9" s="566" t="s">
        <v>355</v>
      </c>
      <c r="C9" s="567"/>
      <c r="D9" s="567"/>
      <c r="E9" s="567"/>
      <c r="F9" s="568"/>
    </row>
    <row r="10" spans="2:6" ht="30" x14ac:dyDescent="0.25">
      <c r="B10" s="392" t="s">
        <v>352</v>
      </c>
      <c r="C10" s="391" t="s">
        <v>353</v>
      </c>
    </row>
    <row r="11" spans="2:6" x14ac:dyDescent="0.2">
      <c r="B11" s="453" t="s">
        <v>382</v>
      </c>
      <c r="C11" s="388" t="s">
        <v>36</v>
      </c>
    </row>
    <row r="12" spans="2:6" x14ac:dyDescent="0.2">
      <c r="B12" s="453" t="s">
        <v>383</v>
      </c>
      <c r="C12" s="388" t="s">
        <v>36</v>
      </c>
    </row>
    <row r="13" spans="2:6" x14ac:dyDescent="0.2">
      <c r="B13" s="453" t="s">
        <v>384</v>
      </c>
      <c r="C13" s="388" t="s">
        <v>36</v>
      </c>
    </row>
    <row r="14" spans="2:6" x14ac:dyDescent="0.2">
      <c r="B14" s="453" t="s">
        <v>385</v>
      </c>
      <c r="C14" s="388" t="s">
        <v>36</v>
      </c>
    </row>
    <row r="15" spans="2:6" x14ac:dyDescent="0.2">
      <c r="B15" s="453" t="s">
        <v>386</v>
      </c>
      <c r="C15" s="388" t="s">
        <v>36</v>
      </c>
    </row>
    <row r="16" spans="2:6" x14ac:dyDescent="0.2">
      <c r="B16" s="453" t="s">
        <v>387</v>
      </c>
      <c r="C16" s="388" t="s">
        <v>36</v>
      </c>
    </row>
    <row r="17" spans="2:3" x14ac:dyDescent="0.2">
      <c r="B17" s="453" t="s">
        <v>388</v>
      </c>
      <c r="C17" s="388" t="s">
        <v>36</v>
      </c>
    </row>
    <row r="18" spans="2:3" x14ac:dyDescent="0.2">
      <c r="B18" s="453" t="s">
        <v>389</v>
      </c>
      <c r="C18" s="388" t="s">
        <v>36</v>
      </c>
    </row>
    <row r="19" spans="2:3" x14ac:dyDescent="0.2">
      <c r="B19" s="453" t="s">
        <v>390</v>
      </c>
      <c r="C19" s="388" t="s">
        <v>36</v>
      </c>
    </row>
    <row r="20" spans="2:3" x14ac:dyDescent="0.2">
      <c r="B20" s="453" t="s">
        <v>391</v>
      </c>
      <c r="C20" s="388" t="s">
        <v>36</v>
      </c>
    </row>
    <row r="21" spans="2:3" x14ac:dyDescent="0.2">
      <c r="B21" s="453" t="s">
        <v>392</v>
      </c>
      <c r="C21" s="388" t="s">
        <v>36</v>
      </c>
    </row>
    <row r="22" spans="2:3" x14ac:dyDescent="0.2">
      <c r="B22" s="453" t="s">
        <v>393</v>
      </c>
      <c r="C22" s="388" t="s">
        <v>36</v>
      </c>
    </row>
    <row r="23" spans="2:3" x14ac:dyDescent="0.2">
      <c r="B23" s="453" t="s">
        <v>394</v>
      </c>
      <c r="C23" s="388" t="s">
        <v>36</v>
      </c>
    </row>
    <row r="24" spans="2:3" x14ac:dyDescent="0.2">
      <c r="B24" s="453" t="s">
        <v>395</v>
      </c>
      <c r="C24" s="388" t="s">
        <v>36</v>
      </c>
    </row>
    <row r="25" spans="2:3" x14ac:dyDescent="0.2">
      <c r="B25" s="453" t="s">
        <v>396</v>
      </c>
      <c r="C25" s="388" t="s">
        <v>36</v>
      </c>
    </row>
    <row r="26" spans="2:3" x14ac:dyDescent="0.2">
      <c r="B26" s="453" t="s">
        <v>397</v>
      </c>
      <c r="C26" s="388" t="s">
        <v>36</v>
      </c>
    </row>
    <row r="27" spans="2:3" x14ac:dyDescent="0.2">
      <c r="B27" s="453" t="s">
        <v>398</v>
      </c>
      <c r="C27" s="388" t="s">
        <v>36</v>
      </c>
    </row>
    <row r="28" spans="2:3" x14ac:dyDescent="0.2">
      <c r="B28" s="453" t="s">
        <v>399</v>
      </c>
      <c r="C28" s="388" t="s">
        <v>36</v>
      </c>
    </row>
    <row r="29" spans="2:3" x14ac:dyDescent="0.2">
      <c r="B29" s="453" t="s">
        <v>400</v>
      </c>
      <c r="C29" s="388" t="s">
        <v>36</v>
      </c>
    </row>
    <row r="30" spans="2:3" x14ac:dyDescent="0.2">
      <c r="B30" s="453" t="s">
        <v>401</v>
      </c>
      <c r="C30" s="388" t="s">
        <v>36</v>
      </c>
    </row>
    <row r="31" spans="2:3" x14ac:dyDescent="0.2">
      <c r="B31" s="453" t="s">
        <v>402</v>
      </c>
      <c r="C31" s="388" t="s">
        <v>36</v>
      </c>
    </row>
    <row r="32" spans="2:3" x14ac:dyDescent="0.2">
      <c r="B32" s="453" t="s">
        <v>403</v>
      </c>
      <c r="C32" s="388" t="s">
        <v>36</v>
      </c>
    </row>
    <row r="33" spans="2:3" x14ac:dyDescent="0.2">
      <c r="B33" s="453" t="s">
        <v>404</v>
      </c>
      <c r="C33" s="388" t="s">
        <v>36</v>
      </c>
    </row>
    <row r="34" spans="2:3" x14ac:dyDescent="0.2">
      <c r="B34" s="453" t="s">
        <v>405</v>
      </c>
      <c r="C34" s="388" t="s">
        <v>36</v>
      </c>
    </row>
    <row r="35" spans="2:3" x14ac:dyDescent="0.2">
      <c r="B35" s="453" t="s">
        <v>406</v>
      </c>
      <c r="C35" s="388" t="s">
        <v>36</v>
      </c>
    </row>
    <row r="36" spans="2:3" x14ac:dyDescent="0.2">
      <c r="B36" s="453" t="s">
        <v>407</v>
      </c>
      <c r="C36" s="388" t="s">
        <v>36</v>
      </c>
    </row>
    <row r="37" spans="2:3" x14ac:dyDescent="0.2">
      <c r="B37" s="453" t="s">
        <v>408</v>
      </c>
      <c r="C37" s="388" t="s">
        <v>36</v>
      </c>
    </row>
    <row r="38" spans="2:3" x14ac:dyDescent="0.2">
      <c r="B38" s="453" t="s">
        <v>409</v>
      </c>
      <c r="C38" s="388" t="s">
        <v>36</v>
      </c>
    </row>
    <row r="39" spans="2:3" x14ac:dyDescent="0.2">
      <c r="B39" s="453" t="s">
        <v>410</v>
      </c>
      <c r="C39" s="388" t="s">
        <v>36</v>
      </c>
    </row>
    <row r="40" spans="2:3" x14ac:dyDescent="0.2">
      <c r="B40" s="453" t="s">
        <v>411</v>
      </c>
      <c r="C40" s="388" t="s">
        <v>36</v>
      </c>
    </row>
    <row r="41" spans="2:3" x14ac:dyDescent="0.2">
      <c r="B41" s="453" t="s">
        <v>412</v>
      </c>
      <c r="C41" s="388" t="s">
        <v>36</v>
      </c>
    </row>
    <row r="42" spans="2:3" x14ac:dyDescent="0.2">
      <c r="B42" s="453" t="s">
        <v>413</v>
      </c>
      <c r="C42" s="388" t="s">
        <v>36</v>
      </c>
    </row>
    <row r="43" spans="2:3" x14ac:dyDescent="0.2">
      <c r="B43" s="453" t="s">
        <v>414</v>
      </c>
      <c r="C43" s="388" t="s">
        <v>36</v>
      </c>
    </row>
    <row r="44" spans="2:3" x14ac:dyDescent="0.2">
      <c r="B44" s="453" t="s">
        <v>415</v>
      </c>
      <c r="C44" s="388" t="s">
        <v>36</v>
      </c>
    </row>
    <row r="45" spans="2:3" x14ac:dyDescent="0.2">
      <c r="B45" s="453" t="s">
        <v>416</v>
      </c>
      <c r="C45" s="388" t="s">
        <v>36</v>
      </c>
    </row>
    <row r="46" spans="2:3" x14ac:dyDescent="0.2">
      <c r="B46" s="453" t="s">
        <v>417</v>
      </c>
      <c r="C46" s="388" t="s">
        <v>36</v>
      </c>
    </row>
    <row r="47" spans="2:3" x14ac:dyDescent="0.2">
      <c r="B47" s="453" t="s">
        <v>418</v>
      </c>
      <c r="C47" s="388" t="s">
        <v>36</v>
      </c>
    </row>
    <row r="48" spans="2:3" x14ac:dyDescent="0.2">
      <c r="B48" s="453" t="s">
        <v>419</v>
      </c>
      <c r="C48" s="388" t="s">
        <v>36</v>
      </c>
    </row>
    <row r="49" spans="2:3" x14ac:dyDescent="0.2">
      <c r="B49" s="453" t="s">
        <v>420</v>
      </c>
      <c r="C49" s="388" t="s">
        <v>36</v>
      </c>
    </row>
    <row r="50" spans="2:3" x14ac:dyDescent="0.2">
      <c r="B50" s="453" t="s">
        <v>421</v>
      </c>
      <c r="C50" s="388" t="s">
        <v>36</v>
      </c>
    </row>
    <row r="51" spans="2:3" x14ac:dyDescent="0.2">
      <c r="B51" s="453" t="s">
        <v>422</v>
      </c>
      <c r="C51" s="388" t="s">
        <v>36</v>
      </c>
    </row>
    <row r="52" spans="2:3" x14ac:dyDescent="0.2">
      <c r="B52" s="453" t="s">
        <v>423</v>
      </c>
      <c r="C52" s="388" t="s">
        <v>36</v>
      </c>
    </row>
    <row r="53" spans="2:3" x14ac:dyDescent="0.2">
      <c r="B53" s="453" t="s">
        <v>424</v>
      </c>
      <c r="C53" s="388" t="s">
        <v>36</v>
      </c>
    </row>
    <row r="54" spans="2:3" x14ac:dyDescent="0.2">
      <c r="B54" s="453" t="s">
        <v>425</v>
      </c>
      <c r="C54" s="388" t="s">
        <v>36</v>
      </c>
    </row>
    <row r="55" spans="2:3" x14ac:dyDescent="0.2">
      <c r="B55" s="453" t="s">
        <v>426</v>
      </c>
      <c r="C55" s="388" t="s">
        <v>36</v>
      </c>
    </row>
    <row r="56" spans="2:3" x14ac:dyDescent="0.2">
      <c r="B56" s="453" t="s">
        <v>427</v>
      </c>
      <c r="C56" s="388" t="s">
        <v>36</v>
      </c>
    </row>
    <row r="57" spans="2:3" x14ac:dyDescent="0.2">
      <c r="B57" s="453" t="s">
        <v>428</v>
      </c>
      <c r="C57" s="388" t="s">
        <v>36</v>
      </c>
    </row>
    <row r="58" spans="2:3" x14ac:dyDescent="0.2">
      <c r="B58" s="453" t="s">
        <v>429</v>
      </c>
      <c r="C58" s="388" t="s">
        <v>36</v>
      </c>
    </row>
    <row r="59" spans="2:3" x14ac:dyDescent="0.2">
      <c r="B59" s="453" t="s">
        <v>430</v>
      </c>
      <c r="C59" s="388" t="s">
        <v>36</v>
      </c>
    </row>
    <row r="60" spans="2:3" x14ac:dyDescent="0.2">
      <c r="B60" s="453" t="s">
        <v>431</v>
      </c>
      <c r="C60" s="388" t="s">
        <v>36</v>
      </c>
    </row>
    <row r="61" spans="2:3" x14ac:dyDescent="0.2">
      <c r="B61" s="453" t="s">
        <v>432</v>
      </c>
      <c r="C61" s="388" t="s">
        <v>36</v>
      </c>
    </row>
    <row r="62" spans="2:3" x14ac:dyDescent="0.2">
      <c r="B62" s="453" t="s">
        <v>433</v>
      </c>
      <c r="C62" s="388" t="s">
        <v>36</v>
      </c>
    </row>
    <row r="63" spans="2:3" x14ac:dyDescent="0.2">
      <c r="B63" s="453" t="s">
        <v>434</v>
      </c>
      <c r="C63" s="388" t="s">
        <v>36</v>
      </c>
    </row>
    <row r="64" spans="2:3" x14ac:dyDescent="0.2">
      <c r="B64" s="453" t="s">
        <v>435</v>
      </c>
      <c r="C64" s="388" t="s">
        <v>36</v>
      </c>
    </row>
    <row r="65" spans="2:3" x14ac:dyDescent="0.2">
      <c r="B65" s="453" t="s">
        <v>436</v>
      </c>
      <c r="C65" s="388" t="s">
        <v>36</v>
      </c>
    </row>
    <row r="66" spans="2:3" x14ac:dyDescent="0.2">
      <c r="B66" s="453" t="s">
        <v>437</v>
      </c>
      <c r="C66" s="388" t="s">
        <v>36</v>
      </c>
    </row>
    <row r="67" spans="2:3" x14ac:dyDescent="0.2">
      <c r="B67" s="453" t="s">
        <v>438</v>
      </c>
      <c r="C67" s="388" t="s">
        <v>36</v>
      </c>
    </row>
    <row r="68" spans="2:3" x14ac:dyDescent="0.2">
      <c r="B68" s="453" t="s">
        <v>439</v>
      </c>
      <c r="C68" s="388" t="s">
        <v>36</v>
      </c>
    </row>
    <row r="69" spans="2:3" x14ac:dyDescent="0.2">
      <c r="B69" s="453" t="s">
        <v>440</v>
      </c>
      <c r="C69" s="388" t="s">
        <v>36</v>
      </c>
    </row>
    <row r="70" spans="2:3" x14ac:dyDescent="0.2">
      <c r="B70" s="453" t="s">
        <v>441</v>
      </c>
      <c r="C70" s="388" t="s">
        <v>36</v>
      </c>
    </row>
    <row r="71" spans="2:3" x14ac:dyDescent="0.2">
      <c r="B71" s="453" t="s">
        <v>442</v>
      </c>
      <c r="C71" s="388" t="s">
        <v>36</v>
      </c>
    </row>
    <row r="72" spans="2:3" x14ac:dyDescent="0.2">
      <c r="B72" s="453" t="s">
        <v>443</v>
      </c>
      <c r="C72" s="388" t="s">
        <v>36</v>
      </c>
    </row>
    <row r="73" spans="2:3" x14ac:dyDescent="0.2">
      <c r="B73" s="453" t="s">
        <v>444</v>
      </c>
      <c r="C73" s="388" t="s">
        <v>36</v>
      </c>
    </row>
    <row r="74" spans="2:3" x14ac:dyDescent="0.2">
      <c r="B74" s="453" t="s">
        <v>445</v>
      </c>
      <c r="C74" s="388" t="s">
        <v>36</v>
      </c>
    </row>
    <row r="75" spans="2:3" x14ac:dyDescent="0.2">
      <c r="B75" s="453" t="s">
        <v>446</v>
      </c>
      <c r="C75" s="388" t="s">
        <v>36</v>
      </c>
    </row>
    <row r="76" spans="2:3" x14ac:dyDescent="0.2">
      <c r="B76" s="453" t="s">
        <v>447</v>
      </c>
      <c r="C76" s="388" t="s">
        <v>36</v>
      </c>
    </row>
    <row r="77" spans="2:3" x14ac:dyDescent="0.2">
      <c r="B77" s="453" t="s">
        <v>448</v>
      </c>
      <c r="C77" s="388" t="s">
        <v>36</v>
      </c>
    </row>
    <row r="78" spans="2:3" x14ac:dyDescent="0.2">
      <c r="B78" s="453" t="s">
        <v>449</v>
      </c>
      <c r="C78" s="388" t="s">
        <v>36</v>
      </c>
    </row>
    <row r="79" spans="2:3" x14ac:dyDescent="0.2">
      <c r="B79" s="453" t="s">
        <v>450</v>
      </c>
      <c r="C79" s="388" t="s">
        <v>36</v>
      </c>
    </row>
    <row r="80" spans="2:3" x14ac:dyDescent="0.2">
      <c r="B80" s="453" t="s">
        <v>451</v>
      </c>
      <c r="C80" s="388" t="s">
        <v>36</v>
      </c>
    </row>
    <row r="81" spans="2:3" x14ac:dyDescent="0.2">
      <c r="B81" s="453" t="s">
        <v>452</v>
      </c>
      <c r="C81" s="388" t="s">
        <v>36</v>
      </c>
    </row>
    <row r="82" spans="2:3" x14ac:dyDescent="0.2">
      <c r="B82" s="453" t="s">
        <v>453</v>
      </c>
      <c r="C82" s="388" t="s">
        <v>36</v>
      </c>
    </row>
    <row r="83" spans="2:3" x14ac:dyDescent="0.2">
      <c r="B83" s="453" t="s">
        <v>454</v>
      </c>
      <c r="C83" s="388" t="s">
        <v>36</v>
      </c>
    </row>
    <row r="84" spans="2:3" x14ac:dyDescent="0.2">
      <c r="B84" s="453" t="s">
        <v>455</v>
      </c>
      <c r="C84" s="388" t="s">
        <v>36</v>
      </c>
    </row>
    <row r="85" spans="2:3" x14ac:dyDescent="0.2">
      <c r="B85" s="453" t="s">
        <v>456</v>
      </c>
      <c r="C85" s="388" t="s">
        <v>36</v>
      </c>
    </row>
    <row r="86" spans="2:3" x14ac:dyDescent="0.2">
      <c r="B86" s="453" t="s">
        <v>457</v>
      </c>
      <c r="C86" s="388" t="s">
        <v>36</v>
      </c>
    </row>
    <row r="87" spans="2:3" x14ac:dyDescent="0.2">
      <c r="B87" s="453" t="s">
        <v>458</v>
      </c>
      <c r="C87" s="388" t="s">
        <v>36</v>
      </c>
    </row>
    <row r="88" spans="2:3" x14ac:dyDescent="0.2">
      <c r="B88" s="453" t="s">
        <v>459</v>
      </c>
      <c r="C88" s="388" t="s">
        <v>36</v>
      </c>
    </row>
    <row r="89" spans="2:3" x14ac:dyDescent="0.2">
      <c r="B89" s="453" t="s">
        <v>460</v>
      </c>
      <c r="C89" s="388" t="s">
        <v>36</v>
      </c>
    </row>
    <row r="90" spans="2:3" x14ac:dyDescent="0.2">
      <c r="B90" s="453" t="s">
        <v>461</v>
      </c>
      <c r="C90" s="388" t="s">
        <v>36</v>
      </c>
    </row>
    <row r="91" spans="2:3" x14ac:dyDescent="0.2">
      <c r="B91" s="453" t="s">
        <v>462</v>
      </c>
      <c r="C91" s="388" t="s">
        <v>36</v>
      </c>
    </row>
    <row r="92" spans="2:3" x14ac:dyDescent="0.2">
      <c r="B92" s="453" t="s">
        <v>463</v>
      </c>
      <c r="C92" s="388" t="s">
        <v>36</v>
      </c>
    </row>
    <row r="93" spans="2:3" x14ac:dyDescent="0.2">
      <c r="B93" s="453" t="s">
        <v>464</v>
      </c>
      <c r="C93" s="388" t="s">
        <v>36</v>
      </c>
    </row>
    <row r="94" spans="2:3" x14ac:dyDescent="0.2">
      <c r="B94" s="453" t="s">
        <v>465</v>
      </c>
      <c r="C94" s="388" t="s">
        <v>36</v>
      </c>
    </row>
    <row r="95" spans="2:3" x14ac:dyDescent="0.2">
      <c r="B95" s="453" t="s">
        <v>466</v>
      </c>
      <c r="C95" s="388" t="s">
        <v>36</v>
      </c>
    </row>
    <row r="96" spans="2:3" x14ac:dyDescent="0.2">
      <c r="B96" s="453" t="s">
        <v>467</v>
      </c>
      <c r="C96" s="388" t="s">
        <v>36</v>
      </c>
    </row>
    <row r="97" spans="2:3" x14ac:dyDescent="0.2">
      <c r="B97" s="453" t="s">
        <v>468</v>
      </c>
      <c r="C97" s="388" t="s">
        <v>36</v>
      </c>
    </row>
    <row r="98" spans="2:3" x14ac:dyDescent="0.2">
      <c r="B98" s="453" t="s">
        <v>469</v>
      </c>
      <c r="C98" s="388" t="s">
        <v>36</v>
      </c>
    </row>
    <row r="99" spans="2:3" x14ac:dyDescent="0.2">
      <c r="B99" s="453" t="s">
        <v>470</v>
      </c>
      <c r="C99" s="388" t="s">
        <v>36</v>
      </c>
    </row>
    <row r="100" spans="2:3" x14ac:dyDescent="0.2">
      <c r="B100" s="453" t="s">
        <v>471</v>
      </c>
      <c r="C100" s="388" t="s">
        <v>36</v>
      </c>
    </row>
    <row r="101" spans="2:3" x14ac:dyDescent="0.2">
      <c r="B101" s="453" t="s">
        <v>472</v>
      </c>
      <c r="C101" s="388" t="s">
        <v>36</v>
      </c>
    </row>
    <row r="102" spans="2:3" x14ac:dyDescent="0.2">
      <c r="B102" s="453" t="s">
        <v>473</v>
      </c>
      <c r="C102" s="388" t="s">
        <v>36</v>
      </c>
    </row>
    <row r="103" spans="2:3" x14ac:dyDescent="0.2">
      <c r="B103" s="453" t="s">
        <v>474</v>
      </c>
      <c r="C103" s="388" t="s">
        <v>36</v>
      </c>
    </row>
    <row r="104" spans="2:3" x14ac:dyDescent="0.2">
      <c r="B104" s="453" t="s">
        <v>475</v>
      </c>
      <c r="C104" s="388" t="s">
        <v>36</v>
      </c>
    </row>
    <row r="105" spans="2:3" x14ac:dyDescent="0.2">
      <c r="B105" s="453" t="s">
        <v>476</v>
      </c>
      <c r="C105" s="388" t="s">
        <v>36</v>
      </c>
    </row>
    <row r="106" spans="2:3" x14ac:dyDescent="0.2">
      <c r="B106" s="453" t="s">
        <v>477</v>
      </c>
      <c r="C106" s="388" t="s">
        <v>36</v>
      </c>
    </row>
  </sheetData>
  <mergeCells count="4">
    <mergeCell ref="B2:F2"/>
    <mergeCell ref="B9:F9"/>
    <mergeCell ref="B6:F6"/>
    <mergeCell ref="C7:D7"/>
  </mergeCells>
  <conditionalFormatting sqref="C4:F4">
    <cfRule type="expression" dxfId="7" priority="3">
      <formula>C4="bitte wählen"</formula>
    </cfRule>
  </conditionalFormatting>
  <conditionalFormatting sqref="C11:C106">
    <cfRule type="expression" dxfId="6" priority="2">
      <formula>C11="bitte wählen"</formula>
    </cfRule>
  </conditionalFormatting>
  <conditionalFormatting sqref="C7">
    <cfRule type="expression" dxfId="5" priority="1">
      <formula>C7="bitte wählen"</formula>
    </cfRule>
  </conditionalFormatting>
  <dataValidations count="3">
    <dataValidation type="list" allowBlank="1" showInputMessage="1" showErrorMessage="1" sqref="C4:F4" xr:uid="{00000000-0002-0000-0700-000000000000}">
      <formula1>"bitte wählen,Ja,Nein"</formula1>
    </dataValidation>
    <dataValidation type="list" allowBlank="1" showInputMessage="1" showErrorMessage="1" sqref="C11:C106" xr:uid="{00000000-0002-0000-0700-000001000000}">
      <formula1>"bitte wählen,NT,ST,HT"</formula1>
    </dataValidation>
    <dataValidation type="list" allowBlank="1" showInputMessage="1" showErrorMessage="1" sqref="C7" xr:uid="{00000000-0002-0000-0700-000002000000}">
      <formula1>"bitte wählen,BDEW,netzbetreiberindividuell"</formula1>
    </dataValidation>
  </dataValidation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_C2">
    <tabColor rgb="FFFFFF99"/>
    <pageSetUpPr fitToPage="1"/>
  </sheetPr>
  <dimension ref="B1:X1616"/>
  <sheetViews>
    <sheetView showGridLines="0" zoomScaleNormal="100" zoomScaleSheetLayoutView="85" workbookViewId="0">
      <pane ySplit="16" topLeftCell="A17" activePane="bottomLeft" state="frozen"/>
      <selection pane="bottomLeft"/>
    </sheetView>
  </sheetViews>
  <sheetFormatPr baseColWidth="10" defaultColWidth="11" defaultRowHeight="12.75" x14ac:dyDescent="0.2"/>
  <cols>
    <col min="1" max="1" width="1.75" style="87" customWidth="1"/>
    <col min="2" max="2" width="22.625" style="87" customWidth="1"/>
    <col min="3" max="3" width="9.625" style="87" customWidth="1"/>
    <col min="4" max="4" width="11.125" style="87" customWidth="1"/>
    <col min="5" max="5" width="20.625" style="87" customWidth="1"/>
    <col min="6" max="6" width="40.625" style="87" customWidth="1"/>
    <col min="7" max="10" width="20.625" style="87" customWidth="1"/>
    <col min="11" max="18" width="15.625" style="87" customWidth="1"/>
    <col min="19" max="19" width="18" style="87" customWidth="1"/>
    <col min="20" max="24" width="20.625" style="87" customWidth="1"/>
    <col min="25" max="16384" width="11" style="87"/>
  </cols>
  <sheetData>
    <row r="1" spans="2:24" s="59" customFormat="1" ht="32.25" customHeight="1" x14ac:dyDescent="0.2">
      <c r="B1" s="139" t="s">
        <v>270</v>
      </c>
      <c r="G1" s="139"/>
      <c r="H1" s="139"/>
      <c r="I1" s="139"/>
      <c r="J1" s="139"/>
      <c r="K1" s="161"/>
      <c r="L1" s="61"/>
      <c r="M1" s="61"/>
      <c r="N1" s="61"/>
      <c r="O1" s="61"/>
      <c r="P1" s="61"/>
      <c r="Q1" s="61"/>
      <c r="R1" s="61"/>
      <c r="S1" s="7"/>
      <c r="T1" s="61"/>
      <c r="U1" s="7"/>
      <c r="V1" s="7"/>
      <c r="W1" s="7"/>
      <c r="X1" s="7"/>
    </row>
    <row r="2" spans="2:24" s="15" customFormat="1" x14ac:dyDescent="0.2">
      <c r="F2" s="136"/>
      <c r="G2" s="136"/>
      <c r="H2" s="136"/>
      <c r="I2" s="136"/>
      <c r="J2" s="136"/>
      <c r="K2" s="22"/>
      <c r="L2" s="22"/>
      <c r="M2" s="22"/>
      <c r="N2" s="22"/>
      <c r="O2" s="22"/>
      <c r="P2" s="22"/>
      <c r="Q2" s="22"/>
      <c r="R2" s="22"/>
      <c r="S2" s="61"/>
      <c r="T2" s="137"/>
      <c r="U2" s="61"/>
      <c r="V2" s="61"/>
      <c r="W2" s="61"/>
      <c r="X2" s="61"/>
    </row>
    <row r="3" spans="2:24" ht="51" x14ac:dyDescent="0.2">
      <c r="F3" s="134" t="s">
        <v>81</v>
      </c>
      <c r="G3" s="138" t="s">
        <v>137</v>
      </c>
      <c r="H3" s="138" t="s">
        <v>138</v>
      </c>
      <c r="I3" s="138" t="s">
        <v>269</v>
      </c>
      <c r="J3" s="138" t="s">
        <v>376</v>
      </c>
      <c r="K3" s="138" t="s">
        <v>139</v>
      </c>
      <c r="L3" s="59"/>
      <c r="M3" s="59"/>
      <c r="N3" s="59"/>
      <c r="O3" s="59"/>
      <c r="P3" s="59"/>
      <c r="Q3" s="59"/>
      <c r="R3" s="59"/>
      <c r="S3" s="59"/>
      <c r="T3" s="59"/>
      <c r="U3" s="59"/>
    </row>
    <row r="4" spans="2:24" ht="15" customHeight="1" x14ac:dyDescent="0.2">
      <c r="F4" s="135" t="s">
        <v>90</v>
      </c>
      <c r="G4" s="149">
        <f t="shared" ref="G4:G10" si="0">SUMPRODUCT(($C$17:$C$65000=$F4)*($T$17:$T$65000))+SUMPRODUCT(($C$17:$C$65000=$F4)*($U$17:$U$65000))</f>
        <v>0</v>
      </c>
      <c r="H4" s="149">
        <f t="shared" ref="H4:H10" si="1">SUMPRODUCT(($C$17:$C$65000=$F4)*($V$17:$V$65000))</f>
        <v>0</v>
      </c>
      <c r="I4" s="149">
        <f>SUMPRODUCT(($C$17:$C$65000=$F4)*($W$17:$W$65000))
+SUMPRODUCT(($C$17:$C$65000=$F4)*($X$17:$X$65000))</f>
        <v>0</v>
      </c>
      <c r="J4" s="396"/>
      <c r="K4" s="164"/>
      <c r="L4" s="59"/>
      <c r="M4" s="59"/>
      <c r="N4" s="59"/>
      <c r="O4" s="59"/>
      <c r="P4" s="59"/>
      <c r="Q4" s="59"/>
      <c r="R4" s="59"/>
      <c r="S4" s="59"/>
      <c r="T4" s="59"/>
      <c r="U4" s="59"/>
    </row>
    <row r="5" spans="2:24" ht="15" customHeight="1" x14ac:dyDescent="0.2">
      <c r="F5" s="135" t="s">
        <v>88</v>
      </c>
      <c r="G5" s="149">
        <f t="shared" si="0"/>
        <v>0</v>
      </c>
      <c r="H5" s="149">
        <f t="shared" si="1"/>
        <v>0</v>
      </c>
      <c r="I5" s="149">
        <f t="shared" ref="I5:I10" si="2">SUMPRODUCT(($C$17:$C$65000=$F5)*($W$17:$W$65000))
+SUMPRODUCT(($C$17:$C$65000=$F5)*($X$17:$X$65000))</f>
        <v>0</v>
      </c>
      <c r="J5" s="396"/>
      <c r="K5" s="164"/>
      <c r="L5" s="59"/>
      <c r="M5" s="59"/>
      <c r="N5" s="59"/>
      <c r="O5" s="59"/>
      <c r="P5" s="59"/>
      <c r="Q5" s="59"/>
      <c r="R5" s="59"/>
      <c r="S5" s="59"/>
      <c r="T5" s="59"/>
      <c r="U5" s="59"/>
    </row>
    <row r="6" spans="2:24" ht="15" customHeight="1" x14ac:dyDescent="0.2">
      <c r="F6" s="135" t="s">
        <v>89</v>
      </c>
      <c r="G6" s="149">
        <f t="shared" si="0"/>
        <v>0</v>
      </c>
      <c r="H6" s="149">
        <f t="shared" si="1"/>
        <v>0</v>
      </c>
      <c r="I6" s="149">
        <f t="shared" si="2"/>
        <v>0</v>
      </c>
      <c r="J6" s="149">
        <f>'B1. EE-Kostenwälzung'!O6</f>
        <v>0</v>
      </c>
      <c r="K6" s="164"/>
      <c r="L6" s="59"/>
      <c r="M6" s="59"/>
      <c r="N6" s="59"/>
      <c r="O6" s="59"/>
      <c r="P6" s="59"/>
      <c r="Q6" s="59"/>
      <c r="R6" s="59"/>
      <c r="S6" s="59"/>
      <c r="T6" s="59"/>
      <c r="U6" s="59"/>
    </row>
    <row r="7" spans="2:24" ht="15" customHeight="1" x14ac:dyDescent="0.2">
      <c r="F7" s="135" t="s">
        <v>91</v>
      </c>
      <c r="G7" s="149">
        <f t="shared" si="0"/>
        <v>0</v>
      </c>
      <c r="H7" s="149">
        <f t="shared" si="1"/>
        <v>0</v>
      </c>
      <c r="I7" s="149">
        <f t="shared" si="2"/>
        <v>0</v>
      </c>
      <c r="J7" s="149">
        <f>'B1. EE-Kostenwälzung'!O7</f>
        <v>0</v>
      </c>
      <c r="K7" s="164"/>
      <c r="L7" s="59"/>
      <c r="M7" s="59"/>
      <c r="N7" s="59"/>
      <c r="O7" s="59"/>
      <c r="P7" s="59"/>
      <c r="Q7" s="59"/>
      <c r="R7" s="59"/>
      <c r="S7" s="59"/>
      <c r="T7" s="59"/>
      <c r="U7" s="59"/>
    </row>
    <row r="8" spans="2:24" ht="15" customHeight="1" x14ac:dyDescent="0.2">
      <c r="E8" s="61"/>
      <c r="F8" s="135" t="s">
        <v>92</v>
      </c>
      <c r="G8" s="149">
        <f t="shared" si="0"/>
        <v>0</v>
      </c>
      <c r="H8" s="149">
        <f t="shared" si="1"/>
        <v>0</v>
      </c>
      <c r="I8" s="149">
        <f t="shared" si="2"/>
        <v>0</v>
      </c>
      <c r="J8" s="149">
        <f>'B1. EE-Kostenwälzung'!O8</f>
        <v>0</v>
      </c>
      <c r="K8" s="164"/>
      <c r="L8" s="59"/>
      <c r="M8" s="59"/>
      <c r="N8" s="59"/>
      <c r="O8" s="59"/>
      <c r="P8" s="59"/>
      <c r="Q8" s="59"/>
      <c r="R8" s="59"/>
      <c r="S8" s="59"/>
      <c r="T8" s="59"/>
      <c r="U8" s="59"/>
    </row>
    <row r="9" spans="2:24" ht="15" customHeight="1" x14ac:dyDescent="0.2">
      <c r="E9" s="61"/>
      <c r="F9" s="135" t="s">
        <v>93</v>
      </c>
      <c r="G9" s="149">
        <f t="shared" si="0"/>
        <v>0</v>
      </c>
      <c r="H9" s="149">
        <f t="shared" si="1"/>
        <v>0</v>
      </c>
      <c r="I9" s="149">
        <f t="shared" si="2"/>
        <v>0</v>
      </c>
      <c r="J9" s="149">
        <f>'B1. EE-Kostenwälzung'!O9</f>
        <v>0</v>
      </c>
      <c r="K9" s="164"/>
      <c r="L9" s="59"/>
      <c r="M9" s="59"/>
      <c r="N9" s="59"/>
      <c r="O9" s="59"/>
      <c r="P9" s="59"/>
      <c r="Q9" s="59"/>
      <c r="R9" s="59"/>
      <c r="S9" s="59"/>
      <c r="T9" s="59"/>
      <c r="U9" s="59"/>
    </row>
    <row r="10" spans="2:24" ht="15" customHeight="1" x14ac:dyDescent="0.2">
      <c r="E10" s="61"/>
      <c r="F10" s="135" t="s">
        <v>94</v>
      </c>
      <c r="G10" s="149">
        <f t="shared" si="0"/>
        <v>0</v>
      </c>
      <c r="H10" s="149">
        <f t="shared" si="1"/>
        <v>0</v>
      </c>
      <c r="I10" s="149">
        <f t="shared" si="2"/>
        <v>0</v>
      </c>
      <c r="J10" s="149">
        <f>'B1. EE-Kostenwälzung'!O10</f>
        <v>0</v>
      </c>
      <c r="K10" s="165"/>
      <c r="L10" s="59"/>
      <c r="M10" s="59"/>
      <c r="N10" s="59"/>
      <c r="O10" s="59"/>
      <c r="P10" s="59"/>
      <c r="Q10" s="59"/>
      <c r="R10" s="59"/>
      <c r="S10" s="59"/>
      <c r="T10" s="59"/>
      <c r="U10" s="59"/>
    </row>
    <row r="11" spans="2:24" ht="15" customHeight="1" x14ac:dyDescent="0.2">
      <c r="E11" s="61"/>
      <c r="F11" s="150" t="s">
        <v>60</v>
      </c>
      <c r="G11" s="152">
        <f>SUM(G4:G10)</f>
        <v>0</v>
      </c>
      <c r="H11" s="152">
        <f>SUM(H4:H10)</f>
        <v>0</v>
      </c>
      <c r="I11" s="152">
        <f>SUM(I4:I10)</f>
        <v>0</v>
      </c>
      <c r="J11" s="152">
        <f>SUM(J4:J10)</f>
        <v>0</v>
      </c>
      <c r="K11" s="152">
        <f>SUM(G11:J11)</f>
        <v>0</v>
      </c>
      <c r="L11" s="59"/>
      <c r="M11" s="59"/>
      <c r="N11" s="59"/>
      <c r="O11" s="59"/>
      <c r="P11" s="59"/>
      <c r="Q11" s="59"/>
      <c r="R11" s="59"/>
      <c r="S11" s="59"/>
      <c r="T11" s="59"/>
      <c r="U11" s="59"/>
    </row>
    <row r="12" spans="2:24" x14ac:dyDescent="0.2">
      <c r="E12" s="61"/>
      <c r="F12" s="15"/>
      <c r="G12" s="15"/>
      <c r="H12" s="15"/>
      <c r="I12" s="63"/>
      <c r="J12" s="15"/>
      <c r="K12" s="59"/>
      <c r="L12" s="59"/>
      <c r="M12" s="59"/>
      <c r="N12" s="59"/>
      <c r="O12" s="59"/>
      <c r="P12" s="59"/>
      <c r="Q12" s="59"/>
      <c r="R12" s="59"/>
      <c r="S12" s="59"/>
      <c r="T12" s="153"/>
      <c r="U12" s="153"/>
      <c r="V12" s="153"/>
      <c r="W12" s="153"/>
      <c r="X12" s="153"/>
    </row>
    <row r="13" spans="2:24" ht="38.25" x14ac:dyDescent="0.2">
      <c r="F13" s="20"/>
      <c r="G13" s="20"/>
      <c r="H13" s="20"/>
      <c r="I13" s="20"/>
      <c r="J13" s="20"/>
      <c r="K13" s="156" t="s">
        <v>0</v>
      </c>
      <c r="L13" s="89"/>
      <c r="M13" s="89"/>
      <c r="N13" s="157"/>
      <c r="O13" s="156" t="s">
        <v>100</v>
      </c>
      <c r="P13" s="89"/>
      <c r="Q13" s="89"/>
      <c r="R13" s="157"/>
      <c r="S13" s="43" t="s">
        <v>78</v>
      </c>
      <c r="T13" s="155" t="s">
        <v>102</v>
      </c>
      <c r="U13" s="155"/>
      <c r="V13" s="92" t="s">
        <v>261</v>
      </c>
      <c r="W13" s="92" t="s">
        <v>263</v>
      </c>
      <c r="X13" s="92"/>
    </row>
    <row r="14" spans="2:24" ht="30" customHeight="1" x14ac:dyDescent="0.2">
      <c r="B14" s="140" t="s">
        <v>260</v>
      </c>
      <c r="C14" s="141"/>
      <c r="D14" s="141"/>
      <c r="E14" s="141"/>
      <c r="F14" s="141"/>
      <c r="G14" s="142"/>
      <c r="H14" s="142"/>
      <c r="I14" s="143"/>
      <c r="J14" s="20"/>
      <c r="K14" s="42" t="s">
        <v>3</v>
      </c>
      <c r="L14" s="50"/>
      <c r="M14" s="42" t="s">
        <v>3</v>
      </c>
      <c r="N14" s="4"/>
      <c r="O14" s="42" t="s">
        <v>3</v>
      </c>
      <c r="P14" s="50"/>
      <c r="Q14" s="42" t="s">
        <v>3</v>
      </c>
      <c r="R14" s="4"/>
      <c r="S14" s="148"/>
      <c r="T14" s="42" t="s">
        <v>3</v>
      </c>
      <c r="U14" s="4"/>
      <c r="V14" s="23" t="s">
        <v>3</v>
      </c>
      <c r="W14" s="23" t="s">
        <v>3</v>
      </c>
      <c r="X14" s="23"/>
    </row>
    <row r="15" spans="2:24" x14ac:dyDescent="0.2">
      <c r="B15" s="145"/>
      <c r="C15" s="146"/>
      <c r="D15" s="146"/>
      <c r="E15" s="146"/>
      <c r="F15" s="162"/>
      <c r="G15" s="159"/>
      <c r="H15" s="156" t="s">
        <v>96</v>
      </c>
      <c r="I15" s="160"/>
      <c r="J15" s="160"/>
      <c r="K15" s="41">
        <v>2500</v>
      </c>
      <c r="L15" s="41"/>
      <c r="M15" s="8" t="s">
        <v>4</v>
      </c>
      <c r="N15" s="8"/>
      <c r="O15" s="41">
        <v>2500</v>
      </c>
      <c r="P15" s="41"/>
      <c r="Q15" s="8" t="s">
        <v>4</v>
      </c>
      <c r="R15" s="8"/>
      <c r="S15" s="18"/>
      <c r="T15" s="10" t="s">
        <v>5</v>
      </c>
      <c r="U15" s="10" t="s">
        <v>4</v>
      </c>
      <c r="V15" s="10" t="s">
        <v>4</v>
      </c>
      <c r="W15" s="10" t="s">
        <v>5</v>
      </c>
      <c r="X15" s="10" t="s">
        <v>4</v>
      </c>
    </row>
    <row r="16" spans="2:24" ht="54.95" customHeight="1" x14ac:dyDescent="0.2">
      <c r="B16" s="144" t="s">
        <v>262</v>
      </c>
      <c r="C16" s="144" t="s">
        <v>98</v>
      </c>
      <c r="D16" s="44" t="s">
        <v>99</v>
      </c>
      <c r="E16" s="44" t="s">
        <v>84</v>
      </c>
      <c r="F16" s="144" t="s">
        <v>95</v>
      </c>
      <c r="G16" s="144" t="s">
        <v>96</v>
      </c>
      <c r="H16" s="144" t="s">
        <v>97</v>
      </c>
      <c r="I16" s="144" t="s">
        <v>82</v>
      </c>
      <c r="J16" s="144" t="s">
        <v>83</v>
      </c>
      <c r="K16" s="94" t="s">
        <v>85</v>
      </c>
      <c r="L16" s="94" t="s">
        <v>86</v>
      </c>
      <c r="M16" s="94" t="s">
        <v>85</v>
      </c>
      <c r="N16" s="94" t="s">
        <v>86</v>
      </c>
      <c r="O16" s="94" t="s">
        <v>140</v>
      </c>
      <c r="P16" s="94" t="s">
        <v>101</v>
      </c>
      <c r="Q16" s="94" t="s">
        <v>140</v>
      </c>
      <c r="R16" s="94" t="s">
        <v>101</v>
      </c>
      <c r="S16" s="147" t="s">
        <v>87</v>
      </c>
      <c r="T16" s="94" t="s">
        <v>141</v>
      </c>
      <c r="U16" s="94" t="s">
        <v>141</v>
      </c>
      <c r="V16" s="94" t="s">
        <v>141</v>
      </c>
      <c r="W16" s="94" t="s">
        <v>141</v>
      </c>
      <c r="X16" s="94" t="s">
        <v>141</v>
      </c>
    </row>
    <row r="17" spans="2:24" ht="15" customHeight="1" x14ac:dyDescent="0.2">
      <c r="B17" s="337" t="s">
        <v>36</v>
      </c>
      <c r="C17" s="133" t="s">
        <v>36</v>
      </c>
      <c r="D17" s="133" t="s">
        <v>36</v>
      </c>
      <c r="E17" s="133"/>
      <c r="F17" s="133"/>
      <c r="G17" s="133"/>
      <c r="H17" s="133"/>
      <c r="I17" s="133"/>
      <c r="J17" s="133"/>
      <c r="K17" s="154"/>
      <c r="L17" s="154"/>
      <c r="M17" s="154"/>
      <c r="N17" s="154"/>
      <c r="O17" s="322" t="str">
        <f>IF($C17="1 - HöS",'C1. Verprobung'!$C$17,
IF($C17="2 - HöS/HS",'C1. Verprobung'!$C$18,
IF($C17="3 - HS",'C1. Verprobung'!$C$19,
IF($C17="4 - HS/MS",'C1. Verprobung'!$C$20,
IF($C17="5 - MS",'C1. Verprobung'!$C$21,
IF($C17="6 - MS/NS",'C1. Verprobung'!$C$22,
IF($C17="7 - NS",'C1. Verprobung'!$C$23,"-")))))))</f>
        <v>-</v>
      </c>
      <c r="P17" s="322" t="str">
        <f>IF($C17="1 - HöS",'C1. Verprobung'!$D$17,
IF($C17="2 - HöS/HS",'C1. Verprobung'!$D$18,
IF($C17="3 - HS",'C1. Verprobung'!$D$19,
IF($C17="4 - HS/MS",'C1. Verprobung'!$D$20,
IF($C17="5 - MS",'C1. Verprobung'!$D$21,
IF($C17="6 - MS/NS",'C1. Verprobung'!$D$22,
IF($C17="7 - NS",'C1. Verprobung'!$D$23,"-")))))))</f>
        <v>-</v>
      </c>
      <c r="Q17" s="322" t="str">
        <f>IF($C17="1 - HöS",'C1. Verprobung'!$E$17,
IF($C17="2 - HöS/HS",'C1. Verprobung'!$E$18,
IF($C17="3 - HS",'C1. Verprobung'!$E$19,
IF($C17="4 - HS/MS",'C1. Verprobung'!$E$20,
IF($C17="5 - MS",'C1. Verprobung'!$E$21,
IF($C17="6 - MS/NS",'C1. Verprobung'!$E$22,
IF($C17="7 - NS",'C1. Verprobung'!$E$23,"-")))))))</f>
        <v>-</v>
      </c>
      <c r="R17" s="322" t="str">
        <f>IF($C17="1 - HöS",'C1. Verprobung'!$F$17,
IF($C17="2 - HöS/HS",'C1. Verprobung'!$F$18,
IF($C17="3 - HS",'C1. Verprobung'!$F$19,
IF($C17="4 - HS/MS",'C1. Verprobung'!$F$20,
IF($C17="5 - MS",'C1. Verprobung'!$F$21,
IF($C17="6 - MS/NS",'C1. Verprobung'!$F$22,
IF($C17="7 - NS",'C1. Verprobung'!$F$23,"-")))))))</f>
        <v>-</v>
      </c>
      <c r="S17" s="151"/>
      <c r="T17" s="181">
        <f>IF($B17="§ 19 Abs. 2 Satz 1 StromNEV",(($K17*$O17)+($L17*$P17/100))*($S17),0)</f>
        <v>0</v>
      </c>
      <c r="U17" s="181">
        <f t="shared" ref="U17:U80" si="3">IF($B17="§ 19 Abs. 2 Satz 1 StromNEV",(($M17*$Q17)+($N17*$R17/100))*($S17),0)</f>
        <v>0</v>
      </c>
      <c r="V17" s="181">
        <f t="shared" ref="V17:V80" si="4">IF($B17="§ 19 Abs. 2 Satz 2 StromNEV",(($M17*$Q17)+($N17*$R17/100))*($S17),0)</f>
        <v>0</v>
      </c>
      <c r="W17" s="181">
        <f>IF($B17="§ 118 Abs. 6 Satz 9 EnWG",(($K17*$O17)+($L17*$P17/100))*($S17),0)</f>
        <v>0</v>
      </c>
      <c r="X17" s="181">
        <f>IF($B17="§ 118 Abs. 6 Satz 9 EnWG",(($M17*$Q17)+($N17*$R17/100))*($S17),0)</f>
        <v>0</v>
      </c>
    </row>
    <row r="18" spans="2:24" ht="15" customHeight="1" x14ac:dyDescent="0.2">
      <c r="B18" s="337" t="s">
        <v>36</v>
      </c>
      <c r="C18" s="133" t="s">
        <v>36</v>
      </c>
      <c r="D18" s="133" t="s">
        <v>36</v>
      </c>
      <c r="E18" s="133"/>
      <c r="F18" s="133"/>
      <c r="G18" s="133"/>
      <c r="H18" s="133"/>
      <c r="I18" s="133"/>
      <c r="J18" s="133"/>
      <c r="K18" s="154"/>
      <c r="L18" s="154"/>
      <c r="M18" s="154"/>
      <c r="N18" s="154"/>
      <c r="O18" s="322" t="str">
        <f>IF($C18="1 - HöS",'C1. Verprobung'!$C$17,
IF($C18="2 - HöS/HS",'C1. Verprobung'!$C$18,
IF($C18="3 - HS",'C1. Verprobung'!$C$19,
IF($C18="4 - HS/MS",'C1. Verprobung'!$C$20,
IF($C18="5 - MS",'C1. Verprobung'!$C$21,
IF($C18="6 - MS/NS",'C1. Verprobung'!$C$22,
IF($C18="7 - NS",'C1. Verprobung'!$C$23,"-")))))))</f>
        <v>-</v>
      </c>
      <c r="P18" s="322" t="str">
        <f>IF($C18="1 - HöS",'C1. Verprobung'!$D$17,
IF($C18="2 - HöS/HS",'C1. Verprobung'!$D$18,
IF($C18="3 - HS",'C1. Verprobung'!$D$19,
IF($C18="4 - HS/MS",'C1. Verprobung'!$D$20,
IF($C18="5 - MS",'C1. Verprobung'!$D$21,
IF($C18="6 - MS/NS",'C1. Verprobung'!$D$22,
IF($C18="7 - NS",'C1. Verprobung'!$D$23,"-")))))))</f>
        <v>-</v>
      </c>
      <c r="Q18" s="322" t="str">
        <f>IF($C18="1 - HöS",'C1. Verprobung'!$E$17,
IF($C18="2 - HöS/HS",'C1. Verprobung'!$E$18,
IF($C18="3 - HS",'C1. Verprobung'!$E$19,
IF($C18="4 - HS/MS",'C1. Verprobung'!$E$20,
IF($C18="5 - MS",'C1. Verprobung'!$E$21,
IF($C18="6 - MS/NS",'C1. Verprobung'!$E$22,
IF($C18="7 - NS",'C1. Verprobung'!$E$23,"-")))))))</f>
        <v>-</v>
      </c>
      <c r="R18" s="322" t="str">
        <f>IF($C18="1 - HöS",'C1. Verprobung'!$F$17,
IF($C18="2 - HöS/HS",'C1. Verprobung'!$F$18,
IF($C18="3 - HS",'C1. Verprobung'!$F$19,
IF($C18="4 - HS/MS",'C1. Verprobung'!$F$20,
IF($C18="5 - MS",'C1. Verprobung'!$F$21,
IF($C18="6 - MS/NS",'C1. Verprobung'!$F$22,
IF($C18="7 - NS",'C1. Verprobung'!$F$23,"-")))))))</f>
        <v>-</v>
      </c>
      <c r="S18" s="151"/>
      <c r="T18" s="181">
        <f t="shared" ref="T18:T80" si="5">IF($B18="§ 19 Abs. 2 Satz 1 StromNEV",(($K18*$O18)+($L18*$P18/100))*($S18),0)</f>
        <v>0</v>
      </c>
      <c r="U18" s="181">
        <f t="shared" si="3"/>
        <v>0</v>
      </c>
      <c r="V18" s="181">
        <f t="shared" si="4"/>
        <v>0</v>
      </c>
      <c r="W18" s="181">
        <f t="shared" ref="W18:W81" si="6">IF($B18="§ 118 Abs. 6 Satz 9 EnWG",(($K18*$O18)+($L18*$P18/100))*($S18),0)</f>
        <v>0</v>
      </c>
      <c r="X18" s="181">
        <f t="shared" ref="X18:X81" si="7">IF($B18="§ 118 Abs. 6 Satz 9 EnWG",(($M18*$Q18)+($N18*$R18/100))*($S18),0)</f>
        <v>0</v>
      </c>
    </row>
    <row r="19" spans="2:24" ht="15" customHeight="1" x14ac:dyDescent="0.2">
      <c r="B19" s="337" t="s">
        <v>36</v>
      </c>
      <c r="C19" s="133" t="s">
        <v>36</v>
      </c>
      <c r="D19" s="133" t="s">
        <v>36</v>
      </c>
      <c r="E19" s="133"/>
      <c r="F19" s="133"/>
      <c r="G19" s="133"/>
      <c r="H19" s="133"/>
      <c r="I19" s="133"/>
      <c r="J19" s="133"/>
      <c r="K19" s="154"/>
      <c r="L19" s="154"/>
      <c r="M19" s="154"/>
      <c r="N19" s="154"/>
      <c r="O19" s="322" t="str">
        <f>IF($C19="1 - HöS",'C1. Verprobung'!$C$17,
IF($C19="2 - HöS/HS",'C1. Verprobung'!$C$18,
IF($C19="3 - HS",'C1. Verprobung'!$C$19,
IF($C19="4 - HS/MS",'C1. Verprobung'!$C$20,
IF($C19="5 - MS",'C1. Verprobung'!$C$21,
IF($C19="6 - MS/NS",'C1. Verprobung'!$C$22,
IF($C19="7 - NS",'C1. Verprobung'!$C$23,"-")))))))</f>
        <v>-</v>
      </c>
      <c r="P19" s="322" t="str">
        <f>IF($C19="1 - HöS",'C1. Verprobung'!$D$17,
IF($C19="2 - HöS/HS",'C1. Verprobung'!$D$18,
IF($C19="3 - HS",'C1. Verprobung'!$D$19,
IF($C19="4 - HS/MS",'C1. Verprobung'!$D$20,
IF($C19="5 - MS",'C1. Verprobung'!$D$21,
IF($C19="6 - MS/NS",'C1. Verprobung'!$D$22,
IF($C19="7 - NS",'C1. Verprobung'!$D$23,"-")))))))</f>
        <v>-</v>
      </c>
      <c r="Q19" s="322" t="str">
        <f>IF($C19="1 - HöS",'C1. Verprobung'!$E$17,
IF($C19="2 - HöS/HS",'C1. Verprobung'!$E$18,
IF($C19="3 - HS",'C1. Verprobung'!$E$19,
IF($C19="4 - HS/MS",'C1. Verprobung'!$E$20,
IF($C19="5 - MS",'C1. Verprobung'!$E$21,
IF($C19="6 - MS/NS",'C1. Verprobung'!$E$22,
IF($C19="7 - NS",'C1. Verprobung'!$E$23,"-")))))))</f>
        <v>-</v>
      </c>
      <c r="R19" s="322" t="str">
        <f>IF($C19="1 - HöS",'C1. Verprobung'!$F$17,
IF($C19="2 - HöS/HS",'C1. Verprobung'!$F$18,
IF($C19="3 - HS",'C1. Verprobung'!$F$19,
IF($C19="4 - HS/MS",'C1. Verprobung'!$F$20,
IF($C19="5 - MS",'C1. Verprobung'!$F$21,
IF($C19="6 - MS/NS",'C1. Verprobung'!$F$22,
IF($C19="7 - NS",'C1. Verprobung'!$F$23,"-")))))))</f>
        <v>-</v>
      </c>
      <c r="S19" s="151"/>
      <c r="T19" s="181">
        <f t="shared" si="5"/>
        <v>0</v>
      </c>
      <c r="U19" s="181">
        <f t="shared" si="3"/>
        <v>0</v>
      </c>
      <c r="V19" s="181">
        <f t="shared" si="4"/>
        <v>0</v>
      </c>
      <c r="W19" s="181">
        <f t="shared" si="6"/>
        <v>0</v>
      </c>
      <c r="X19" s="181">
        <f t="shared" si="7"/>
        <v>0</v>
      </c>
    </row>
    <row r="20" spans="2:24" s="61" customFormat="1" ht="15" customHeight="1" x14ac:dyDescent="0.2">
      <c r="B20" s="337" t="s">
        <v>36</v>
      </c>
      <c r="C20" s="133" t="s">
        <v>36</v>
      </c>
      <c r="D20" s="133" t="s">
        <v>36</v>
      </c>
      <c r="E20" s="133"/>
      <c r="F20" s="133"/>
      <c r="G20" s="133"/>
      <c r="H20" s="133"/>
      <c r="I20" s="133"/>
      <c r="J20" s="133"/>
      <c r="K20" s="154"/>
      <c r="L20" s="154"/>
      <c r="M20" s="154"/>
      <c r="N20" s="154"/>
      <c r="O20" s="322" t="str">
        <f>IF($C20="1 - HöS",'C1. Verprobung'!$C$17,
IF($C20="2 - HöS/HS",'C1. Verprobung'!$C$18,
IF($C20="3 - HS",'C1. Verprobung'!$C$19,
IF($C20="4 - HS/MS",'C1. Verprobung'!$C$20,
IF($C20="5 - MS",'C1. Verprobung'!$C$21,
IF($C20="6 - MS/NS",'C1. Verprobung'!$C$22,
IF($C20="7 - NS",'C1. Verprobung'!$C$23,"-")))))))</f>
        <v>-</v>
      </c>
      <c r="P20" s="322" t="str">
        <f>IF($C20="1 - HöS",'C1. Verprobung'!$D$17,
IF($C20="2 - HöS/HS",'C1. Verprobung'!$D$18,
IF($C20="3 - HS",'C1. Verprobung'!$D$19,
IF($C20="4 - HS/MS",'C1. Verprobung'!$D$20,
IF($C20="5 - MS",'C1. Verprobung'!$D$21,
IF($C20="6 - MS/NS",'C1. Verprobung'!$D$22,
IF($C20="7 - NS",'C1. Verprobung'!$D$23,"-")))))))</f>
        <v>-</v>
      </c>
      <c r="Q20" s="322" t="str">
        <f>IF($C20="1 - HöS",'C1. Verprobung'!$E$17,
IF($C20="2 - HöS/HS",'C1. Verprobung'!$E$18,
IF($C20="3 - HS",'C1. Verprobung'!$E$19,
IF($C20="4 - HS/MS",'C1. Verprobung'!$E$20,
IF($C20="5 - MS",'C1. Verprobung'!$E$21,
IF($C20="6 - MS/NS",'C1. Verprobung'!$E$22,
IF($C20="7 - NS",'C1. Verprobung'!$E$23,"-")))))))</f>
        <v>-</v>
      </c>
      <c r="R20" s="322" t="str">
        <f>IF($C20="1 - HöS",'C1. Verprobung'!$F$17,
IF($C20="2 - HöS/HS",'C1. Verprobung'!$F$18,
IF($C20="3 - HS",'C1. Verprobung'!$F$19,
IF($C20="4 - HS/MS",'C1. Verprobung'!$F$20,
IF($C20="5 - MS",'C1. Verprobung'!$F$21,
IF($C20="6 - MS/NS",'C1. Verprobung'!$F$22,
IF($C20="7 - NS",'C1. Verprobung'!$F$23,"-")))))))</f>
        <v>-</v>
      </c>
      <c r="S20" s="151"/>
      <c r="T20" s="181">
        <f t="shared" si="5"/>
        <v>0</v>
      </c>
      <c r="U20" s="181">
        <f t="shared" si="3"/>
        <v>0</v>
      </c>
      <c r="V20" s="181">
        <f t="shared" si="4"/>
        <v>0</v>
      </c>
      <c r="W20" s="181">
        <f t="shared" si="6"/>
        <v>0</v>
      </c>
      <c r="X20" s="181">
        <f t="shared" si="7"/>
        <v>0</v>
      </c>
    </row>
    <row r="21" spans="2:24" s="61" customFormat="1" ht="15" customHeight="1" x14ac:dyDescent="0.2">
      <c r="B21" s="337" t="s">
        <v>36</v>
      </c>
      <c r="C21" s="133" t="s">
        <v>36</v>
      </c>
      <c r="D21" s="133" t="s">
        <v>36</v>
      </c>
      <c r="E21" s="133"/>
      <c r="F21" s="133"/>
      <c r="G21" s="133"/>
      <c r="H21" s="133"/>
      <c r="I21" s="133"/>
      <c r="J21" s="133"/>
      <c r="K21" s="154"/>
      <c r="L21" s="154"/>
      <c r="M21" s="154"/>
      <c r="N21" s="154"/>
      <c r="O21" s="322" t="str">
        <f>IF($C21="1 - HöS",'C1. Verprobung'!$C$17,
IF($C21="2 - HöS/HS",'C1. Verprobung'!$C$18,
IF($C21="3 - HS",'C1. Verprobung'!$C$19,
IF($C21="4 - HS/MS",'C1. Verprobung'!$C$20,
IF($C21="5 - MS",'C1. Verprobung'!$C$21,
IF($C21="6 - MS/NS",'C1. Verprobung'!$C$22,
IF($C21="7 - NS",'C1. Verprobung'!$C$23,"-")))))))</f>
        <v>-</v>
      </c>
      <c r="P21" s="322" t="str">
        <f>IF($C21="1 - HöS",'C1. Verprobung'!$D$17,
IF($C21="2 - HöS/HS",'C1. Verprobung'!$D$18,
IF($C21="3 - HS",'C1. Verprobung'!$D$19,
IF($C21="4 - HS/MS",'C1. Verprobung'!$D$20,
IF($C21="5 - MS",'C1. Verprobung'!$D$21,
IF($C21="6 - MS/NS",'C1. Verprobung'!$D$22,
IF($C21="7 - NS",'C1. Verprobung'!$D$23,"-")))))))</f>
        <v>-</v>
      </c>
      <c r="Q21" s="322" t="str">
        <f>IF($C21="1 - HöS",'C1. Verprobung'!$E$17,
IF($C21="2 - HöS/HS",'C1. Verprobung'!$E$18,
IF($C21="3 - HS",'C1. Verprobung'!$E$19,
IF($C21="4 - HS/MS",'C1. Verprobung'!$E$20,
IF($C21="5 - MS",'C1. Verprobung'!$E$21,
IF($C21="6 - MS/NS",'C1. Verprobung'!$E$22,
IF($C21="7 - NS",'C1. Verprobung'!$E$23,"-")))))))</f>
        <v>-</v>
      </c>
      <c r="R21" s="322" t="str">
        <f>IF($C21="1 - HöS",'C1. Verprobung'!$F$17,
IF($C21="2 - HöS/HS",'C1. Verprobung'!$F$18,
IF($C21="3 - HS",'C1. Verprobung'!$F$19,
IF($C21="4 - HS/MS",'C1. Verprobung'!$F$20,
IF($C21="5 - MS",'C1. Verprobung'!$F$21,
IF($C21="6 - MS/NS",'C1. Verprobung'!$F$22,
IF($C21="7 - NS",'C1. Verprobung'!$F$23,"-")))))))</f>
        <v>-</v>
      </c>
      <c r="S21" s="151"/>
      <c r="T21" s="181">
        <f t="shared" si="5"/>
        <v>0</v>
      </c>
      <c r="U21" s="181">
        <f t="shared" si="3"/>
        <v>0</v>
      </c>
      <c r="V21" s="181">
        <f t="shared" si="4"/>
        <v>0</v>
      </c>
      <c r="W21" s="181">
        <f t="shared" si="6"/>
        <v>0</v>
      </c>
      <c r="X21" s="181">
        <f t="shared" si="7"/>
        <v>0</v>
      </c>
    </row>
    <row r="22" spans="2:24" ht="15" customHeight="1" x14ac:dyDescent="0.2">
      <c r="B22" s="337" t="s">
        <v>36</v>
      </c>
      <c r="C22" s="133" t="s">
        <v>36</v>
      </c>
      <c r="D22" s="133" t="s">
        <v>36</v>
      </c>
      <c r="E22" s="133"/>
      <c r="F22" s="133"/>
      <c r="G22" s="133"/>
      <c r="H22" s="133"/>
      <c r="I22" s="133"/>
      <c r="J22" s="133"/>
      <c r="K22" s="154"/>
      <c r="L22" s="154"/>
      <c r="M22" s="154"/>
      <c r="N22" s="154"/>
      <c r="O22" s="322" t="str">
        <f>IF($C22="1 - HöS",'C1. Verprobung'!$C$17,
IF($C22="2 - HöS/HS",'C1. Verprobung'!$C$18,
IF($C22="3 - HS",'C1. Verprobung'!$C$19,
IF($C22="4 - HS/MS",'C1. Verprobung'!$C$20,
IF($C22="5 - MS",'C1. Verprobung'!$C$21,
IF($C22="6 - MS/NS",'C1. Verprobung'!$C$22,
IF($C22="7 - NS",'C1. Verprobung'!$C$23,"-")))))))</f>
        <v>-</v>
      </c>
      <c r="P22" s="322" t="str">
        <f>IF($C22="1 - HöS",'C1. Verprobung'!$D$17,
IF($C22="2 - HöS/HS",'C1. Verprobung'!$D$18,
IF($C22="3 - HS",'C1. Verprobung'!$D$19,
IF($C22="4 - HS/MS",'C1. Verprobung'!$D$20,
IF($C22="5 - MS",'C1. Verprobung'!$D$21,
IF($C22="6 - MS/NS",'C1. Verprobung'!$D$22,
IF($C22="7 - NS",'C1. Verprobung'!$D$23,"-")))))))</f>
        <v>-</v>
      </c>
      <c r="Q22" s="322" t="str">
        <f>IF($C22="1 - HöS",'C1. Verprobung'!$E$17,
IF($C22="2 - HöS/HS",'C1. Verprobung'!$E$18,
IF($C22="3 - HS",'C1. Verprobung'!$E$19,
IF($C22="4 - HS/MS",'C1. Verprobung'!$E$20,
IF($C22="5 - MS",'C1. Verprobung'!$E$21,
IF($C22="6 - MS/NS",'C1. Verprobung'!$E$22,
IF($C22="7 - NS",'C1. Verprobung'!$E$23,"-")))))))</f>
        <v>-</v>
      </c>
      <c r="R22" s="322" t="str">
        <f>IF($C22="1 - HöS",'C1. Verprobung'!$F$17,
IF($C22="2 - HöS/HS",'C1. Verprobung'!$F$18,
IF($C22="3 - HS",'C1. Verprobung'!$F$19,
IF($C22="4 - HS/MS",'C1. Verprobung'!$F$20,
IF($C22="5 - MS",'C1. Verprobung'!$F$21,
IF($C22="6 - MS/NS",'C1. Verprobung'!$F$22,
IF($C22="7 - NS",'C1. Verprobung'!$F$23,"-")))))))</f>
        <v>-</v>
      </c>
      <c r="S22" s="151"/>
      <c r="T22" s="181">
        <f>IF($B22="§ 19 Abs. 2 Satz 1 StromNEV",(($K22*$O22)+($L22*$P22/100))*($S22),0)</f>
        <v>0</v>
      </c>
      <c r="U22" s="181">
        <f t="shared" si="3"/>
        <v>0</v>
      </c>
      <c r="V22" s="181">
        <f t="shared" si="4"/>
        <v>0</v>
      </c>
      <c r="W22" s="181">
        <f t="shared" si="6"/>
        <v>0</v>
      </c>
      <c r="X22" s="181">
        <f t="shared" si="7"/>
        <v>0</v>
      </c>
    </row>
    <row r="23" spans="2:24" ht="15" customHeight="1" x14ac:dyDescent="0.2">
      <c r="B23" s="337" t="s">
        <v>36</v>
      </c>
      <c r="C23" s="133" t="s">
        <v>36</v>
      </c>
      <c r="D23" s="133" t="s">
        <v>36</v>
      </c>
      <c r="E23" s="133"/>
      <c r="F23" s="133"/>
      <c r="G23" s="133"/>
      <c r="H23" s="133"/>
      <c r="I23" s="133"/>
      <c r="J23" s="133"/>
      <c r="K23" s="154"/>
      <c r="L23" s="154"/>
      <c r="M23" s="154"/>
      <c r="N23" s="154"/>
      <c r="O23" s="322" t="str">
        <f>IF($C23="1 - HöS",'C1. Verprobung'!$C$17,
IF($C23="2 - HöS/HS",'C1. Verprobung'!$C$18,
IF($C23="3 - HS",'C1. Verprobung'!$C$19,
IF($C23="4 - HS/MS",'C1. Verprobung'!$C$20,
IF($C23="5 - MS",'C1. Verprobung'!$C$21,
IF($C23="6 - MS/NS",'C1. Verprobung'!$C$22,
IF($C23="7 - NS",'C1. Verprobung'!$C$23,"-")))))))</f>
        <v>-</v>
      </c>
      <c r="P23" s="322" t="str">
        <f>IF($C23="1 - HöS",'C1. Verprobung'!$D$17,
IF($C23="2 - HöS/HS",'C1. Verprobung'!$D$18,
IF($C23="3 - HS",'C1. Verprobung'!$D$19,
IF($C23="4 - HS/MS",'C1. Verprobung'!$D$20,
IF($C23="5 - MS",'C1. Verprobung'!$D$21,
IF($C23="6 - MS/NS",'C1. Verprobung'!$D$22,
IF($C23="7 - NS",'C1. Verprobung'!$D$23,"-")))))))</f>
        <v>-</v>
      </c>
      <c r="Q23" s="322" t="str">
        <f>IF($C23="1 - HöS",'C1. Verprobung'!$E$17,
IF($C23="2 - HöS/HS",'C1. Verprobung'!$E$18,
IF($C23="3 - HS",'C1. Verprobung'!$E$19,
IF($C23="4 - HS/MS",'C1. Verprobung'!$E$20,
IF($C23="5 - MS",'C1. Verprobung'!$E$21,
IF($C23="6 - MS/NS",'C1. Verprobung'!$E$22,
IF($C23="7 - NS",'C1. Verprobung'!$E$23,"-")))))))</f>
        <v>-</v>
      </c>
      <c r="R23" s="322" t="str">
        <f>IF($C23="1 - HöS",'C1. Verprobung'!$F$17,
IF($C23="2 - HöS/HS",'C1. Verprobung'!$F$18,
IF($C23="3 - HS",'C1. Verprobung'!$F$19,
IF($C23="4 - HS/MS",'C1. Verprobung'!$F$20,
IF($C23="5 - MS",'C1. Verprobung'!$F$21,
IF($C23="6 - MS/NS",'C1. Verprobung'!$F$22,
IF($C23="7 - NS",'C1. Verprobung'!$F$23,"-")))))))</f>
        <v>-</v>
      </c>
      <c r="S23" s="151"/>
      <c r="T23" s="181">
        <f t="shared" si="5"/>
        <v>0</v>
      </c>
      <c r="U23" s="181">
        <f t="shared" si="3"/>
        <v>0</v>
      </c>
      <c r="V23" s="181">
        <f t="shared" si="4"/>
        <v>0</v>
      </c>
      <c r="W23" s="181">
        <f t="shared" si="6"/>
        <v>0</v>
      </c>
      <c r="X23" s="181">
        <f t="shared" si="7"/>
        <v>0</v>
      </c>
    </row>
    <row r="24" spans="2:24" ht="15" customHeight="1" x14ac:dyDescent="0.2">
      <c r="B24" s="337" t="s">
        <v>36</v>
      </c>
      <c r="C24" s="133" t="s">
        <v>36</v>
      </c>
      <c r="D24" s="133" t="s">
        <v>36</v>
      </c>
      <c r="E24" s="133"/>
      <c r="F24" s="133"/>
      <c r="G24" s="133"/>
      <c r="H24" s="133"/>
      <c r="I24" s="133"/>
      <c r="J24" s="133"/>
      <c r="K24" s="154"/>
      <c r="L24" s="154"/>
      <c r="M24" s="154"/>
      <c r="N24" s="154"/>
      <c r="O24" s="322" t="str">
        <f>IF($C24="1 - HöS",'C1. Verprobung'!$C$17,
IF($C24="2 - HöS/HS",'C1. Verprobung'!$C$18,
IF($C24="3 - HS",'C1. Verprobung'!$C$19,
IF($C24="4 - HS/MS",'C1. Verprobung'!$C$20,
IF($C24="5 - MS",'C1. Verprobung'!$C$21,
IF($C24="6 - MS/NS",'C1. Verprobung'!$C$22,
IF($C24="7 - NS",'C1. Verprobung'!$C$23,"-")))))))</f>
        <v>-</v>
      </c>
      <c r="P24" s="322" t="str">
        <f>IF($C24="1 - HöS",'C1. Verprobung'!$D$17,
IF($C24="2 - HöS/HS",'C1. Verprobung'!$D$18,
IF($C24="3 - HS",'C1. Verprobung'!$D$19,
IF($C24="4 - HS/MS",'C1. Verprobung'!$D$20,
IF($C24="5 - MS",'C1. Verprobung'!$D$21,
IF($C24="6 - MS/NS",'C1. Verprobung'!$D$22,
IF($C24="7 - NS",'C1. Verprobung'!$D$23,"-")))))))</f>
        <v>-</v>
      </c>
      <c r="Q24" s="322" t="str">
        <f>IF($C24="1 - HöS",'C1. Verprobung'!$E$17,
IF($C24="2 - HöS/HS",'C1. Verprobung'!$E$18,
IF($C24="3 - HS",'C1. Verprobung'!$E$19,
IF($C24="4 - HS/MS",'C1. Verprobung'!$E$20,
IF($C24="5 - MS",'C1. Verprobung'!$E$21,
IF($C24="6 - MS/NS",'C1. Verprobung'!$E$22,
IF($C24="7 - NS",'C1. Verprobung'!$E$23,"-")))))))</f>
        <v>-</v>
      </c>
      <c r="R24" s="322" t="str">
        <f>IF($C24="1 - HöS",'C1. Verprobung'!$F$17,
IF($C24="2 - HöS/HS",'C1. Verprobung'!$F$18,
IF($C24="3 - HS",'C1. Verprobung'!$F$19,
IF($C24="4 - HS/MS",'C1. Verprobung'!$F$20,
IF($C24="5 - MS",'C1. Verprobung'!$F$21,
IF($C24="6 - MS/NS",'C1. Verprobung'!$F$22,
IF($C24="7 - NS",'C1. Verprobung'!$F$23,"-")))))))</f>
        <v>-</v>
      </c>
      <c r="S24" s="151"/>
      <c r="T24" s="181">
        <f t="shared" si="5"/>
        <v>0</v>
      </c>
      <c r="U24" s="181">
        <f t="shared" si="3"/>
        <v>0</v>
      </c>
      <c r="V24" s="181">
        <f t="shared" si="4"/>
        <v>0</v>
      </c>
      <c r="W24" s="181">
        <f t="shared" si="6"/>
        <v>0</v>
      </c>
      <c r="X24" s="181">
        <f t="shared" si="7"/>
        <v>0</v>
      </c>
    </row>
    <row r="25" spans="2:24" ht="15" customHeight="1" x14ac:dyDescent="0.2">
      <c r="B25" s="337" t="s">
        <v>36</v>
      </c>
      <c r="C25" s="133" t="s">
        <v>36</v>
      </c>
      <c r="D25" s="133" t="s">
        <v>36</v>
      </c>
      <c r="E25" s="133"/>
      <c r="F25" s="133"/>
      <c r="G25" s="133"/>
      <c r="H25" s="133"/>
      <c r="I25" s="133"/>
      <c r="J25" s="133"/>
      <c r="K25" s="154"/>
      <c r="L25" s="154"/>
      <c r="M25" s="154"/>
      <c r="N25" s="154"/>
      <c r="O25" s="322" t="str">
        <f>IF($C25="1 - HöS",'C1. Verprobung'!$C$17,
IF($C25="2 - HöS/HS",'C1. Verprobung'!$C$18,
IF($C25="3 - HS",'C1. Verprobung'!$C$19,
IF($C25="4 - HS/MS",'C1. Verprobung'!$C$20,
IF($C25="5 - MS",'C1. Verprobung'!$C$21,
IF($C25="6 - MS/NS",'C1. Verprobung'!$C$22,
IF($C25="7 - NS",'C1. Verprobung'!$C$23,"-")))))))</f>
        <v>-</v>
      </c>
      <c r="P25" s="322" t="str">
        <f>IF($C25="1 - HöS",'C1. Verprobung'!$D$17,
IF($C25="2 - HöS/HS",'C1. Verprobung'!$D$18,
IF($C25="3 - HS",'C1. Verprobung'!$D$19,
IF($C25="4 - HS/MS",'C1. Verprobung'!$D$20,
IF($C25="5 - MS",'C1. Verprobung'!$D$21,
IF($C25="6 - MS/NS",'C1. Verprobung'!$D$22,
IF($C25="7 - NS",'C1. Verprobung'!$D$23,"-")))))))</f>
        <v>-</v>
      </c>
      <c r="Q25" s="322" t="str">
        <f>IF($C25="1 - HöS",'C1. Verprobung'!$E$17,
IF($C25="2 - HöS/HS",'C1. Verprobung'!$E$18,
IF($C25="3 - HS",'C1. Verprobung'!$E$19,
IF($C25="4 - HS/MS",'C1. Verprobung'!$E$20,
IF($C25="5 - MS",'C1. Verprobung'!$E$21,
IF($C25="6 - MS/NS",'C1. Verprobung'!$E$22,
IF($C25="7 - NS",'C1. Verprobung'!$E$23,"-")))))))</f>
        <v>-</v>
      </c>
      <c r="R25" s="322" t="str">
        <f>IF($C25="1 - HöS",'C1. Verprobung'!$F$17,
IF($C25="2 - HöS/HS",'C1. Verprobung'!$F$18,
IF($C25="3 - HS",'C1. Verprobung'!$F$19,
IF($C25="4 - HS/MS",'C1. Verprobung'!$F$20,
IF($C25="5 - MS",'C1. Verprobung'!$F$21,
IF($C25="6 - MS/NS",'C1. Verprobung'!$F$22,
IF($C25="7 - NS",'C1. Verprobung'!$F$23,"-")))))))</f>
        <v>-</v>
      </c>
      <c r="S25" s="151"/>
      <c r="T25" s="181">
        <f t="shared" si="5"/>
        <v>0</v>
      </c>
      <c r="U25" s="181">
        <f t="shared" si="3"/>
        <v>0</v>
      </c>
      <c r="V25" s="181">
        <f t="shared" si="4"/>
        <v>0</v>
      </c>
      <c r="W25" s="181">
        <f t="shared" si="6"/>
        <v>0</v>
      </c>
      <c r="X25" s="181">
        <f t="shared" si="7"/>
        <v>0</v>
      </c>
    </row>
    <row r="26" spans="2:24" ht="15" customHeight="1" x14ac:dyDescent="0.2">
      <c r="B26" s="337" t="s">
        <v>36</v>
      </c>
      <c r="C26" s="133" t="s">
        <v>36</v>
      </c>
      <c r="D26" s="133" t="s">
        <v>36</v>
      </c>
      <c r="E26" s="133"/>
      <c r="F26" s="133"/>
      <c r="G26" s="133"/>
      <c r="H26" s="133"/>
      <c r="I26" s="133"/>
      <c r="J26" s="133"/>
      <c r="K26" s="154"/>
      <c r="L26" s="154"/>
      <c r="M26" s="154"/>
      <c r="N26" s="154"/>
      <c r="O26" s="322" t="str">
        <f>IF($C26="1 - HöS",'C1. Verprobung'!$C$17,
IF($C26="2 - HöS/HS",'C1. Verprobung'!$C$18,
IF($C26="3 - HS",'C1. Verprobung'!$C$19,
IF($C26="4 - HS/MS",'C1. Verprobung'!$C$20,
IF($C26="5 - MS",'C1. Verprobung'!$C$21,
IF($C26="6 - MS/NS",'C1. Verprobung'!$C$22,
IF($C26="7 - NS",'C1. Verprobung'!$C$23,"-")))))))</f>
        <v>-</v>
      </c>
      <c r="P26" s="322" t="str">
        <f>IF($C26="1 - HöS",'C1. Verprobung'!$D$17,
IF($C26="2 - HöS/HS",'C1. Verprobung'!$D$18,
IF($C26="3 - HS",'C1. Verprobung'!$D$19,
IF($C26="4 - HS/MS",'C1. Verprobung'!$D$20,
IF($C26="5 - MS",'C1. Verprobung'!$D$21,
IF($C26="6 - MS/NS",'C1. Verprobung'!$D$22,
IF($C26="7 - NS",'C1. Verprobung'!$D$23,"-")))))))</f>
        <v>-</v>
      </c>
      <c r="Q26" s="322" t="str">
        <f>IF($C26="1 - HöS",'C1. Verprobung'!$E$17,
IF($C26="2 - HöS/HS",'C1. Verprobung'!$E$18,
IF($C26="3 - HS",'C1. Verprobung'!$E$19,
IF($C26="4 - HS/MS",'C1. Verprobung'!$E$20,
IF($C26="5 - MS",'C1. Verprobung'!$E$21,
IF($C26="6 - MS/NS",'C1. Verprobung'!$E$22,
IF($C26="7 - NS",'C1. Verprobung'!$E$23,"-")))))))</f>
        <v>-</v>
      </c>
      <c r="R26" s="322" t="str">
        <f>IF($C26="1 - HöS",'C1. Verprobung'!$F$17,
IF($C26="2 - HöS/HS",'C1. Verprobung'!$F$18,
IF($C26="3 - HS",'C1. Verprobung'!$F$19,
IF($C26="4 - HS/MS",'C1. Verprobung'!$F$20,
IF($C26="5 - MS",'C1. Verprobung'!$F$21,
IF($C26="6 - MS/NS",'C1. Verprobung'!$F$22,
IF($C26="7 - NS",'C1. Verprobung'!$F$23,"-")))))))</f>
        <v>-</v>
      </c>
      <c r="S26" s="151"/>
      <c r="T26" s="181">
        <f t="shared" si="5"/>
        <v>0</v>
      </c>
      <c r="U26" s="181">
        <f t="shared" si="3"/>
        <v>0</v>
      </c>
      <c r="V26" s="181">
        <f t="shared" si="4"/>
        <v>0</v>
      </c>
      <c r="W26" s="181">
        <f t="shared" si="6"/>
        <v>0</v>
      </c>
      <c r="X26" s="181">
        <f t="shared" si="7"/>
        <v>0</v>
      </c>
    </row>
    <row r="27" spans="2:24" ht="15" customHeight="1" x14ac:dyDescent="0.2">
      <c r="B27" s="337" t="s">
        <v>36</v>
      </c>
      <c r="C27" s="133" t="s">
        <v>36</v>
      </c>
      <c r="D27" s="133" t="s">
        <v>36</v>
      </c>
      <c r="E27" s="133"/>
      <c r="F27" s="133"/>
      <c r="G27" s="133"/>
      <c r="H27" s="133"/>
      <c r="I27" s="133"/>
      <c r="J27" s="133"/>
      <c r="K27" s="154"/>
      <c r="L27" s="154"/>
      <c r="M27" s="154"/>
      <c r="N27" s="154"/>
      <c r="O27" s="322" t="str">
        <f>IF($C27="1 - HöS",'C1. Verprobung'!$C$17,
IF($C27="2 - HöS/HS",'C1. Verprobung'!$C$18,
IF($C27="3 - HS",'C1. Verprobung'!$C$19,
IF($C27="4 - HS/MS",'C1. Verprobung'!$C$20,
IF($C27="5 - MS",'C1. Verprobung'!$C$21,
IF($C27="6 - MS/NS",'C1. Verprobung'!$C$22,
IF($C27="7 - NS",'C1. Verprobung'!$C$23,"-")))))))</f>
        <v>-</v>
      </c>
      <c r="P27" s="322" t="str">
        <f>IF($C27="1 - HöS",'C1. Verprobung'!$D$17,
IF($C27="2 - HöS/HS",'C1. Verprobung'!$D$18,
IF($C27="3 - HS",'C1. Verprobung'!$D$19,
IF($C27="4 - HS/MS",'C1. Verprobung'!$D$20,
IF($C27="5 - MS",'C1. Verprobung'!$D$21,
IF($C27="6 - MS/NS",'C1. Verprobung'!$D$22,
IF($C27="7 - NS",'C1. Verprobung'!$D$23,"-")))))))</f>
        <v>-</v>
      </c>
      <c r="Q27" s="322" t="str">
        <f>IF($C27="1 - HöS",'C1. Verprobung'!$E$17,
IF($C27="2 - HöS/HS",'C1. Verprobung'!$E$18,
IF($C27="3 - HS",'C1. Verprobung'!$E$19,
IF($C27="4 - HS/MS",'C1. Verprobung'!$E$20,
IF($C27="5 - MS",'C1. Verprobung'!$E$21,
IF($C27="6 - MS/NS",'C1. Verprobung'!$E$22,
IF($C27="7 - NS",'C1. Verprobung'!$E$23,"-")))))))</f>
        <v>-</v>
      </c>
      <c r="R27" s="322" t="str">
        <f>IF($C27="1 - HöS",'C1. Verprobung'!$F$17,
IF($C27="2 - HöS/HS",'C1. Verprobung'!$F$18,
IF($C27="3 - HS",'C1. Verprobung'!$F$19,
IF($C27="4 - HS/MS",'C1. Verprobung'!$F$20,
IF($C27="5 - MS",'C1. Verprobung'!$F$21,
IF($C27="6 - MS/NS",'C1. Verprobung'!$F$22,
IF($C27="7 - NS",'C1. Verprobung'!$F$23,"-")))))))</f>
        <v>-</v>
      </c>
      <c r="S27" s="151"/>
      <c r="T27" s="181">
        <f t="shared" si="5"/>
        <v>0</v>
      </c>
      <c r="U27" s="181">
        <f t="shared" si="3"/>
        <v>0</v>
      </c>
      <c r="V27" s="181">
        <f t="shared" si="4"/>
        <v>0</v>
      </c>
      <c r="W27" s="181">
        <f t="shared" si="6"/>
        <v>0</v>
      </c>
      <c r="X27" s="181">
        <f t="shared" si="7"/>
        <v>0</v>
      </c>
    </row>
    <row r="28" spans="2:24" ht="15" customHeight="1" x14ac:dyDescent="0.2">
      <c r="B28" s="337" t="s">
        <v>36</v>
      </c>
      <c r="C28" s="133" t="s">
        <v>36</v>
      </c>
      <c r="D28" s="133" t="s">
        <v>36</v>
      </c>
      <c r="E28" s="133"/>
      <c r="F28" s="133"/>
      <c r="G28" s="133"/>
      <c r="H28" s="133"/>
      <c r="I28" s="133"/>
      <c r="J28" s="133"/>
      <c r="K28" s="154"/>
      <c r="L28" s="154"/>
      <c r="M28" s="154"/>
      <c r="N28" s="154"/>
      <c r="O28" s="322" t="str">
        <f>IF($C28="1 - HöS",'C1. Verprobung'!$C$17,
IF($C28="2 - HöS/HS",'C1. Verprobung'!$C$18,
IF($C28="3 - HS",'C1. Verprobung'!$C$19,
IF($C28="4 - HS/MS",'C1. Verprobung'!$C$20,
IF($C28="5 - MS",'C1. Verprobung'!$C$21,
IF($C28="6 - MS/NS",'C1. Verprobung'!$C$22,
IF($C28="7 - NS",'C1. Verprobung'!$C$23,"-")))))))</f>
        <v>-</v>
      </c>
      <c r="P28" s="322" t="str">
        <f>IF($C28="1 - HöS",'C1. Verprobung'!$D$17,
IF($C28="2 - HöS/HS",'C1. Verprobung'!$D$18,
IF($C28="3 - HS",'C1. Verprobung'!$D$19,
IF($C28="4 - HS/MS",'C1. Verprobung'!$D$20,
IF($C28="5 - MS",'C1. Verprobung'!$D$21,
IF($C28="6 - MS/NS",'C1. Verprobung'!$D$22,
IF($C28="7 - NS",'C1. Verprobung'!$D$23,"-")))))))</f>
        <v>-</v>
      </c>
      <c r="Q28" s="322" t="str">
        <f>IF($C28="1 - HöS",'C1. Verprobung'!$E$17,
IF($C28="2 - HöS/HS",'C1. Verprobung'!$E$18,
IF($C28="3 - HS",'C1. Verprobung'!$E$19,
IF($C28="4 - HS/MS",'C1. Verprobung'!$E$20,
IF($C28="5 - MS",'C1. Verprobung'!$E$21,
IF($C28="6 - MS/NS",'C1. Verprobung'!$E$22,
IF($C28="7 - NS",'C1. Verprobung'!$E$23,"-")))))))</f>
        <v>-</v>
      </c>
      <c r="R28" s="322" t="str">
        <f>IF($C28="1 - HöS",'C1. Verprobung'!$F$17,
IF($C28="2 - HöS/HS",'C1. Verprobung'!$F$18,
IF($C28="3 - HS",'C1. Verprobung'!$F$19,
IF($C28="4 - HS/MS",'C1. Verprobung'!$F$20,
IF($C28="5 - MS",'C1. Verprobung'!$F$21,
IF($C28="6 - MS/NS",'C1. Verprobung'!$F$22,
IF($C28="7 - NS",'C1. Verprobung'!$F$23,"-")))))))</f>
        <v>-</v>
      </c>
      <c r="S28" s="151"/>
      <c r="T28" s="181">
        <f t="shared" si="5"/>
        <v>0</v>
      </c>
      <c r="U28" s="181">
        <f t="shared" si="3"/>
        <v>0</v>
      </c>
      <c r="V28" s="181">
        <f t="shared" si="4"/>
        <v>0</v>
      </c>
      <c r="W28" s="181">
        <f t="shared" si="6"/>
        <v>0</v>
      </c>
      <c r="X28" s="181">
        <f t="shared" si="7"/>
        <v>0</v>
      </c>
    </row>
    <row r="29" spans="2:24" ht="15" customHeight="1" x14ac:dyDescent="0.2">
      <c r="B29" s="337" t="s">
        <v>36</v>
      </c>
      <c r="C29" s="133" t="s">
        <v>36</v>
      </c>
      <c r="D29" s="133" t="s">
        <v>36</v>
      </c>
      <c r="E29" s="133"/>
      <c r="F29" s="133"/>
      <c r="G29" s="133"/>
      <c r="H29" s="133"/>
      <c r="I29" s="133"/>
      <c r="J29" s="133"/>
      <c r="K29" s="154"/>
      <c r="L29" s="154"/>
      <c r="M29" s="154"/>
      <c r="N29" s="154"/>
      <c r="O29" s="322" t="str">
        <f>IF($C29="1 - HöS",'C1. Verprobung'!$C$17,
IF($C29="2 - HöS/HS",'C1. Verprobung'!$C$18,
IF($C29="3 - HS",'C1. Verprobung'!$C$19,
IF($C29="4 - HS/MS",'C1. Verprobung'!$C$20,
IF($C29="5 - MS",'C1. Verprobung'!$C$21,
IF($C29="6 - MS/NS",'C1. Verprobung'!$C$22,
IF($C29="7 - NS",'C1. Verprobung'!$C$23,"-")))))))</f>
        <v>-</v>
      </c>
      <c r="P29" s="322" t="str">
        <f>IF($C29="1 - HöS",'C1. Verprobung'!$D$17,
IF($C29="2 - HöS/HS",'C1. Verprobung'!$D$18,
IF($C29="3 - HS",'C1. Verprobung'!$D$19,
IF($C29="4 - HS/MS",'C1. Verprobung'!$D$20,
IF($C29="5 - MS",'C1. Verprobung'!$D$21,
IF($C29="6 - MS/NS",'C1. Verprobung'!$D$22,
IF($C29="7 - NS",'C1. Verprobung'!$D$23,"-")))))))</f>
        <v>-</v>
      </c>
      <c r="Q29" s="322" t="str">
        <f>IF($C29="1 - HöS",'C1. Verprobung'!$E$17,
IF($C29="2 - HöS/HS",'C1. Verprobung'!$E$18,
IF($C29="3 - HS",'C1. Verprobung'!$E$19,
IF($C29="4 - HS/MS",'C1. Verprobung'!$E$20,
IF($C29="5 - MS",'C1. Verprobung'!$E$21,
IF($C29="6 - MS/NS",'C1. Verprobung'!$E$22,
IF($C29="7 - NS",'C1. Verprobung'!$E$23,"-")))))))</f>
        <v>-</v>
      </c>
      <c r="R29" s="322" t="str">
        <f>IF($C29="1 - HöS",'C1. Verprobung'!$F$17,
IF($C29="2 - HöS/HS",'C1. Verprobung'!$F$18,
IF($C29="3 - HS",'C1. Verprobung'!$F$19,
IF($C29="4 - HS/MS",'C1. Verprobung'!$F$20,
IF($C29="5 - MS",'C1. Verprobung'!$F$21,
IF($C29="6 - MS/NS",'C1. Verprobung'!$F$22,
IF($C29="7 - NS",'C1. Verprobung'!$F$23,"-")))))))</f>
        <v>-</v>
      </c>
      <c r="S29" s="151"/>
      <c r="T29" s="181">
        <f t="shared" si="5"/>
        <v>0</v>
      </c>
      <c r="U29" s="181">
        <f t="shared" si="3"/>
        <v>0</v>
      </c>
      <c r="V29" s="181">
        <f t="shared" si="4"/>
        <v>0</v>
      </c>
      <c r="W29" s="181">
        <f t="shared" si="6"/>
        <v>0</v>
      </c>
      <c r="X29" s="181">
        <f t="shared" si="7"/>
        <v>0</v>
      </c>
    </row>
    <row r="30" spans="2:24" ht="15" customHeight="1" x14ac:dyDescent="0.2">
      <c r="B30" s="337" t="s">
        <v>36</v>
      </c>
      <c r="C30" s="133" t="s">
        <v>36</v>
      </c>
      <c r="D30" s="133" t="s">
        <v>36</v>
      </c>
      <c r="E30" s="133"/>
      <c r="F30" s="133"/>
      <c r="G30" s="133"/>
      <c r="H30" s="133"/>
      <c r="I30" s="133"/>
      <c r="J30" s="133"/>
      <c r="K30" s="154"/>
      <c r="L30" s="154"/>
      <c r="M30" s="154"/>
      <c r="N30" s="154"/>
      <c r="O30" s="322" t="str">
        <f>IF($C30="1 - HöS",'C1. Verprobung'!$C$17,
IF($C30="2 - HöS/HS",'C1. Verprobung'!$C$18,
IF($C30="3 - HS",'C1. Verprobung'!$C$19,
IF($C30="4 - HS/MS",'C1. Verprobung'!$C$20,
IF($C30="5 - MS",'C1. Verprobung'!$C$21,
IF($C30="6 - MS/NS",'C1. Verprobung'!$C$22,
IF($C30="7 - NS",'C1. Verprobung'!$C$23,"-")))))))</f>
        <v>-</v>
      </c>
      <c r="P30" s="322" t="str">
        <f>IF($C30="1 - HöS",'C1. Verprobung'!$D$17,
IF($C30="2 - HöS/HS",'C1. Verprobung'!$D$18,
IF($C30="3 - HS",'C1. Verprobung'!$D$19,
IF($C30="4 - HS/MS",'C1. Verprobung'!$D$20,
IF($C30="5 - MS",'C1. Verprobung'!$D$21,
IF($C30="6 - MS/NS",'C1. Verprobung'!$D$22,
IF($C30="7 - NS",'C1. Verprobung'!$D$23,"-")))))))</f>
        <v>-</v>
      </c>
      <c r="Q30" s="322" t="str">
        <f>IF($C30="1 - HöS",'C1. Verprobung'!$E$17,
IF($C30="2 - HöS/HS",'C1. Verprobung'!$E$18,
IF($C30="3 - HS",'C1. Verprobung'!$E$19,
IF($C30="4 - HS/MS",'C1. Verprobung'!$E$20,
IF($C30="5 - MS",'C1. Verprobung'!$E$21,
IF($C30="6 - MS/NS",'C1. Verprobung'!$E$22,
IF($C30="7 - NS",'C1. Verprobung'!$E$23,"-")))))))</f>
        <v>-</v>
      </c>
      <c r="R30" s="322" t="str">
        <f>IF($C30="1 - HöS",'C1. Verprobung'!$F$17,
IF($C30="2 - HöS/HS",'C1. Verprobung'!$F$18,
IF($C30="3 - HS",'C1. Verprobung'!$F$19,
IF($C30="4 - HS/MS",'C1. Verprobung'!$F$20,
IF($C30="5 - MS",'C1. Verprobung'!$F$21,
IF($C30="6 - MS/NS",'C1. Verprobung'!$F$22,
IF($C30="7 - NS",'C1. Verprobung'!$F$23,"-")))))))</f>
        <v>-</v>
      </c>
      <c r="S30" s="151"/>
      <c r="T30" s="181">
        <f t="shared" si="5"/>
        <v>0</v>
      </c>
      <c r="U30" s="181">
        <f t="shared" si="3"/>
        <v>0</v>
      </c>
      <c r="V30" s="181">
        <f t="shared" si="4"/>
        <v>0</v>
      </c>
      <c r="W30" s="181">
        <f t="shared" si="6"/>
        <v>0</v>
      </c>
      <c r="X30" s="181">
        <f t="shared" si="7"/>
        <v>0</v>
      </c>
    </row>
    <row r="31" spans="2:24" ht="15" customHeight="1" x14ac:dyDescent="0.2">
      <c r="B31" s="337" t="s">
        <v>36</v>
      </c>
      <c r="C31" s="133" t="s">
        <v>36</v>
      </c>
      <c r="D31" s="133" t="s">
        <v>36</v>
      </c>
      <c r="E31" s="133"/>
      <c r="F31" s="133"/>
      <c r="G31" s="133"/>
      <c r="H31" s="133"/>
      <c r="I31" s="133"/>
      <c r="J31" s="133"/>
      <c r="K31" s="154"/>
      <c r="L31" s="154"/>
      <c r="M31" s="154"/>
      <c r="N31" s="154"/>
      <c r="O31" s="322" t="str">
        <f>IF($C31="1 - HöS",'C1. Verprobung'!$C$17,
IF($C31="2 - HöS/HS",'C1. Verprobung'!$C$18,
IF($C31="3 - HS",'C1. Verprobung'!$C$19,
IF($C31="4 - HS/MS",'C1. Verprobung'!$C$20,
IF($C31="5 - MS",'C1. Verprobung'!$C$21,
IF($C31="6 - MS/NS",'C1. Verprobung'!$C$22,
IF($C31="7 - NS",'C1. Verprobung'!$C$23,"-")))))))</f>
        <v>-</v>
      </c>
      <c r="P31" s="322" t="str">
        <f>IF($C31="1 - HöS",'C1. Verprobung'!$D$17,
IF($C31="2 - HöS/HS",'C1. Verprobung'!$D$18,
IF($C31="3 - HS",'C1. Verprobung'!$D$19,
IF($C31="4 - HS/MS",'C1. Verprobung'!$D$20,
IF($C31="5 - MS",'C1. Verprobung'!$D$21,
IF($C31="6 - MS/NS",'C1. Verprobung'!$D$22,
IF($C31="7 - NS",'C1. Verprobung'!$D$23,"-")))))))</f>
        <v>-</v>
      </c>
      <c r="Q31" s="322" t="str">
        <f>IF($C31="1 - HöS",'C1. Verprobung'!$E$17,
IF($C31="2 - HöS/HS",'C1. Verprobung'!$E$18,
IF($C31="3 - HS",'C1. Verprobung'!$E$19,
IF($C31="4 - HS/MS",'C1. Verprobung'!$E$20,
IF($C31="5 - MS",'C1. Verprobung'!$E$21,
IF($C31="6 - MS/NS",'C1. Verprobung'!$E$22,
IF($C31="7 - NS",'C1. Verprobung'!$E$23,"-")))))))</f>
        <v>-</v>
      </c>
      <c r="R31" s="322" t="str">
        <f>IF($C31="1 - HöS",'C1. Verprobung'!$F$17,
IF($C31="2 - HöS/HS",'C1. Verprobung'!$F$18,
IF($C31="3 - HS",'C1. Verprobung'!$F$19,
IF($C31="4 - HS/MS",'C1. Verprobung'!$F$20,
IF($C31="5 - MS",'C1. Verprobung'!$F$21,
IF($C31="6 - MS/NS",'C1. Verprobung'!$F$22,
IF($C31="7 - NS",'C1. Verprobung'!$F$23,"-")))))))</f>
        <v>-</v>
      </c>
      <c r="S31" s="151"/>
      <c r="T31" s="181">
        <f t="shared" si="5"/>
        <v>0</v>
      </c>
      <c r="U31" s="181">
        <f t="shared" si="3"/>
        <v>0</v>
      </c>
      <c r="V31" s="181">
        <f t="shared" si="4"/>
        <v>0</v>
      </c>
      <c r="W31" s="181">
        <f t="shared" si="6"/>
        <v>0</v>
      </c>
      <c r="X31" s="181">
        <f t="shared" si="7"/>
        <v>0</v>
      </c>
    </row>
    <row r="32" spans="2:24" ht="15" customHeight="1" x14ac:dyDescent="0.2">
      <c r="B32" s="337" t="s">
        <v>36</v>
      </c>
      <c r="C32" s="133" t="s">
        <v>36</v>
      </c>
      <c r="D32" s="133" t="s">
        <v>36</v>
      </c>
      <c r="E32" s="133"/>
      <c r="F32" s="133"/>
      <c r="G32" s="133"/>
      <c r="H32" s="133"/>
      <c r="I32" s="133"/>
      <c r="J32" s="133"/>
      <c r="K32" s="154"/>
      <c r="L32" s="154"/>
      <c r="M32" s="154"/>
      <c r="N32" s="154"/>
      <c r="O32" s="322" t="str">
        <f>IF($C32="1 - HöS",'C1. Verprobung'!$C$17,
IF($C32="2 - HöS/HS",'C1. Verprobung'!$C$18,
IF($C32="3 - HS",'C1. Verprobung'!$C$19,
IF($C32="4 - HS/MS",'C1. Verprobung'!$C$20,
IF($C32="5 - MS",'C1. Verprobung'!$C$21,
IF($C32="6 - MS/NS",'C1. Verprobung'!$C$22,
IF($C32="7 - NS",'C1. Verprobung'!$C$23,"-")))))))</f>
        <v>-</v>
      </c>
      <c r="P32" s="322" t="str">
        <f>IF($C32="1 - HöS",'C1. Verprobung'!$D$17,
IF($C32="2 - HöS/HS",'C1. Verprobung'!$D$18,
IF($C32="3 - HS",'C1. Verprobung'!$D$19,
IF($C32="4 - HS/MS",'C1. Verprobung'!$D$20,
IF($C32="5 - MS",'C1. Verprobung'!$D$21,
IF($C32="6 - MS/NS",'C1. Verprobung'!$D$22,
IF($C32="7 - NS",'C1. Verprobung'!$D$23,"-")))))))</f>
        <v>-</v>
      </c>
      <c r="Q32" s="322" t="str">
        <f>IF($C32="1 - HöS",'C1. Verprobung'!$E$17,
IF($C32="2 - HöS/HS",'C1. Verprobung'!$E$18,
IF($C32="3 - HS",'C1. Verprobung'!$E$19,
IF($C32="4 - HS/MS",'C1. Verprobung'!$E$20,
IF($C32="5 - MS",'C1. Verprobung'!$E$21,
IF($C32="6 - MS/NS",'C1. Verprobung'!$E$22,
IF($C32="7 - NS",'C1. Verprobung'!$E$23,"-")))))))</f>
        <v>-</v>
      </c>
      <c r="R32" s="322" t="str">
        <f>IF($C32="1 - HöS",'C1. Verprobung'!$F$17,
IF($C32="2 - HöS/HS",'C1. Verprobung'!$F$18,
IF($C32="3 - HS",'C1. Verprobung'!$F$19,
IF($C32="4 - HS/MS",'C1. Verprobung'!$F$20,
IF($C32="5 - MS",'C1. Verprobung'!$F$21,
IF($C32="6 - MS/NS",'C1. Verprobung'!$F$22,
IF($C32="7 - NS",'C1. Verprobung'!$F$23,"-")))))))</f>
        <v>-</v>
      </c>
      <c r="S32" s="151"/>
      <c r="T32" s="181">
        <f t="shared" si="5"/>
        <v>0</v>
      </c>
      <c r="U32" s="181">
        <f t="shared" si="3"/>
        <v>0</v>
      </c>
      <c r="V32" s="181">
        <f t="shared" si="4"/>
        <v>0</v>
      </c>
      <c r="W32" s="181">
        <f t="shared" si="6"/>
        <v>0</v>
      </c>
      <c r="X32" s="181">
        <f t="shared" si="7"/>
        <v>0</v>
      </c>
    </row>
    <row r="33" spans="2:24" ht="15" customHeight="1" x14ac:dyDescent="0.2">
      <c r="B33" s="337" t="s">
        <v>36</v>
      </c>
      <c r="C33" s="133" t="s">
        <v>36</v>
      </c>
      <c r="D33" s="133" t="s">
        <v>36</v>
      </c>
      <c r="E33" s="133"/>
      <c r="F33" s="133"/>
      <c r="G33" s="133"/>
      <c r="H33" s="133"/>
      <c r="I33" s="133"/>
      <c r="J33" s="133"/>
      <c r="K33" s="154"/>
      <c r="L33" s="154"/>
      <c r="M33" s="154"/>
      <c r="N33" s="154"/>
      <c r="O33" s="322" t="str">
        <f>IF($C33="1 - HöS",'C1. Verprobung'!$C$17,
IF($C33="2 - HöS/HS",'C1. Verprobung'!$C$18,
IF($C33="3 - HS",'C1. Verprobung'!$C$19,
IF($C33="4 - HS/MS",'C1. Verprobung'!$C$20,
IF($C33="5 - MS",'C1. Verprobung'!$C$21,
IF($C33="6 - MS/NS",'C1. Verprobung'!$C$22,
IF($C33="7 - NS",'C1. Verprobung'!$C$23,"-")))))))</f>
        <v>-</v>
      </c>
      <c r="P33" s="322" t="str">
        <f>IF($C33="1 - HöS",'C1. Verprobung'!$D$17,
IF($C33="2 - HöS/HS",'C1. Verprobung'!$D$18,
IF($C33="3 - HS",'C1. Verprobung'!$D$19,
IF($C33="4 - HS/MS",'C1. Verprobung'!$D$20,
IF($C33="5 - MS",'C1. Verprobung'!$D$21,
IF($C33="6 - MS/NS",'C1. Verprobung'!$D$22,
IF($C33="7 - NS",'C1. Verprobung'!$D$23,"-")))))))</f>
        <v>-</v>
      </c>
      <c r="Q33" s="322" t="str">
        <f>IF($C33="1 - HöS",'C1. Verprobung'!$E$17,
IF($C33="2 - HöS/HS",'C1. Verprobung'!$E$18,
IF($C33="3 - HS",'C1. Verprobung'!$E$19,
IF($C33="4 - HS/MS",'C1. Verprobung'!$E$20,
IF($C33="5 - MS",'C1. Verprobung'!$E$21,
IF($C33="6 - MS/NS",'C1. Verprobung'!$E$22,
IF($C33="7 - NS",'C1. Verprobung'!$E$23,"-")))))))</f>
        <v>-</v>
      </c>
      <c r="R33" s="322" t="str">
        <f>IF($C33="1 - HöS",'C1. Verprobung'!$F$17,
IF($C33="2 - HöS/HS",'C1. Verprobung'!$F$18,
IF($C33="3 - HS",'C1. Verprobung'!$F$19,
IF($C33="4 - HS/MS",'C1. Verprobung'!$F$20,
IF($C33="5 - MS",'C1. Verprobung'!$F$21,
IF($C33="6 - MS/NS",'C1. Verprobung'!$F$22,
IF($C33="7 - NS",'C1. Verprobung'!$F$23,"-")))))))</f>
        <v>-</v>
      </c>
      <c r="S33" s="151"/>
      <c r="T33" s="181">
        <f t="shared" si="5"/>
        <v>0</v>
      </c>
      <c r="U33" s="181">
        <f t="shared" si="3"/>
        <v>0</v>
      </c>
      <c r="V33" s="181">
        <f t="shared" si="4"/>
        <v>0</v>
      </c>
      <c r="W33" s="181">
        <f t="shared" si="6"/>
        <v>0</v>
      </c>
      <c r="X33" s="181">
        <f t="shared" si="7"/>
        <v>0</v>
      </c>
    </row>
    <row r="34" spans="2:24" ht="15" customHeight="1" x14ac:dyDescent="0.2">
      <c r="B34" s="337" t="s">
        <v>36</v>
      </c>
      <c r="C34" s="133" t="s">
        <v>36</v>
      </c>
      <c r="D34" s="133" t="s">
        <v>36</v>
      </c>
      <c r="E34" s="133"/>
      <c r="F34" s="133"/>
      <c r="G34" s="133"/>
      <c r="H34" s="133"/>
      <c r="I34" s="133"/>
      <c r="J34" s="133"/>
      <c r="K34" s="154"/>
      <c r="L34" s="154"/>
      <c r="M34" s="154"/>
      <c r="N34" s="154"/>
      <c r="O34" s="322" t="str">
        <f>IF($C34="1 - HöS",'C1. Verprobung'!$C$17,
IF($C34="2 - HöS/HS",'C1. Verprobung'!$C$18,
IF($C34="3 - HS",'C1. Verprobung'!$C$19,
IF($C34="4 - HS/MS",'C1. Verprobung'!$C$20,
IF($C34="5 - MS",'C1. Verprobung'!$C$21,
IF($C34="6 - MS/NS",'C1. Verprobung'!$C$22,
IF($C34="7 - NS",'C1. Verprobung'!$C$23,"-")))))))</f>
        <v>-</v>
      </c>
      <c r="P34" s="322" t="str">
        <f>IF($C34="1 - HöS",'C1. Verprobung'!$D$17,
IF($C34="2 - HöS/HS",'C1. Verprobung'!$D$18,
IF($C34="3 - HS",'C1. Verprobung'!$D$19,
IF($C34="4 - HS/MS",'C1. Verprobung'!$D$20,
IF($C34="5 - MS",'C1. Verprobung'!$D$21,
IF($C34="6 - MS/NS",'C1. Verprobung'!$D$22,
IF($C34="7 - NS",'C1. Verprobung'!$D$23,"-")))))))</f>
        <v>-</v>
      </c>
      <c r="Q34" s="322" t="str">
        <f>IF($C34="1 - HöS",'C1. Verprobung'!$E$17,
IF($C34="2 - HöS/HS",'C1. Verprobung'!$E$18,
IF($C34="3 - HS",'C1. Verprobung'!$E$19,
IF($C34="4 - HS/MS",'C1. Verprobung'!$E$20,
IF($C34="5 - MS",'C1. Verprobung'!$E$21,
IF($C34="6 - MS/NS",'C1. Verprobung'!$E$22,
IF($C34="7 - NS",'C1. Verprobung'!$E$23,"-")))))))</f>
        <v>-</v>
      </c>
      <c r="R34" s="322" t="str">
        <f>IF($C34="1 - HöS",'C1. Verprobung'!$F$17,
IF($C34="2 - HöS/HS",'C1. Verprobung'!$F$18,
IF($C34="3 - HS",'C1. Verprobung'!$F$19,
IF($C34="4 - HS/MS",'C1. Verprobung'!$F$20,
IF($C34="5 - MS",'C1. Verprobung'!$F$21,
IF($C34="6 - MS/NS",'C1. Verprobung'!$F$22,
IF($C34="7 - NS",'C1. Verprobung'!$F$23,"-")))))))</f>
        <v>-</v>
      </c>
      <c r="S34" s="151"/>
      <c r="T34" s="181">
        <f t="shared" si="5"/>
        <v>0</v>
      </c>
      <c r="U34" s="181">
        <f t="shared" si="3"/>
        <v>0</v>
      </c>
      <c r="V34" s="181">
        <f t="shared" si="4"/>
        <v>0</v>
      </c>
      <c r="W34" s="181">
        <f t="shared" si="6"/>
        <v>0</v>
      </c>
      <c r="X34" s="181">
        <f t="shared" si="7"/>
        <v>0</v>
      </c>
    </row>
    <row r="35" spans="2:24" ht="15" customHeight="1" x14ac:dyDescent="0.2">
      <c r="B35" s="337" t="s">
        <v>36</v>
      </c>
      <c r="C35" s="133" t="s">
        <v>36</v>
      </c>
      <c r="D35" s="133" t="s">
        <v>36</v>
      </c>
      <c r="E35" s="133"/>
      <c r="F35" s="133"/>
      <c r="G35" s="133"/>
      <c r="H35" s="133"/>
      <c r="I35" s="133"/>
      <c r="J35" s="133"/>
      <c r="K35" s="154"/>
      <c r="L35" s="154"/>
      <c r="M35" s="154"/>
      <c r="N35" s="154"/>
      <c r="O35" s="322" t="str">
        <f>IF($C35="1 - HöS",'C1. Verprobung'!$C$17,
IF($C35="2 - HöS/HS",'C1. Verprobung'!$C$18,
IF($C35="3 - HS",'C1. Verprobung'!$C$19,
IF($C35="4 - HS/MS",'C1. Verprobung'!$C$20,
IF($C35="5 - MS",'C1. Verprobung'!$C$21,
IF($C35="6 - MS/NS",'C1. Verprobung'!$C$22,
IF($C35="7 - NS",'C1. Verprobung'!$C$23,"-")))))))</f>
        <v>-</v>
      </c>
      <c r="P35" s="322" t="str">
        <f>IF($C35="1 - HöS",'C1. Verprobung'!$D$17,
IF($C35="2 - HöS/HS",'C1. Verprobung'!$D$18,
IF($C35="3 - HS",'C1. Verprobung'!$D$19,
IF($C35="4 - HS/MS",'C1. Verprobung'!$D$20,
IF($C35="5 - MS",'C1. Verprobung'!$D$21,
IF($C35="6 - MS/NS",'C1. Verprobung'!$D$22,
IF($C35="7 - NS",'C1. Verprobung'!$D$23,"-")))))))</f>
        <v>-</v>
      </c>
      <c r="Q35" s="322" t="str">
        <f>IF($C35="1 - HöS",'C1. Verprobung'!$E$17,
IF($C35="2 - HöS/HS",'C1. Verprobung'!$E$18,
IF($C35="3 - HS",'C1. Verprobung'!$E$19,
IF($C35="4 - HS/MS",'C1. Verprobung'!$E$20,
IF($C35="5 - MS",'C1. Verprobung'!$E$21,
IF($C35="6 - MS/NS",'C1. Verprobung'!$E$22,
IF($C35="7 - NS",'C1. Verprobung'!$E$23,"-")))))))</f>
        <v>-</v>
      </c>
      <c r="R35" s="322" t="str">
        <f>IF($C35="1 - HöS",'C1. Verprobung'!$F$17,
IF($C35="2 - HöS/HS",'C1. Verprobung'!$F$18,
IF($C35="3 - HS",'C1. Verprobung'!$F$19,
IF($C35="4 - HS/MS",'C1. Verprobung'!$F$20,
IF($C35="5 - MS",'C1. Verprobung'!$F$21,
IF($C35="6 - MS/NS",'C1. Verprobung'!$F$22,
IF($C35="7 - NS",'C1. Verprobung'!$F$23,"-")))))))</f>
        <v>-</v>
      </c>
      <c r="S35" s="151"/>
      <c r="T35" s="181">
        <f t="shared" si="5"/>
        <v>0</v>
      </c>
      <c r="U35" s="181">
        <f t="shared" si="3"/>
        <v>0</v>
      </c>
      <c r="V35" s="181">
        <f t="shared" si="4"/>
        <v>0</v>
      </c>
      <c r="W35" s="181">
        <f t="shared" si="6"/>
        <v>0</v>
      </c>
      <c r="X35" s="181">
        <f t="shared" si="7"/>
        <v>0</v>
      </c>
    </row>
    <row r="36" spans="2:24" ht="15" customHeight="1" x14ac:dyDescent="0.2">
      <c r="B36" s="337" t="s">
        <v>36</v>
      </c>
      <c r="C36" s="133" t="s">
        <v>36</v>
      </c>
      <c r="D36" s="133" t="s">
        <v>36</v>
      </c>
      <c r="E36" s="133"/>
      <c r="F36" s="133"/>
      <c r="G36" s="133"/>
      <c r="H36" s="133"/>
      <c r="I36" s="133"/>
      <c r="J36" s="133"/>
      <c r="K36" s="154"/>
      <c r="L36" s="154"/>
      <c r="M36" s="154"/>
      <c r="N36" s="154"/>
      <c r="O36" s="322" t="str">
        <f>IF($C36="1 - HöS",'C1. Verprobung'!$C$17,
IF($C36="2 - HöS/HS",'C1. Verprobung'!$C$18,
IF($C36="3 - HS",'C1. Verprobung'!$C$19,
IF($C36="4 - HS/MS",'C1. Verprobung'!$C$20,
IF($C36="5 - MS",'C1. Verprobung'!$C$21,
IF($C36="6 - MS/NS",'C1. Verprobung'!$C$22,
IF($C36="7 - NS",'C1. Verprobung'!$C$23,"-")))))))</f>
        <v>-</v>
      </c>
      <c r="P36" s="322" t="str">
        <f>IF($C36="1 - HöS",'C1. Verprobung'!$D$17,
IF($C36="2 - HöS/HS",'C1. Verprobung'!$D$18,
IF($C36="3 - HS",'C1. Verprobung'!$D$19,
IF($C36="4 - HS/MS",'C1. Verprobung'!$D$20,
IF($C36="5 - MS",'C1. Verprobung'!$D$21,
IF($C36="6 - MS/NS",'C1. Verprobung'!$D$22,
IF($C36="7 - NS",'C1. Verprobung'!$D$23,"-")))))))</f>
        <v>-</v>
      </c>
      <c r="Q36" s="322" t="str">
        <f>IF($C36="1 - HöS",'C1. Verprobung'!$E$17,
IF($C36="2 - HöS/HS",'C1. Verprobung'!$E$18,
IF($C36="3 - HS",'C1. Verprobung'!$E$19,
IF($C36="4 - HS/MS",'C1. Verprobung'!$E$20,
IF($C36="5 - MS",'C1. Verprobung'!$E$21,
IF($C36="6 - MS/NS",'C1. Verprobung'!$E$22,
IF($C36="7 - NS",'C1. Verprobung'!$E$23,"-")))))))</f>
        <v>-</v>
      </c>
      <c r="R36" s="322" t="str">
        <f>IF($C36="1 - HöS",'C1. Verprobung'!$F$17,
IF($C36="2 - HöS/HS",'C1. Verprobung'!$F$18,
IF($C36="3 - HS",'C1. Verprobung'!$F$19,
IF($C36="4 - HS/MS",'C1. Verprobung'!$F$20,
IF($C36="5 - MS",'C1. Verprobung'!$F$21,
IF($C36="6 - MS/NS",'C1. Verprobung'!$F$22,
IF($C36="7 - NS",'C1. Verprobung'!$F$23,"-")))))))</f>
        <v>-</v>
      </c>
      <c r="S36" s="151"/>
      <c r="T36" s="181">
        <f t="shared" si="5"/>
        <v>0</v>
      </c>
      <c r="U36" s="181">
        <f t="shared" si="3"/>
        <v>0</v>
      </c>
      <c r="V36" s="181">
        <f t="shared" si="4"/>
        <v>0</v>
      </c>
      <c r="W36" s="181">
        <f t="shared" si="6"/>
        <v>0</v>
      </c>
      <c r="X36" s="181">
        <f t="shared" si="7"/>
        <v>0</v>
      </c>
    </row>
    <row r="37" spans="2:24" ht="15" customHeight="1" x14ac:dyDescent="0.2">
      <c r="B37" s="337" t="s">
        <v>36</v>
      </c>
      <c r="C37" s="133" t="s">
        <v>36</v>
      </c>
      <c r="D37" s="133" t="s">
        <v>36</v>
      </c>
      <c r="E37" s="133"/>
      <c r="F37" s="133"/>
      <c r="G37" s="133"/>
      <c r="H37" s="133"/>
      <c r="I37" s="133"/>
      <c r="J37" s="133"/>
      <c r="K37" s="154"/>
      <c r="L37" s="154"/>
      <c r="M37" s="154"/>
      <c r="N37" s="154"/>
      <c r="O37" s="322" t="str">
        <f>IF($C37="1 - HöS",'C1. Verprobung'!$C$17,
IF($C37="2 - HöS/HS",'C1. Verprobung'!$C$18,
IF($C37="3 - HS",'C1. Verprobung'!$C$19,
IF($C37="4 - HS/MS",'C1. Verprobung'!$C$20,
IF($C37="5 - MS",'C1. Verprobung'!$C$21,
IF($C37="6 - MS/NS",'C1. Verprobung'!$C$22,
IF($C37="7 - NS",'C1. Verprobung'!$C$23,"-")))))))</f>
        <v>-</v>
      </c>
      <c r="P37" s="322" t="str">
        <f>IF($C37="1 - HöS",'C1. Verprobung'!$D$17,
IF($C37="2 - HöS/HS",'C1. Verprobung'!$D$18,
IF($C37="3 - HS",'C1. Verprobung'!$D$19,
IF($C37="4 - HS/MS",'C1. Verprobung'!$D$20,
IF($C37="5 - MS",'C1. Verprobung'!$D$21,
IF($C37="6 - MS/NS",'C1. Verprobung'!$D$22,
IF($C37="7 - NS",'C1. Verprobung'!$D$23,"-")))))))</f>
        <v>-</v>
      </c>
      <c r="Q37" s="322" t="str">
        <f>IF($C37="1 - HöS",'C1. Verprobung'!$E$17,
IF($C37="2 - HöS/HS",'C1. Verprobung'!$E$18,
IF($C37="3 - HS",'C1. Verprobung'!$E$19,
IF($C37="4 - HS/MS",'C1. Verprobung'!$E$20,
IF($C37="5 - MS",'C1. Verprobung'!$E$21,
IF($C37="6 - MS/NS",'C1. Verprobung'!$E$22,
IF($C37="7 - NS",'C1. Verprobung'!$E$23,"-")))))))</f>
        <v>-</v>
      </c>
      <c r="R37" s="322" t="str">
        <f>IF($C37="1 - HöS",'C1. Verprobung'!$F$17,
IF($C37="2 - HöS/HS",'C1. Verprobung'!$F$18,
IF($C37="3 - HS",'C1. Verprobung'!$F$19,
IF($C37="4 - HS/MS",'C1. Verprobung'!$F$20,
IF($C37="5 - MS",'C1. Verprobung'!$F$21,
IF($C37="6 - MS/NS",'C1. Verprobung'!$F$22,
IF($C37="7 - NS",'C1. Verprobung'!$F$23,"-")))))))</f>
        <v>-</v>
      </c>
      <c r="S37" s="151"/>
      <c r="T37" s="181">
        <f t="shared" si="5"/>
        <v>0</v>
      </c>
      <c r="U37" s="181">
        <f t="shared" si="3"/>
        <v>0</v>
      </c>
      <c r="V37" s="181">
        <f t="shared" si="4"/>
        <v>0</v>
      </c>
      <c r="W37" s="181">
        <f t="shared" si="6"/>
        <v>0</v>
      </c>
      <c r="X37" s="181">
        <f t="shared" si="7"/>
        <v>0</v>
      </c>
    </row>
    <row r="38" spans="2:24" ht="15" customHeight="1" x14ac:dyDescent="0.2">
      <c r="B38" s="337" t="s">
        <v>36</v>
      </c>
      <c r="C38" s="133" t="s">
        <v>36</v>
      </c>
      <c r="D38" s="133" t="s">
        <v>36</v>
      </c>
      <c r="E38" s="133"/>
      <c r="F38" s="133"/>
      <c r="G38" s="133"/>
      <c r="H38" s="133"/>
      <c r="I38" s="133"/>
      <c r="J38" s="133"/>
      <c r="K38" s="154"/>
      <c r="L38" s="154"/>
      <c r="M38" s="154"/>
      <c r="N38" s="154"/>
      <c r="O38" s="322" t="str">
        <f>IF($C38="1 - HöS",'C1. Verprobung'!$C$17,
IF($C38="2 - HöS/HS",'C1. Verprobung'!$C$18,
IF($C38="3 - HS",'C1. Verprobung'!$C$19,
IF($C38="4 - HS/MS",'C1. Verprobung'!$C$20,
IF($C38="5 - MS",'C1. Verprobung'!$C$21,
IF($C38="6 - MS/NS",'C1. Verprobung'!$C$22,
IF($C38="7 - NS",'C1. Verprobung'!$C$23,"-")))))))</f>
        <v>-</v>
      </c>
      <c r="P38" s="322" t="str">
        <f>IF($C38="1 - HöS",'C1. Verprobung'!$D$17,
IF($C38="2 - HöS/HS",'C1. Verprobung'!$D$18,
IF($C38="3 - HS",'C1. Verprobung'!$D$19,
IF($C38="4 - HS/MS",'C1. Verprobung'!$D$20,
IF($C38="5 - MS",'C1. Verprobung'!$D$21,
IF($C38="6 - MS/NS",'C1. Verprobung'!$D$22,
IF($C38="7 - NS",'C1. Verprobung'!$D$23,"-")))))))</f>
        <v>-</v>
      </c>
      <c r="Q38" s="322" t="str">
        <f>IF($C38="1 - HöS",'C1. Verprobung'!$E$17,
IF($C38="2 - HöS/HS",'C1. Verprobung'!$E$18,
IF($C38="3 - HS",'C1. Verprobung'!$E$19,
IF($C38="4 - HS/MS",'C1. Verprobung'!$E$20,
IF($C38="5 - MS",'C1. Verprobung'!$E$21,
IF($C38="6 - MS/NS",'C1. Verprobung'!$E$22,
IF($C38="7 - NS",'C1. Verprobung'!$E$23,"-")))))))</f>
        <v>-</v>
      </c>
      <c r="R38" s="322" t="str">
        <f>IF($C38="1 - HöS",'C1. Verprobung'!$F$17,
IF($C38="2 - HöS/HS",'C1. Verprobung'!$F$18,
IF($C38="3 - HS",'C1. Verprobung'!$F$19,
IF($C38="4 - HS/MS",'C1. Verprobung'!$F$20,
IF($C38="5 - MS",'C1. Verprobung'!$F$21,
IF($C38="6 - MS/NS",'C1. Verprobung'!$F$22,
IF($C38="7 - NS",'C1. Verprobung'!$F$23,"-")))))))</f>
        <v>-</v>
      </c>
      <c r="S38" s="151"/>
      <c r="T38" s="181">
        <f t="shared" si="5"/>
        <v>0</v>
      </c>
      <c r="U38" s="181">
        <f t="shared" si="3"/>
        <v>0</v>
      </c>
      <c r="V38" s="181">
        <f t="shared" si="4"/>
        <v>0</v>
      </c>
      <c r="W38" s="181">
        <f t="shared" si="6"/>
        <v>0</v>
      </c>
      <c r="X38" s="181">
        <f t="shared" si="7"/>
        <v>0</v>
      </c>
    </row>
    <row r="39" spans="2:24" ht="15" customHeight="1" x14ac:dyDescent="0.2">
      <c r="B39" s="337" t="s">
        <v>36</v>
      </c>
      <c r="C39" s="133" t="s">
        <v>36</v>
      </c>
      <c r="D39" s="133" t="s">
        <v>36</v>
      </c>
      <c r="E39" s="133"/>
      <c r="F39" s="133"/>
      <c r="G39" s="133"/>
      <c r="H39" s="133"/>
      <c r="I39" s="133"/>
      <c r="J39" s="133"/>
      <c r="K39" s="154"/>
      <c r="L39" s="154"/>
      <c r="M39" s="154"/>
      <c r="N39" s="154"/>
      <c r="O39" s="322" t="str">
        <f>IF($C39="1 - HöS",'C1. Verprobung'!$C$17,
IF($C39="2 - HöS/HS",'C1. Verprobung'!$C$18,
IF($C39="3 - HS",'C1. Verprobung'!$C$19,
IF($C39="4 - HS/MS",'C1. Verprobung'!$C$20,
IF($C39="5 - MS",'C1. Verprobung'!$C$21,
IF($C39="6 - MS/NS",'C1. Verprobung'!$C$22,
IF($C39="7 - NS",'C1. Verprobung'!$C$23,"-")))))))</f>
        <v>-</v>
      </c>
      <c r="P39" s="322" t="str">
        <f>IF($C39="1 - HöS",'C1. Verprobung'!$D$17,
IF($C39="2 - HöS/HS",'C1. Verprobung'!$D$18,
IF($C39="3 - HS",'C1. Verprobung'!$D$19,
IF($C39="4 - HS/MS",'C1. Verprobung'!$D$20,
IF($C39="5 - MS",'C1. Verprobung'!$D$21,
IF($C39="6 - MS/NS",'C1. Verprobung'!$D$22,
IF($C39="7 - NS",'C1. Verprobung'!$D$23,"-")))))))</f>
        <v>-</v>
      </c>
      <c r="Q39" s="322" t="str">
        <f>IF($C39="1 - HöS",'C1. Verprobung'!$E$17,
IF($C39="2 - HöS/HS",'C1. Verprobung'!$E$18,
IF($C39="3 - HS",'C1. Verprobung'!$E$19,
IF($C39="4 - HS/MS",'C1. Verprobung'!$E$20,
IF($C39="5 - MS",'C1. Verprobung'!$E$21,
IF($C39="6 - MS/NS",'C1. Verprobung'!$E$22,
IF($C39="7 - NS",'C1. Verprobung'!$E$23,"-")))))))</f>
        <v>-</v>
      </c>
      <c r="R39" s="322" t="str">
        <f>IF($C39="1 - HöS",'C1. Verprobung'!$F$17,
IF($C39="2 - HöS/HS",'C1. Verprobung'!$F$18,
IF($C39="3 - HS",'C1. Verprobung'!$F$19,
IF($C39="4 - HS/MS",'C1. Verprobung'!$F$20,
IF($C39="5 - MS",'C1. Verprobung'!$F$21,
IF($C39="6 - MS/NS",'C1. Verprobung'!$F$22,
IF($C39="7 - NS",'C1. Verprobung'!$F$23,"-")))))))</f>
        <v>-</v>
      </c>
      <c r="S39" s="151"/>
      <c r="T39" s="181">
        <f t="shared" si="5"/>
        <v>0</v>
      </c>
      <c r="U39" s="181">
        <f t="shared" si="3"/>
        <v>0</v>
      </c>
      <c r="V39" s="181">
        <f t="shared" si="4"/>
        <v>0</v>
      </c>
      <c r="W39" s="181">
        <f t="shared" si="6"/>
        <v>0</v>
      </c>
      <c r="X39" s="181">
        <f t="shared" si="7"/>
        <v>0</v>
      </c>
    </row>
    <row r="40" spans="2:24" ht="15" customHeight="1" x14ac:dyDescent="0.2">
      <c r="B40" s="337" t="s">
        <v>36</v>
      </c>
      <c r="C40" s="133" t="s">
        <v>36</v>
      </c>
      <c r="D40" s="133" t="s">
        <v>36</v>
      </c>
      <c r="E40" s="133"/>
      <c r="F40" s="133"/>
      <c r="G40" s="133"/>
      <c r="H40" s="133"/>
      <c r="I40" s="133"/>
      <c r="J40" s="133"/>
      <c r="K40" s="154"/>
      <c r="L40" s="154"/>
      <c r="M40" s="154"/>
      <c r="N40" s="154"/>
      <c r="O40" s="322" t="str">
        <f>IF($C40="1 - HöS",'C1. Verprobung'!$C$17,
IF($C40="2 - HöS/HS",'C1. Verprobung'!$C$18,
IF($C40="3 - HS",'C1. Verprobung'!$C$19,
IF($C40="4 - HS/MS",'C1. Verprobung'!$C$20,
IF($C40="5 - MS",'C1. Verprobung'!$C$21,
IF($C40="6 - MS/NS",'C1. Verprobung'!$C$22,
IF($C40="7 - NS",'C1. Verprobung'!$C$23,"-")))))))</f>
        <v>-</v>
      </c>
      <c r="P40" s="322" t="str">
        <f>IF($C40="1 - HöS",'C1. Verprobung'!$D$17,
IF($C40="2 - HöS/HS",'C1. Verprobung'!$D$18,
IF($C40="3 - HS",'C1. Verprobung'!$D$19,
IF($C40="4 - HS/MS",'C1. Verprobung'!$D$20,
IF($C40="5 - MS",'C1. Verprobung'!$D$21,
IF($C40="6 - MS/NS",'C1. Verprobung'!$D$22,
IF($C40="7 - NS",'C1. Verprobung'!$D$23,"-")))))))</f>
        <v>-</v>
      </c>
      <c r="Q40" s="322" t="str">
        <f>IF($C40="1 - HöS",'C1. Verprobung'!$E$17,
IF($C40="2 - HöS/HS",'C1. Verprobung'!$E$18,
IF($C40="3 - HS",'C1. Verprobung'!$E$19,
IF($C40="4 - HS/MS",'C1. Verprobung'!$E$20,
IF($C40="5 - MS",'C1. Verprobung'!$E$21,
IF($C40="6 - MS/NS",'C1. Verprobung'!$E$22,
IF($C40="7 - NS",'C1. Verprobung'!$E$23,"-")))))))</f>
        <v>-</v>
      </c>
      <c r="R40" s="322" t="str">
        <f>IF($C40="1 - HöS",'C1. Verprobung'!$F$17,
IF($C40="2 - HöS/HS",'C1. Verprobung'!$F$18,
IF($C40="3 - HS",'C1. Verprobung'!$F$19,
IF($C40="4 - HS/MS",'C1. Verprobung'!$F$20,
IF($C40="5 - MS",'C1. Verprobung'!$F$21,
IF($C40="6 - MS/NS",'C1. Verprobung'!$F$22,
IF($C40="7 - NS",'C1. Verprobung'!$F$23,"-")))))))</f>
        <v>-</v>
      </c>
      <c r="S40" s="151"/>
      <c r="T40" s="181">
        <f t="shared" si="5"/>
        <v>0</v>
      </c>
      <c r="U40" s="181">
        <f t="shared" si="3"/>
        <v>0</v>
      </c>
      <c r="V40" s="181">
        <f t="shared" si="4"/>
        <v>0</v>
      </c>
      <c r="W40" s="181">
        <f t="shared" si="6"/>
        <v>0</v>
      </c>
      <c r="X40" s="181">
        <f t="shared" si="7"/>
        <v>0</v>
      </c>
    </row>
    <row r="41" spans="2:24" ht="15" customHeight="1" x14ac:dyDescent="0.2">
      <c r="B41" s="337" t="s">
        <v>36</v>
      </c>
      <c r="C41" s="133" t="s">
        <v>36</v>
      </c>
      <c r="D41" s="133" t="s">
        <v>36</v>
      </c>
      <c r="E41" s="133"/>
      <c r="F41" s="133"/>
      <c r="G41" s="133"/>
      <c r="H41" s="133"/>
      <c r="I41" s="133"/>
      <c r="J41" s="133"/>
      <c r="K41" s="154"/>
      <c r="L41" s="154"/>
      <c r="M41" s="154"/>
      <c r="N41" s="154"/>
      <c r="O41" s="322" t="str">
        <f>IF($C41="1 - HöS",'C1. Verprobung'!$C$17,
IF($C41="2 - HöS/HS",'C1. Verprobung'!$C$18,
IF($C41="3 - HS",'C1. Verprobung'!$C$19,
IF($C41="4 - HS/MS",'C1. Verprobung'!$C$20,
IF($C41="5 - MS",'C1. Verprobung'!$C$21,
IF($C41="6 - MS/NS",'C1. Verprobung'!$C$22,
IF($C41="7 - NS",'C1. Verprobung'!$C$23,"-")))))))</f>
        <v>-</v>
      </c>
      <c r="P41" s="322" t="str">
        <f>IF($C41="1 - HöS",'C1. Verprobung'!$D$17,
IF($C41="2 - HöS/HS",'C1. Verprobung'!$D$18,
IF($C41="3 - HS",'C1. Verprobung'!$D$19,
IF($C41="4 - HS/MS",'C1. Verprobung'!$D$20,
IF($C41="5 - MS",'C1. Verprobung'!$D$21,
IF($C41="6 - MS/NS",'C1. Verprobung'!$D$22,
IF($C41="7 - NS",'C1. Verprobung'!$D$23,"-")))))))</f>
        <v>-</v>
      </c>
      <c r="Q41" s="322" t="str">
        <f>IF($C41="1 - HöS",'C1. Verprobung'!$E$17,
IF($C41="2 - HöS/HS",'C1. Verprobung'!$E$18,
IF($C41="3 - HS",'C1. Verprobung'!$E$19,
IF($C41="4 - HS/MS",'C1. Verprobung'!$E$20,
IF($C41="5 - MS",'C1. Verprobung'!$E$21,
IF($C41="6 - MS/NS",'C1. Verprobung'!$E$22,
IF($C41="7 - NS",'C1. Verprobung'!$E$23,"-")))))))</f>
        <v>-</v>
      </c>
      <c r="R41" s="322" t="str">
        <f>IF($C41="1 - HöS",'C1. Verprobung'!$F$17,
IF($C41="2 - HöS/HS",'C1. Verprobung'!$F$18,
IF($C41="3 - HS",'C1. Verprobung'!$F$19,
IF($C41="4 - HS/MS",'C1. Verprobung'!$F$20,
IF($C41="5 - MS",'C1. Verprobung'!$F$21,
IF($C41="6 - MS/NS",'C1. Verprobung'!$F$22,
IF($C41="7 - NS",'C1. Verprobung'!$F$23,"-")))))))</f>
        <v>-</v>
      </c>
      <c r="S41" s="151"/>
      <c r="T41" s="181">
        <f t="shared" si="5"/>
        <v>0</v>
      </c>
      <c r="U41" s="181">
        <f t="shared" si="3"/>
        <v>0</v>
      </c>
      <c r="V41" s="181">
        <f t="shared" si="4"/>
        <v>0</v>
      </c>
      <c r="W41" s="181">
        <f t="shared" si="6"/>
        <v>0</v>
      </c>
      <c r="X41" s="181">
        <f t="shared" si="7"/>
        <v>0</v>
      </c>
    </row>
    <row r="42" spans="2:24" ht="15" customHeight="1" x14ac:dyDescent="0.2">
      <c r="B42" s="337" t="s">
        <v>36</v>
      </c>
      <c r="C42" s="133" t="s">
        <v>36</v>
      </c>
      <c r="D42" s="133" t="s">
        <v>36</v>
      </c>
      <c r="E42" s="133"/>
      <c r="F42" s="133"/>
      <c r="G42" s="133"/>
      <c r="H42" s="133"/>
      <c r="I42" s="133"/>
      <c r="J42" s="133"/>
      <c r="K42" s="154"/>
      <c r="L42" s="154"/>
      <c r="M42" s="154"/>
      <c r="N42" s="154"/>
      <c r="O42" s="322" t="str">
        <f>IF($C42="1 - HöS",'C1. Verprobung'!$C$17,
IF($C42="2 - HöS/HS",'C1. Verprobung'!$C$18,
IF($C42="3 - HS",'C1. Verprobung'!$C$19,
IF($C42="4 - HS/MS",'C1. Verprobung'!$C$20,
IF($C42="5 - MS",'C1. Verprobung'!$C$21,
IF($C42="6 - MS/NS",'C1. Verprobung'!$C$22,
IF($C42="7 - NS",'C1. Verprobung'!$C$23,"-")))))))</f>
        <v>-</v>
      </c>
      <c r="P42" s="322" t="str">
        <f>IF($C42="1 - HöS",'C1. Verprobung'!$D$17,
IF($C42="2 - HöS/HS",'C1. Verprobung'!$D$18,
IF($C42="3 - HS",'C1. Verprobung'!$D$19,
IF($C42="4 - HS/MS",'C1. Verprobung'!$D$20,
IF($C42="5 - MS",'C1. Verprobung'!$D$21,
IF($C42="6 - MS/NS",'C1. Verprobung'!$D$22,
IF($C42="7 - NS",'C1. Verprobung'!$D$23,"-")))))))</f>
        <v>-</v>
      </c>
      <c r="Q42" s="322" t="str">
        <f>IF($C42="1 - HöS",'C1. Verprobung'!$E$17,
IF($C42="2 - HöS/HS",'C1. Verprobung'!$E$18,
IF($C42="3 - HS",'C1. Verprobung'!$E$19,
IF($C42="4 - HS/MS",'C1. Verprobung'!$E$20,
IF($C42="5 - MS",'C1. Verprobung'!$E$21,
IF($C42="6 - MS/NS",'C1. Verprobung'!$E$22,
IF($C42="7 - NS",'C1. Verprobung'!$E$23,"-")))))))</f>
        <v>-</v>
      </c>
      <c r="R42" s="322" t="str">
        <f>IF($C42="1 - HöS",'C1. Verprobung'!$F$17,
IF($C42="2 - HöS/HS",'C1. Verprobung'!$F$18,
IF($C42="3 - HS",'C1. Verprobung'!$F$19,
IF($C42="4 - HS/MS",'C1. Verprobung'!$F$20,
IF($C42="5 - MS",'C1. Verprobung'!$F$21,
IF($C42="6 - MS/NS",'C1. Verprobung'!$F$22,
IF($C42="7 - NS",'C1. Verprobung'!$F$23,"-")))))))</f>
        <v>-</v>
      </c>
      <c r="S42" s="151"/>
      <c r="T42" s="181">
        <f t="shared" si="5"/>
        <v>0</v>
      </c>
      <c r="U42" s="181">
        <f t="shared" si="3"/>
        <v>0</v>
      </c>
      <c r="V42" s="181">
        <f t="shared" si="4"/>
        <v>0</v>
      </c>
      <c r="W42" s="181">
        <f t="shared" si="6"/>
        <v>0</v>
      </c>
      <c r="X42" s="181">
        <f t="shared" si="7"/>
        <v>0</v>
      </c>
    </row>
    <row r="43" spans="2:24" ht="15" customHeight="1" x14ac:dyDescent="0.2">
      <c r="B43" s="337" t="s">
        <v>36</v>
      </c>
      <c r="C43" s="133" t="s">
        <v>36</v>
      </c>
      <c r="D43" s="133" t="s">
        <v>36</v>
      </c>
      <c r="E43" s="133"/>
      <c r="F43" s="133"/>
      <c r="G43" s="133"/>
      <c r="H43" s="133"/>
      <c r="I43" s="133"/>
      <c r="J43" s="133"/>
      <c r="K43" s="154"/>
      <c r="L43" s="154"/>
      <c r="M43" s="154"/>
      <c r="N43" s="154"/>
      <c r="O43" s="322" t="str">
        <f>IF($C43="1 - HöS",'C1. Verprobung'!$C$17,
IF($C43="2 - HöS/HS",'C1. Verprobung'!$C$18,
IF($C43="3 - HS",'C1. Verprobung'!$C$19,
IF($C43="4 - HS/MS",'C1. Verprobung'!$C$20,
IF($C43="5 - MS",'C1. Verprobung'!$C$21,
IF($C43="6 - MS/NS",'C1. Verprobung'!$C$22,
IF($C43="7 - NS",'C1. Verprobung'!$C$23,"-")))))))</f>
        <v>-</v>
      </c>
      <c r="P43" s="322" t="str">
        <f>IF($C43="1 - HöS",'C1. Verprobung'!$D$17,
IF($C43="2 - HöS/HS",'C1. Verprobung'!$D$18,
IF($C43="3 - HS",'C1. Verprobung'!$D$19,
IF($C43="4 - HS/MS",'C1. Verprobung'!$D$20,
IF($C43="5 - MS",'C1. Verprobung'!$D$21,
IF($C43="6 - MS/NS",'C1. Verprobung'!$D$22,
IF($C43="7 - NS",'C1. Verprobung'!$D$23,"-")))))))</f>
        <v>-</v>
      </c>
      <c r="Q43" s="322" t="str">
        <f>IF($C43="1 - HöS",'C1. Verprobung'!$E$17,
IF($C43="2 - HöS/HS",'C1. Verprobung'!$E$18,
IF($C43="3 - HS",'C1. Verprobung'!$E$19,
IF($C43="4 - HS/MS",'C1. Verprobung'!$E$20,
IF($C43="5 - MS",'C1. Verprobung'!$E$21,
IF($C43="6 - MS/NS",'C1. Verprobung'!$E$22,
IF($C43="7 - NS",'C1. Verprobung'!$E$23,"-")))))))</f>
        <v>-</v>
      </c>
      <c r="R43" s="322" t="str">
        <f>IF($C43="1 - HöS",'C1. Verprobung'!$F$17,
IF($C43="2 - HöS/HS",'C1. Verprobung'!$F$18,
IF($C43="3 - HS",'C1. Verprobung'!$F$19,
IF($C43="4 - HS/MS",'C1. Verprobung'!$F$20,
IF($C43="5 - MS",'C1. Verprobung'!$F$21,
IF($C43="6 - MS/NS",'C1. Verprobung'!$F$22,
IF($C43="7 - NS",'C1. Verprobung'!$F$23,"-")))))))</f>
        <v>-</v>
      </c>
      <c r="S43" s="151"/>
      <c r="T43" s="181">
        <f t="shared" si="5"/>
        <v>0</v>
      </c>
      <c r="U43" s="181">
        <f t="shared" si="3"/>
        <v>0</v>
      </c>
      <c r="V43" s="181">
        <f t="shared" si="4"/>
        <v>0</v>
      </c>
      <c r="W43" s="181">
        <f t="shared" si="6"/>
        <v>0</v>
      </c>
      <c r="X43" s="181">
        <f t="shared" si="7"/>
        <v>0</v>
      </c>
    </row>
    <row r="44" spans="2:24" ht="15" customHeight="1" x14ac:dyDescent="0.2">
      <c r="B44" s="337" t="s">
        <v>36</v>
      </c>
      <c r="C44" s="133" t="s">
        <v>36</v>
      </c>
      <c r="D44" s="133" t="s">
        <v>36</v>
      </c>
      <c r="E44" s="133"/>
      <c r="F44" s="133"/>
      <c r="G44" s="133"/>
      <c r="H44" s="133"/>
      <c r="I44" s="133"/>
      <c r="J44" s="133"/>
      <c r="K44" s="154"/>
      <c r="L44" s="154"/>
      <c r="M44" s="154"/>
      <c r="N44" s="154"/>
      <c r="O44" s="322" t="str">
        <f>IF($C44="1 - HöS",'C1. Verprobung'!$C$17,
IF($C44="2 - HöS/HS",'C1. Verprobung'!$C$18,
IF($C44="3 - HS",'C1. Verprobung'!$C$19,
IF($C44="4 - HS/MS",'C1. Verprobung'!$C$20,
IF($C44="5 - MS",'C1. Verprobung'!$C$21,
IF($C44="6 - MS/NS",'C1. Verprobung'!$C$22,
IF($C44="7 - NS",'C1. Verprobung'!$C$23,"-")))))))</f>
        <v>-</v>
      </c>
      <c r="P44" s="322" t="str">
        <f>IF($C44="1 - HöS",'C1. Verprobung'!$D$17,
IF($C44="2 - HöS/HS",'C1. Verprobung'!$D$18,
IF($C44="3 - HS",'C1. Verprobung'!$D$19,
IF($C44="4 - HS/MS",'C1. Verprobung'!$D$20,
IF($C44="5 - MS",'C1. Verprobung'!$D$21,
IF($C44="6 - MS/NS",'C1. Verprobung'!$D$22,
IF($C44="7 - NS",'C1. Verprobung'!$D$23,"-")))))))</f>
        <v>-</v>
      </c>
      <c r="Q44" s="322" t="str">
        <f>IF($C44="1 - HöS",'C1. Verprobung'!$E$17,
IF($C44="2 - HöS/HS",'C1. Verprobung'!$E$18,
IF($C44="3 - HS",'C1. Verprobung'!$E$19,
IF($C44="4 - HS/MS",'C1. Verprobung'!$E$20,
IF($C44="5 - MS",'C1. Verprobung'!$E$21,
IF($C44="6 - MS/NS",'C1. Verprobung'!$E$22,
IF($C44="7 - NS",'C1. Verprobung'!$E$23,"-")))))))</f>
        <v>-</v>
      </c>
      <c r="R44" s="322" t="str">
        <f>IF($C44="1 - HöS",'C1. Verprobung'!$F$17,
IF($C44="2 - HöS/HS",'C1. Verprobung'!$F$18,
IF($C44="3 - HS",'C1. Verprobung'!$F$19,
IF($C44="4 - HS/MS",'C1. Verprobung'!$F$20,
IF($C44="5 - MS",'C1. Verprobung'!$F$21,
IF($C44="6 - MS/NS",'C1. Verprobung'!$F$22,
IF($C44="7 - NS",'C1. Verprobung'!$F$23,"-")))))))</f>
        <v>-</v>
      </c>
      <c r="S44" s="151"/>
      <c r="T44" s="181">
        <f t="shared" si="5"/>
        <v>0</v>
      </c>
      <c r="U44" s="181">
        <f t="shared" si="3"/>
        <v>0</v>
      </c>
      <c r="V44" s="181">
        <f t="shared" si="4"/>
        <v>0</v>
      </c>
      <c r="W44" s="181">
        <f t="shared" si="6"/>
        <v>0</v>
      </c>
      <c r="X44" s="181">
        <f t="shared" si="7"/>
        <v>0</v>
      </c>
    </row>
    <row r="45" spans="2:24" ht="15" customHeight="1" x14ac:dyDescent="0.2">
      <c r="B45" s="337" t="s">
        <v>36</v>
      </c>
      <c r="C45" s="133" t="s">
        <v>36</v>
      </c>
      <c r="D45" s="133" t="s">
        <v>36</v>
      </c>
      <c r="E45" s="133"/>
      <c r="F45" s="133"/>
      <c r="G45" s="133"/>
      <c r="H45" s="133"/>
      <c r="I45" s="133"/>
      <c r="J45" s="133"/>
      <c r="K45" s="154"/>
      <c r="L45" s="154"/>
      <c r="M45" s="154"/>
      <c r="N45" s="154"/>
      <c r="O45" s="322" t="str">
        <f>IF($C45="1 - HöS",'C1. Verprobung'!$C$17,
IF($C45="2 - HöS/HS",'C1. Verprobung'!$C$18,
IF($C45="3 - HS",'C1. Verprobung'!$C$19,
IF($C45="4 - HS/MS",'C1. Verprobung'!$C$20,
IF($C45="5 - MS",'C1. Verprobung'!$C$21,
IF($C45="6 - MS/NS",'C1. Verprobung'!$C$22,
IF($C45="7 - NS",'C1. Verprobung'!$C$23,"-")))))))</f>
        <v>-</v>
      </c>
      <c r="P45" s="322" t="str">
        <f>IF($C45="1 - HöS",'C1. Verprobung'!$D$17,
IF($C45="2 - HöS/HS",'C1. Verprobung'!$D$18,
IF($C45="3 - HS",'C1. Verprobung'!$D$19,
IF($C45="4 - HS/MS",'C1. Verprobung'!$D$20,
IF($C45="5 - MS",'C1. Verprobung'!$D$21,
IF($C45="6 - MS/NS",'C1. Verprobung'!$D$22,
IF($C45="7 - NS",'C1. Verprobung'!$D$23,"-")))))))</f>
        <v>-</v>
      </c>
      <c r="Q45" s="322" t="str">
        <f>IF($C45="1 - HöS",'C1. Verprobung'!$E$17,
IF($C45="2 - HöS/HS",'C1. Verprobung'!$E$18,
IF($C45="3 - HS",'C1. Verprobung'!$E$19,
IF($C45="4 - HS/MS",'C1. Verprobung'!$E$20,
IF($C45="5 - MS",'C1. Verprobung'!$E$21,
IF($C45="6 - MS/NS",'C1. Verprobung'!$E$22,
IF($C45="7 - NS",'C1. Verprobung'!$E$23,"-")))))))</f>
        <v>-</v>
      </c>
      <c r="R45" s="322" t="str">
        <f>IF($C45="1 - HöS",'C1. Verprobung'!$F$17,
IF($C45="2 - HöS/HS",'C1. Verprobung'!$F$18,
IF($C45="3 - HS",'C1. Verprobung'!$F$19,
IF($C45="4 - HS/MS",'C1. Verprobung'!$F$20,
IF($C45="5 - MS",'C1. Verprobung'!$F$21,
IF($C45="6 - MS/NS",'C1. Verprobung'!$F$22,
IF($C45="7 - NS",'C1. Verprobung'!$F$23,"-")))))))</f>
        <v>-</v>
      </c>
      <c r="S45" s="151"/>
      <c r="T45" s="181">
        <f t="shared" si="5"/>
        <v>0</v>
      </c>
      <c r="U45" s="181">
        <f t="shared" si="3"/>
        <v>0</v>
      </c>
      <c r="V45" s="181">
        <f t="shared" si="4"/>
        <v>0</v>
      </c>
      <c r="W45" s="181">
        <f t="shared" si="6"/>
        <v>0</v>
      </c>
      <c r="X45" s="181">
        <f t="shared" si="7"/>
        <v>0</v>
      </c>
    </row>
    <row r="46" spans="2:24" ht="15" customHeight="1" x14ac:dyDescent="0.2">
      <c r="B46" s="337" t="s">
        <v>36</v>
      </c>
      <c r="C46" s="133" t="s">
        <v>36</v>
      </c>
      <c r="D46" s="133" t="s">
        <v>36</v>
      </c>
      <c r="E46" s="133"/>
      <c r="F46" s="133"/>
      <c r="G46" s="133"/>
      <c r="H46" s="133"/>
      <c r="I46" s="133"/>
      <c r="J46" s="133"/>
      <c r="K46" s="154"/>
      <c r="L46" s="154"/>
      <c r="M46" s="154"/>
      <c r="N46" s="154"/>
      <c r="O46" s="322" t="str">
        <f>IF($C46="1 - HöS",'C1. Verprobung'!$C$17,
IF($C46="2 - HöS/HS",'C1. Verprobung'!$C$18,
IF($C46="3 - HS",'C1. Verprobung'!$C$19,
IF($C46="4 - HS/MS",'C1. Verprobung'!$C$20,
IF($C46="5 - MS",'C1. Verprobung'!$C$21,
IF($C46="6 - MS/NS",'C1. Verprobung'!$C$22,
IF($C46="7 - NS",'C1. Verprobung'!$C$23,"-")))))))</f>
        <v>-</v>
      </c>
      <c r="P46" s="322" t="str">
        <f>IF($C46="1 - HöS",'C1. Verprobung'!$D$17,
IF($C46="2 - HöS/HS",'C1. Verprobung'!$D$18,
IF($C46="3 - HS",'C1. Verprobung'!$D$19,
IF($C46="4 - HS/MS",'C1. Verprobung'!$D$20,
IF($C46="5 - MS",'C1. Verprobung'!$D$21,
IF($C46="6 - MS/NS",'C1. Verprobung'!$D$22,
IF($C46="7 - NS",'C1. Verprobung'!$D$23,"-")))))))</f>
        <v>-</v>
      </c>
      <c r="Q46" s="322" t="str">
        <f>IF($C46="1 - HöS",'C1. Verprobung'!$E$17,
IF($C46="2 - HöS/HS",'C1. Verprobung'!$E$18,
IF($C46="3 - HS",'C1. Verprobung'!$E$19,
IF($C46="4 - HS/MS",'C1. Verprobung'!$E$20,
IF($C46="5 - MS",'C1. Verprobung'!$E$21,
IF($C46="6 - MS/NS",'C1. Verprobung'!$E$22,
IF($C46="7 - NS",'C1. Verprobung'!$E$23,"-")))))))</f>
        <v>-</v>
      </c>
      <c r="R46" s="322" t="str">
        <f>IF($C46="1 - HöS",'C1. Verprobung'!$F$17,
IF($C46="2 - HöS/HS",'C1. Verprobung'!$F$18,
IF($C46="3 - HS",'C1. Verprobung'!$F$19,
IF($C46="4 - HS/MS",'C1. Verprobung'!$F$20,
IF($C46="5 - MS",'C1. Verprobung'!$F$21,
IF($C46="6 - MS/NS",'C1. Verprobung'!$F$22,
IF($C46="7 - NS",'C1. Verprobung'!$F$23,"-")))))))</f>
        <v>-</v>
      </c>
      <c r="S46" s="151"/>
      <c r="T46" s="181">
        <f t="shared" si="5"/>
        <v>0</v>
      </c>
      <c r="U46" s="181">
        <f t="shared" si="3"/>
        <v>0</v>
      </c>
      <c r="V46" s="181">
        <f t="shared" si="4"/>
        <v>0</v>
      </c>
      <c r="W46" s="181">
        <f t="shared" si="6"/>
        <v>0</v>
      </c>
      <c r="X46" s="181">
        <f t="shared" si="7"/>
        <v>0</v>
      </c>
    </row>
    <row r="47" spans="2:24" ht="15" customHeight="1" x14ac:dyDescent="0.2">
      <c r="B47" s="337" t="s">
        <v>36</v>
      </c>
      <c r="C47" s="133" t="s">
        <v>36</v>
      </c>
      <c r="D47" s="133" t="s">
        <v>36</v>
      </c>
      <c r="E47" s="133"/>
      <c r="F47" s="133"/>
      <c r="G47" s="133"/>
      <c r="H47" s="133"/>
      <c r="I47" s="133"/>
      <c r="J47" s="133"/>
      <c r="K47" s="154"/>
      <c r="L47" s="154"/>
      <c r="M47" s="154"/>
      <c r="N47" s="154"/>
      <c r="O47" s="322" t="str">
        <f>IF($C47="1 - HöS",'C1. Verprobung'!$C$17,
IF($C47="2 - HöS/HS",'C1. Verprobung'!$C$18,
IF($C47="3 - HS",'C1. Verprobung'!$C$19,
IF($C47="4 - HS/MS",'C1. Verprobung'!$C$20,
IF($C47="5 - MS",'C1. Verprobung'!$C$21,
IF($C47="6 - MS/NS",'C1. Verprobung'!$C$22,
IF($C47="7 - NS",'C1. Verprobung'!$C$23,"-")))))))</f>
        <v>-</v>
      </c>
      <c r="P47" s="322" t="str">
        <f>IF($C47="1 - HöS",'C1. Verprobung'!$D$17,
IF($C47="2 - HöS/HS",'C1. Verprobung'!$D$18,
IF($C47="3 - HS",'C1. Verprobung'!$D$19,
IF($C47="4 - HS/MS",'C1. Verprobung'!$D$20,
IF($C47="5 - MS",'C1. Verprobung'!$D$21,
IF($C47="6 - MS/NS",'C1. Verprobung'!$D$22,
IF($C47="7 - NS",'C1. Verprobung'!$D$23,"-")))))))</f>
        <v>-</v>
      </c>
      <c r="Q47" s="322" t="str">
        <f>IF($C47="1 - HöS",'C1. Verprobung'!$E$17,
IF($C47="2 - HöS/HS",'C1. Verprobung'!$E$18,
IF($C47="3 - HS",'C1. Verprobung'!$E$19,
IF($C47="4 - HS/MS",'C1. Verprobung'!$E$20,
IF($C47="5 - MS",'C1. Verprobung'!$E$21,
IF($C47="6 - MS/NS",'C1. Verprobung'!$E$22,
IF($C47="7 - NS",'C1. Verprobung'!$E$23,"-")))))))</f>
        <v>-</v>
      </c>
      <c r="R47" s="322" t="str">
        <f>IF($C47="1 - HöS",'C1. Verprobung'!$F$17,
IF($C47="2 - HöS/HS",'C1. Verprobung'!$F$18,
IF($C47="3 - HS",'C1. Verprobung'!$F$19,
IF($C47="4 - HS/MS",'C1. Verprobung'!$F$20,
IF($C47="5 - MS",'C1. Verprobung'!$F$21,
IF($C47="6 - MS/NS",'C1. Verprobung'!$F$22,
IF($C47="7 - NS",'C1. Verprobung'!$F$23,"-")))))))</f>
        <v>-</v>
      </c>
      <c r="S47" s="151"/>
      <c r="T47" s="181">
        <f t="shared" si="5"/>
        <v>0</v>
      </c>
      <c r="U47" s="181">
        <f t="shared" si="3"/>
        <v>0</v>
      </c>
      <c r="V47" s="181">
        <f t="shared" si="4"/>
        <v>0</v>
      </c>
      <c r="W47" s="181">
        <f t="shared" si="6"/>
        <v>0</v>
      </c>
      <c r="X47" s="181">
        <f t="shared" si="7"/>
        <v>0</v>
      </c>
    </row>
    <row r="48" spans="2:24" ht="15" customHeight="1" x14ac:dyDescent="0.2">
      <c r="B48" s="337" t="s">
        <v>36</v>
      </c>
      <c r="C48" s="133" t="s">
        <v>36</v>
      </c>
      <c r="D48" s="133" t="s">
        <v>36</v>
      </c>
      <c r="E48" s="133"/>
      <c r="F48" s="133"/>
      <c r="G48" s="133"/>
      <c r="H48" s="133"/>
      <c r="I48" s="133"/>
      <c r="J48" s="133"/>
      <c r="K48" s="154"/>
      <c r="L48" s="154"/>
      <c r="M48" s="154"/>
      <c r="N48" s="154"/>
      <c r="O48" s="322" t="str">
        <f>IF($C48="1 - HöS",'C1. Verprobung'!$C$17,
IF($C48="2 - HöS/HS",'C1. Verprobung'!$C$18,
IF($C48="3 - HS",'C1. Verprobung'!$C$19,
IF($C48="4 - HS/MS",'C1. Verprobung'!$C$20,
IF($C48="5 - MS",'C1. Verprobung'!$C$21,
IF($C48="6 - MS/NS",'C1. Verprobung'!$C$22,
IF($C48="7 - NS",'C1. Verprobung'!$C$23,"-")))))))</f>
        <v>-</v>
      </c>
      <c r="P48" s="322" t="str">
        <f>IF($C48="1 - HöS",'C1. Verprobung'!$D$17,
IF($C48="2 - HöS/HS",'C1. Verprobung'!$D$18,
IF($C48="3 - HS",'C1. Verprobung'!$D$19,
IF($C48="4 - HS/MS",'C1. Verprobung'!$D$20,
IF($C48="5 - MS",'C1. Verprobung'!$D$21,
IF($C48="6 - MS/NS",'C1. Verprobung'!$D$22,
IF($C48="7 - NS",'C1. Verprobung'!$D$23,"-")))))))</f>
        <v>-</v>
      </c>
      <c r="Q48" s="322" t="str">
        <f>IF($C48="1 - HöS",'C1. Verprobung'!$E$17,
IF($C48="2 - HöS/HS",'C1. Verprobung'!$E$18,
IF($C48="3 - HS",'C1. Verprobung'!$E$19,
IF($C48="4 - HS/MS",'C1. Verprobung'!$E$20,
IF($C48="5 - MS",'C1. Verprobung'!$E$21,
IF($C48="6 - MS/NS",'C1. Verprobung'!$E$22,
IF($C48="7 - NS",'C1. Verprobung'!$E$23,"-")))))))</f>
        <v>-</v>
      </c>
      <c r="R48" s="322" t="str">
        <f>IF($C48="1 - HöS",'C1. Verprobung'!$F$17,
IF($C48="2 - HöS/HS",'C1. Verprobung'!$F$18,
IF($C48="3 - HS",'C1. Verprobung'!$F$19,
IF($C48="4 - HS/MS",'C1. Verprobung'!$F$20,
IF($C48="5 - MS",'C1. Verprobung'!$F$21,
IF($C48="6 - MS/NS",'C1. Verprobung'!$F$22,
IF($C48="7 - NS",'C1. Verprobung'!$F$23,"-")))))))</f>
        <v>-</v>
      </c>
      <c r="S48" s="151"/>
      <c r="T48" s="181">
        <f t="shared" si="5"/>
        <v>0</v>
      </c>
      <c r="U48" s="181">
        <f t="shared" si="3"/>
        <v>0</v>
      </c>
      <c r="V48" s="181">
        <f t="shared" si="4"/>
        <v>0</v>
      </c>
      <c r="W48" s="181">
        <f t="shared" si="6"/>
        <v>0</v>
      </c>
      <c r="X48" s="181">
        <f t="shared" si="7"/>
        <v>0</v>
      </c>
    </row>
    <row r="49" spans="2:24" ht="15" customHeight="1" x14ac:dyDescent="0.2">
      <c r="B49" s="337" t="s">
        <v>36</v>
      </c>
      <c r="C49" s="133" t="s">
        <v>36</v>
      </c>
      <c r="D49" s="133" t="s">
        <v>36</v>
      </c>
      <c r="E49" s="133"/>
      <c r="F49" s="133"/>
      <c r="G49" s="133"/>
      <c r="H49" s="133"/>
      <c r="I49" s="133"/>
      <c r="J49" s="133"/>
      <c r="K49" s="154"/>
      <c r="L49" s="154"/>
      <c r="M49" s="154"/>
      <c r="N49" s="154"/>
      <c r="O49" s="322" t="str">
        <f>IF($C49="1 - HöS",'C1. Verprobung'!$C$17,
IF($C49="2 - HöS/HS",'C1. Verprobung'!$C$18,
IF($C49="3 - HS",'C1. Verprobung'!$C$19,
IF($C49="4 - HS/MS",'C1. Verprobung'!$C$20,
IF($C49="5 - MS",'C1. Verprobung'!$C$21,
IF($C49="6 - MS/NS",'C1. Verprobung'!$C$22,
IF($C49="7 - NS",'C1. Verprobung'!$C$23,"-")))))))</f>
        <v>-</v>
      </c>
      <c r="P49" s="322" t="str">
        <f>IF($C49="1 - HöS",'C1. Verprobung'!$D$17,
IF($C49="2 - HöS/HS",'C1. Verprobung'!$D$18,
IF($C49="3 - HS",'C1. Verprobung'!$D$19,
IF($C49="4 - HS/MS",'C1. Verprobung'!$D$20,
IF($C49="5 - MS",'C1. Verprobung'!$D$21,
IF($C49="6 - MS/NS",'C1. Verprobung'!$D$22,
IF($C49="7 - NS",'C1. Verprobung'!$D$23,"-")))))))</f>
        <v>-</v>
      </c>
      <c r="Q49" s="322" t="str">
        <f>IF($C49="1 - HöS",'C1. Verprobung'!$E$17,
IF($C49="2 - HöS/HS",'C1. Verprobung'!$E$18,
IF($C49="3 - HS",'C1. Verprobung'!$E$19,
IF($C49="4 - HS/MS",'C1. Verprobung'!$E$20,
IF($C49="5 - MS",'C1. Verprobung'!$E$21,
IF($C49="6 - MS/NS",'C1. Verprobung'!$E$22,
IF($C49="7 - NS",'C1. Verprobung'!$E$23,"-")))))))</f>
        <v>-</v>
      </c>
      <c r="R49" s="322" t="str">
        <f>IF($C49="1 - HöS",'C1. Verprobung'!$F$17,
IF($C49="2 - HöS/HS",'C1. Verprobung'!$F$18,
IF($C49="3 - HS",'C1. Verprobung'!$F$19,
IF($C49="4 - HS/MS",'C1. Verprobung'!$F$20,
IF($C49="5 - MS",'C1. Verprobung'!$F$21,
IF($C49="6 - MS/NS",'C1. Verprobung'!$F$22,
IF($C49="7 - NS",'C1. Verprobung'!$F$23,"-")))))))</f>
        <v>-</v>
      </c>
      <c r="S49" s="151"/>
      <c r="T49" s="181">
        <f t="shared" si="5"/>
        <v>0</v>
      </c>
      <c r="U49" s="181">
        <f t="shared" si="3"/>
        <v>0</v>
      </c>
      <c r="V49" s="181">
        <f t="shared" si="4"/>
        <v>0</v>
      </c>
      <c r="W49" s="181">
        <f t="shared" si="6"/>
        <v>0</v>
      </c>
      <c r="X49" s="181">
        <f t="shared" si="7"/>
        <v>0</v>
      </c>
    </row>
    <row r="50" spans="2:24" ht="15" customHeight="1" x14ac:dyDescent="0.2">
      <c r="B50" s="337" t="s">
        <v>36</v>
      </c>
      <c r="C50" s="133" t="s">
        <v>36</v>
      </c>
      <c r="D50" s="133" t="s">
        <v>36</v>
      </c>
      <c r="E50" s="133"/>
      <c r="F50" s="133"/>
      <c r="G50" s="133"/>
      <c r="H50" s="133"/>
      <c r="I50" s="133"/>
      <c r="J50" s="133"/>
      <c r="K50" s="154"/>
      <c r="L50" s="154"/>
      <c r="M50" s="154"/>
      <c r="N50" s="154"/>
      <c r="O50" s="322" t="str">
        <f>IF($C50="1 - HöS",'C1. Verprobung'!$C$17,
IF($C50="2 - HöS/HS",'C1. Verprobung'!$C$18,
IF($C50="3 - HS",'C1. Verprobung'!$C$19,
IF($C50="4 - HS/MS",'C1. Verprobung'!$C$20,
IF($C50="5 - MS",'C1. Verprobung'!$C$21,
IF($C50="6 - MS/NS",'C1. Verprobung'!$C$22,
IF($C50="7 - NS",'C1. Verprobung'!$C$23,"-")))))))</f>
        <v>-</v>
      </c>
      <c r="P50" s="322" t="str">
        <f>IF($C50="1 - HöS",'C1. Verprobung'!$D$17,
IF($C50="2 - HöS/HS",'C1. Verprobung'!$D$18,
IF($C50="3 - HS",'C1. Verprobung'!$D$19,
IF($C50="4 - HS/MS",'C1. Verprobung'!$D$20,
IF($C50="5 - MS",'C1. Verprobung'!$D$21,
IF($C50="6 - MS/NS",'C1. Verprobung'!$D$22,
IF($C50="7 - NS",'C1. Verprobung'!$D$23,"-")))))))</f>
        <v>-</v>
      </c>
      <c r="Q50" s="322" t="str">
        <f>IF($C50="1 - HöS",'C1. Verprobung'!$E$17,
IF($C50="2 - HöS/HS",'C1. Verprobung'!$E$18,
IF($C50="3 - HS",'C1. Verprobung'!$E$19,
IF($C50="4 - HS/MS",'C1. Verprobung'!$E$20,
IF($C50="5 - MS",'C1. Verprobung'!$E$21,
IF($C50="6 - MS/NS",'C1. Verprobung'!$E$22,
IF($C50="7 - NS",'C1. Verprobung'!$E$23,"-")))))))</f>
        <v>-</v>
      </c>
      <c r="R50" s="322" t="str">
        <f>IF($C50="1 - HöS",'C1. Verprobung'!$F$17,
IF($C50="2 - HöS/HS",'C1. Verprobung'!$F$18,
IF($C50="3 - HS",'C1. Verprobung'!$F$19,
IF($C50="4 - HS/MS",'C1. Verprobung'!$F$20,
IF($C50="5 - MS",'C1. Verprobung'!$F$21,
IF($C50="6 - MS/NS",'C1. Verprobung'!$F$22,
IF($C50="7 - NS",'C1. Verprobung'!$F$23,"-")))))))</f>
        <v>-</v>
      </c>
      <c r="S50" s="151"/>
      <c r="T50" s="181">
        <f t="shared" si="5"/>
        <v>0</v>
      </c>
      <c r="U50" s="181">
        <f t="shared" si="3"/>
        <v>0</v>
      </c>
      <c r="V50" s="181">
        <f t="shared" si="4"/>
        <v>0</v>
      </c>
      <c r="W50" s="181">
        <f t="shared" si="6"/>
        <v>0</v>
      </c>
      <c r="X50" s="181">
        <f t="shared" si="7"/>
        <v>0</v>
      </c>
    </row>
    <row r="51" spans="2:24" ht="15" customHeight="1" x14ac:dyDescent="0.2">
      <c r="B51" s="337" t="s">
        <v>36</v>
      </c>
      <c r="C51" s="133" t="s">
        <v>36</v>
      </c>
      <c r="D51" s="133" t="s">
        <v>36</v>
      </c>
      <c r="E51" s="133"/>
      <c r="F51" s="133"/>
      <c r="G51" s="133"/>
      <c r="H51" s="133"/>
      <c r="I51" s="133"/>
      <c r="J51" s="133"/>
      <c r="K51" s="154"/>
      <c r="L51" s="154"/>
      <c r="M51" s="154"/>
      <c r="N51" s="154"/>
      <c r="O51" s="322" t="str">
        <f>IF($C51="1 - HöS",'C1. Verprobung'!$C$17,
IF($C51="2 - HöS/HS",'C1. Verprobung'!$C$18,
IF($C51="3 - HS",'C1. Verprobung'!$C$19,
IF($C51="4 - HS/MS",'C1. Verprobung'!$C$20,
IF($C51="5 - MS",'C1. Verprobung'!$C$21,
IF($C51="6 - MS/NS",'C1. Verprobung'!$C$22,
IF($C51="7 - NS",'C1. Verprobung'!$C$23,"-")))))))</f>
        <v>-</v>
      </c>
      <c r="P51" s="322" t="str">
        <f>IF($C51="1 - HöS",'C1. Verprobung'!$D$17,
IF($C51="2 - HöS/HS",'C1. Verprobung'!$D$18,
IF($C51="3 - HS",'C1. Verprobung'!$D$19,
IF($C51="4 - HS/MS",'C1. Verprobung'!$D$20,
IF($C51="5 - MS",'C1. Verprobung'!$D$21,
IF($C51="6 - MS/NS",'C1. Verprobung'!$D$22,
IF($C51="7 - NS",'C1. Verprobung'!$D$23,"-")))))))</f>
        <v>-</v>
      </c>
      <c r="Q51" s="322" t="str">
        <f>IF($C51="1 - HöS",'C1. Verprobung'!$E$17,
IF($C51="2 - HöS/HS",'C1. Verprobung'!$E$18,
IF($C51="3 - HS",'C1. Verprobung'!$E$19,
IF($C51="4 - HS/MS",'C1. Verprobung'!$E$20,
IF($C51="5 - MS",'C1. Verprobung'!$E$21,
IF($C51="6 - MS/NS",'C1. Verprobung'!$E$22,
IF($C51="7 - NS",'C1. Verprobung'!$E$23,"-")))))))</f>
        <v>-</v>
      </c>
      <c r="R51" s="322" t="str">
        <f>IF($C51="1 - HöS",'C1. Verprobung'!$F$17,
IF($C51="2 - HöS/HS",'C1. Verprobung'!$F$18,
IF($C51="3 - HS",'C1. Verprobung'!$F$19,
IF($C51="4 - HS/MS",'C1. Verprobung'!$F$20,
IF($C51="5 - MS",'C1. Verprobung'!$F$21,
IF($C51="6 - MS/NS",'C1. Verprobung'!$F$22,
IF($C51="7 - NS",'C1. Verprobung'!$F$23,"-")))))))</f>
        <v>-</v>
      </c>
      <c r="S51" s="151"/>
      <c r="T51" s="181">
        <f t="shared" si="5"/>
        <v>0</v>
      </c>
      <c r="U51" s="181">
        <f t="shared" si="3"/>
        <v>0</v>
      </c>
      <c r="V51" s="181">
        <f t="shared" si="4"/>
        <v>0</v>
      </c>
      <c r="W51" s="181">
        <f t="shared" si="6"/>
        <v>0</v>
      </c>
      <c r="X51" s="181">
        <f t="shared" si="7"/>
        <v>0</v>
      </c>
    </row>
    <row r="52" spans="2:24" ht="15" customHeight="1" x14ac:dyDescent="0.2">
      <c r="B52" s="337" t="s">
        <v>36</v>
      </c>
      <c r="C52" s="133" t="s">
        <v>36</v>
      </c>
      <c r="D52" s="133" t="s">
        <v>36</v>
      </c>
      <c r="E52" s="133"/>
      <c r="F52" s="133"/>
      <c r="G52" s="133"/>
      <c r="H52" s="133"/>
      <c r="I52" s="133"/>
      <c r="J52" s="133"/>
      <c r="K52" s="154"/>
      <c r="L52" s="154"/>
      <c r="M52" s="154"/>
      <c r="N52" s="154"/>
      <c r="O52" s="322" t="str">
        <f>IF($C52="1 - HöS",'C1. Verprobung'!$C$17,
IF($C52="2 - HöS/HS",'C1. Verprobung'!$C$18,
IF($C52="3 - HS",'C1. Verprobung'!$C$19,
IF($C52="4 - HS/MS",'C1. Verprobung'!$C$20,
IF($C52="5 - MS",'C1. Verprobung'!$C$21,
IF($C52="6 - MS/NS",'C1. Verprobung'!$C$22,
IF($C52="7 - NS",'C1. Verprobung'!$C$23,"-")))))))</f>
        <v>-</v>
      </c>
      <c r="P52" s="322" t="str">
        <f>IF($C52="1 - HöS",'C1. Verprobung'!$D$17,
IF($C52="2 - HöS/HS",'C1. Verprobung'!$D$18,
IF($C52="3 - HS",'C1. Verprobung'!$D$19,
IF($C52="4 - HS/MS",'C1. Verprobung'!$D$20,
IF($C52="5 - MS",'C1. Verprobung'!$D$21,
IF($C52="6 - MS/NS",'C1. Verprobung'!$D$22,
IF($C52="7 - NS",'C1. Verprobung'!$D$23,"-")))))))</f>
        <v>-</v>
      </c>
      <c r="Q52" s="322" t="str">
        <f>IF($C52="1 - HöS",'C1. Verprobung'!$E$17,
IF($C52="2 - HöS/HS",'C1. Verprobung'!$E$18,
IF($C52="3 - HS",'C1. Verprobung'!$E$19,
IF($C52="4 - HS/MS",'C1. Verprobung'!$E$20,
IF($C52="5 - MS",'C1. Verprobung'!$E$21,
IF($C52="6 - MS/NS",'C1. Verprobung'!$E$22,
IF($C52="7 - NS",'C1. Verprobung'!$E$23,"-")))))))</f>
        <v>-</v>
      </c>
      <c r="R52" s="322" t="str">
        <f>IF($C52="1 - HöS",'C1. Verprobung'!$F$17,
IF($C52="2 - HöS/HS",'C1. Verprobung'!$F$18,
IF($C52="3 - HS",'C1. Verprobung'!$F$19,
IF($C52="4 - HS/MS",'C1. Verprobung'!$F$20,
IF($C52="5 - MS",'C1. Verprobung'!$F$21,
IF($C52="6 - MS/NS",'C1. Verprobung'!$F$22,
IF($C52="7 - NS",'C1. Verprobung'!$F$23,"-")))))))</f>
        <v>-</v>
      </c>
      <c r="S52" s="151"/>
      <c r="T52" s="181">
        <f t="shared" si="5"/>
        <v>0</v>
      </c>
      <c r="U52" s="181">
        <f t="shared" si="3"/>
        <v>0</v>
      </c>
      <c r="V52" s="181">
        <f t="shared" si="4"/>
        <v>0</v>
      </c>
      <c r="W52" s="181">
        <f t="shared" si="6"/>
        <v>0</v>
      </c>
      <c r="X52" s="181">
        <f t="shared" si="7"/>
        <v>0</v>
      </c>
    </row>
    <row r="53" spans="2:24" ht="15" customHeight="1" x14ac:dyDescent="0.2">
      <c r="B53" s="337" t="s">
        <v>36</v>
      </c>
      <c r="C53" s="133" t="s">
        <v>36</v>
      </c>
      <c r="D53" s="133" t="s">
        <v>36</v>
      </c>
      <c r="E53" s="133"/>
      <c r="F53" s="133"/>
      <c r="G53" s="133"/>
      <c r="H53" s="133"/>
      <c r="I53" s="133"/>
      <c r="J53" s="133"/>
      <c r="K53" s="154"/>
      <c r="L53" s="154"/>
      <c r="M53" s="154"/>
      <c r="N53" s="154"/>
      <c r="O53" s="322" t="str">
        <f>IF($C53="1 - HöS",'C1. Verprobung'!$C$17,
IF($C53="2 - HöS/HS",'C1. Verprobung'!$C$18,
IF($C53="3 - HS",'C1. Verprobung'!$C$19,
IF($C53="4 - HS/MS",'C1. Verprobung'!$C$20,
IF($C53="5 - MS",'C1. Verprobung'!$C$21,
IF($C53="6 - MS/NS",'C1. Verprobung'!$C$22,
IF($C53="7 - NS",'C1. Verprobung'!$C$23,"-")))))))</f>
        <v>-</v>
      </c>
      <c r="P53" s="322" t="str">
        <f>IF($C53="1 - HöS",'C1. Verprobung'!$D$17,
IF($C53="2 - HöS/HS",'C1. Verprobung'!$D$18,
IF($C53="3 - HS",'C1. Verprobung'!$D$19,
IF($C53="4 - HS/MS",'C1. Verprobung'!$D$20,
IF($C53="5 - MS",'C1. Verprobung'!$D$21,
IF($C53="6 - MS/NS",'C1. Verprobung'!$D$22,
IF($C53="7 - NS",'C1. Verprobung'!$D$23,"-")))))))</f>
        <v>-</v>
      </c>
      <c r="Q53" s="322" t="str">
        <f>IF($C53="1 - HöS",'C1. Verprobung'!$E$17,
IF($C53="2 - HöS/HS",'C1. Verprobung'!$E$18,
IF($C53="3 - HS",'C1. Verprobung'!$E$19,
IF($C53="4 - HS/MS",'C1. Verprobung'!$E$20,
IF($C53="5 - MS",'C1. Verprobung'!$E$21,
IF($C53="6 - MS/NS",'C1. Verprobung'!$E$22,
IF($C53="7 - NS",'C1. Verprobung'!$E$23,"-")))))))</f>
        <v>-</v>
      </c>
      <c r="R53" s="322" t="str">
        <f>IF($C53="1 - HöS",'C1. Verprobung'!$F$17,
IF($C53="2 - HöS/HS",'C1. Verprobung'!$F$18,
IF($C53="3 - HS",'C1. Verprobung'!$F$19,
IF($C53="4 - HS/MS",'C1. Verprobung'!$F$20,
IF($C53="5 - MS",'C1. Verprobung'!$F$21,
IF($C53="6 - MS/NS",'C1. Verprobung'!$F$22,
IF($C53="7 - NS",'C1. Verprobung'!$F$23,"-")))))))</f>
        <v>-</v>
      </c>
      <c r="S53" s="151"/>
      <c r="T53" s="181">
        <f t="shared" si="5"/>
        <v>0</v>
      </c>
      <c r="U53" s="181">
        <f t="shared" si="3"/>
        <v>0</v>
      </c>
      <c r="V53" s="181">
        <f t="shared" si="4"/>
        <v>0</v>
      </c>
      <c r="W53" s="181">
        <f t="shared" si="6"/>
        <v>0</v>
      </c>
      <c r="X53" s="181">
        <f t="shared" si="7"/>
        <v>0</v>
      </c>
    </row>
    <row r="54" spans="2:24" ht="15" customHeight="1" x14ac:dyDescent="0.2">
      <c r="B54" s="337" t="s">
        <v>36</v>
      </c>
      <c r="C54" s="133" t="s">
        <v>36</v>
      </c>
      <c r="D54" s="133" t="s">
        <v>36</v>
      </c>
      <c r="E54" s="133"/>
      <c r="F54" s="133"/>
      <c r="G54" s="133"/>
      <c r="H54" s="133"/>
      <c r="I54" s="133"/>
      <c r="J54" s="133"/>
      <c r="K54" s="154"/>
      <c r="L54" s="154"/>
      <c r="M54" s="154"/>
      <c r="N54" s="154"/>
      <c r="O54" s="322" t="str">
        <f>IF($C54="1 - HöS",'C1. Verprobung'!$C$17,
IF($C54="2 - HöS/HS",'C1. Verprobung'!$C$18,
IF($C54="3 - HS",'C1. Verprobung'!$C$19,
IF($C54="4 - HS/MS",'C1. Verprobung'!$C$20,
IF($C54="5 - MS",'C1. Verprobung'!$C$21,
IF($C54="6 - MS/NS",'C1. Verprobung'!$C$22,
IF($C54="7 - NS",'C1. Verprobung'!$C$23,"-")))))))</f>
        <v>-</v>
      </c>
      <c r="P54" s="322" t="str">
        <f>IF($C54="1 - HöS",'C1. Verprobung'!$D$17,
IF($C54="2 - HöS/HS",'C1. Verprobung'!$D$18,
IF($C54="3 - HS",'C1. Verprobung'!$D$19,
IF($C54="4 - HS/MS",'C1. Verprobung'!$D$20,
IF($C54="5 - MS",'C1. Verprobung'!$D$21,
IF($C54="6 - MS/NS",'C1. Verprobung'!$D$22,
IF($C54="7 - NS",'C1. Verprobung'!$D$23,"-")))))))</f>
        <v>-</v>
      </c>
      <c r="Q54" s="322" t="str">
        <f>IF($C54="1 - HöS",'C1. Verprobung'!$E$17,
IF($C54="2 - HöS/HS",'C1. Verprobung'!$E$18,
IF($C54="3 - HS",'C1. Verprobung'!$E$19,
IF($C54="4 - HS/MS",'C1. Verprobung'!$E$20,
IF($C54="5 - MS",'C1. Verprobung'!$E$21,
IF($C54="6 - MS/NS",'C1. Verprobung'!$E$22,
IF($C54="7 - NS",'C1. Verprobung'!$E$23,"-")))))))</f>
        <v>-</v>
      </c>
      <c r="R54" s="322" t="str">
        <f>IF($C54="1 - HöS",'C1. Verprobung'!$F$17,
IF($C54="2 - HöS/HS",'C1. Verprobung'!$F$18,
IF($C54="3 - HS",'C1. Verprobung'!$F$19,
IF($C54="4 - HS/MS",'C1. Verprobung'!$F$20,
IF($C54="5 - MS",'C1. Verprobung'!$F$21,
IF($C54="6 - MS/NS",'C1. Verprobung'!$F$22,
IF($C54="7 - NS",'C1. Verprobung'!$F$23,"-")))))))</f>
        <v>-</v>
      </c>
      <c r="S54" s="151"/>
      <c r="T54" s="181">
        <f t="shared" si="5"/>
        <v>0</v>
      </c>
      <c r="U54" s="181">
        <f t="shared" si="3"/>
        <v>0</v>
      </c>
      <c r="V54" s="181">
        <f t="shared" si="4"/>
        <v>0</v>
      </c>
      <c r="W54" s="181">
        <f t="shared" si="6"/>
        <v>0</v>
      </c>
      <c r="X54" s="181">
        <f t="shared" si="7"/>
        <v>0</v>
      </c>
    </row>
    <row r="55" spans="2:24" ht="15" customHeight="1" x14ac:dyDescent="0.2">
      <c r="B55" s="337" t="s">
        <v>36</v>
      </c>
      <c r="C55" s="133" t="s">
        <v>36</v>
      </c>
      <c r="D55" s="133" t="s">
        <v>36</v>
      </c>
      <c r="E55" s="133"/>
      <c r="F55" s="133"/>
      <c r="G55" s="133"/>
      <c r="H55" s="133"/>
      <c r="I55" s="133"/>
      <c r="J55" s="133"/>
      <c r="K55" s="154"/>
      <c r="L55" s="154"/>
      <c r="M55" s="154"/>
      <c r="N55" s="154"/>
      <c r="O55" s="322" t="str">
        <f>IF($C55="1 - HöS",'C1. Verprobung'!$C$17,
IF($C55="2 - HöS/HS",'C1. Verprobung'!$C$18,
IF($C55="3 - HS",'C1. Verprobung'!$C$19,
IF($C55="4 - HS/MS",'C1. Verprobung'!$C$20,
IF($C55="5 - MS",'C1. Verprobung'!$C$21,
IF($C55="6 - MS/NS",'C1. Verprobung'!$C$22,
IF($C55="7 - NS",'C1. Verprobung'!$C$23,"-")))))))</f>
        <v>-</v>
      </c>
      <c r="P55" s="322" t="str">
        <f>IF($C55="1 - HöS",'C1. Verprobung'!$D$17,
IF($C55="2 - HöS/HS",'C1. Verprobung'!$D$18,
IF($C55="3 - HS",'C1. Verprobung'!$D$19,
IF($C55="4 - HS/MS",'C1. Verprobung'!$D$20,
IF($C55="5 - MS",'C1. Verprobung'!$D$21,
IF($C55="6 - MS/NS",'C1. Verprobung'!$D$22,
IF($C55="7 - NS",'C1. Verprobung'!$D$23,"-")))))))</f>
        <v>-</v>
      </c>
      <c r="Q55" s="322" t="str">
        <f>IF($C55="1 - HöS",'C1. Verprobung'!$E$17,
IF($C55="2 - HöS/HS",'C1. Verprobung'!$E$18,
IF($C55="3 - HS",'C1. Verprobung'!$E$19,
IF($C55="4 - HS/MS",'C1. Verprobung'!$E$20,
IF($C55="5 - MS",'C1. Verprobung'!$E$21,
IF($C55="6 - MS/NS",'C1. Verprobung'!$E$22,
IF($C55="7 - NS",'C1. Verprobung'!$E$23,"-")))))))</f>
        <v>-</v>
      </c>
      <c r="R55" s="322" t="str">
        <f>IF($C55="1 - HöS",'C1. Verprobung'!$F$17,
IF($C55="2 - HöS/HS",'C1. Verprobung'!$F$18,
IF($C55="3 - HS",'C1. Verprobung'!$F$19,
IF($C55="4 - HS/MS",'C1. Verprobung'!$F$20,
IF($C55="5 - MS",'C1. Verprobung'!$F$21,
IF($C55="6 - MS/NS",'C1. Verprobung'!$F$22,
IF($C55="7 - NS",'C1. Verprobung'!$F$23,"-")))))))</f>
        <v>-</v>
      </c>
      <c r="S55" s="151"/>
      <c r="T55" s="181">
        <f t="shared" si="5"/>
        <v>0</v>
      </c>
      <c r="U55" s="181">
        <f t="shared" si="3"/>
        <v>0</v>
      </c>
      <c r="V55" s="181">
        <f t="shared" si="4"/>
        <v>0</v>
      </c>
      <c r="W55" s="181">
        <f t="shared" si="6"/>
        <v>0</v>
      </c>
      <c r="X55" s="181">
        <f t="shared" si="7"/>
        <v>0</v>
      </c>
    </row>
    <row r="56" spans="2:24" ht="15" customHeight="1" x14ac:dyDescent="0.2">
      <c r="B56" s="337" t="s">
        <v>36</v>
      </c>
      <c r="C56" s="133" t="s">
        <v>36</v>
      </c>
      <c r="D56" s="133" t="s">
        <v>36</v>
      </c>
      <c r="E56" s="133"/>
      <c r="F56" s="133"/>
      <c r="G56" s="133"/>
      <c r="H56" s="133"/>
      <c r="I56" s="133"/>
      <c r="J56" s="133"/>
      <c r="K56" s="154"/>
      <c r="L56" s="154"/>
      <c r="M56" s="154"/>
      <c r="N56" s="154"/>
      <c r="O56" s="322" t="str">
        <f>IF($C56="1 - HöS",'C1. Verprobung'!$C$17,
IF($C56="2 - HöS/HS",'C1. Verprobung'!$C$18,
IF($C56="3 - HS",'C1. Verprobung'!$C$19,
IF($C56="4 - HS/MS",'C1. Verprobung'!$C$20,
IF($C56="5 - MS",'C1. Verprobung'!$C$21,
IF($C56="6 - MS/NS",'C1. Verprobung'!$C$22,
IF($C56="7 - NS",'C1. Verprobung'!$C$23,"-")))))))</f>
        <v>-</v>
      </c>
      <c r="P56" s="322" t="str">
        <f>IF($C56="1 - HöS",'C1. Verprobung'!$D$17,
IF($C56="2 - HöS/HS",'C1. Verprobung'!$D$18,
IF($C56="3 - HS",'C1. Verprobung'!$D$19,
IF($C56="4 - HS/MS",'C1. Verprobung'!$D$20,
IF($C56="5 - MS",'C1. Verprobung'!$D$21,
IF($C56="6 - MS/NS",'C1. Verprobung'!$D$22,
IF($C56="7 - NS",'C1. Verprobung'!$D$23,"-")))))))</f>
        <v>-</v>
      </c>
      <c r="Q56" s="322" t="str">
        <f>IF($C56="1 - HöS",'C1. Verprobung'!$E$17,
IF($C56="2 - HöS/HS",'C1. Verprobung'!$E$18,
IF($C56="3 - HS",'C1. Verprobung'!$E$19,
IF($C56="4 - HS/MS",'C1. Verprobung'!$E$20,
IF($C56="5 - MS",'C1. Verprobung'!$E$21,
IF($C56="6 - MS/NS",'C1. Verprobung'!$E$22,
IF($C56="7 - NS",'C1. Verprobung'!$E$23,"-")))))))</f>
        <v>-</v>
      </c>
      <c r="R56" s="322" t="str">
        <f>IF($C56="1 - HöS",'C1. Verprobung'!$F$17,
IF($C56="2 - HöS/HS",'C1. Verprobung'!$F$18,
IF($C56="3 - HS",'C1. Verprobung'!$F$19,
IF($C56="4 - HS/MS",'C1. Verprobung'!$F$20,
IF($C56="5 - MS",'C1. Verprobung'!$F$21,
IF($C56="6 - MS/NS",'C1. Verprobung'!$F$22,
IF($C56="7 - NS",'C1. Verprobung'!$F$23,"-")))))))</f>
        <v>-</v>
      </c>
      <c r="S56" s="151"/>
      <c r="T56" s="181">
        <f t="shared" si="5"/>
        <v>0</v>
      </c>
      <c r="U56" s="181">
        <f t="shared" si="3"/>
        <v>0</v>
      </c>
      <c r="V56" s="181">
        <f t="shared" si="4"/>
        <v>0</v>
      </c>
      <c r="W56" s="181">
        <f t="shared" si="6"/>
        <v>0</v>
      </c>
      <c r="X56" s="181">
        <f t="shared" si="7"/>
        <v>0</v>
      </c>
    </row>
    <row r="57" spans="2:24" ht="15" customHeight="1" x14ac:dyDescent="0.2">
      <c r="B57" s="337" t="s">
        <v>36</v>
      </c>
      <c r="C57" s="133" t="s">
        <v>36</v>
      </c>
      <c r="D57" s="133" t="s">
        <v>36</v>
      </c>
      <c r="E57" s="133"/>
      <c r="F57" s="133"/>
      <c r="G57" s="133"/>
      <c r="H57" s="133"/>
      <c r="I57" s="133"/>
      <c r="J57" s="133"/>
      <c r="K57" s="154"/>
      <c r="L57" s="154"/>
      <c r="M57" s="154"/>
      <c r="N57" s="154"/>
      <c r="O57" s="322" t="str">
        <f>IF($C57="1 - HöS",'C1. Verprobung'!$C$17,
IF($C57="2 - HöS/HS",'C1. Verprobung'!$C$18,
IF($C57="3 - HS",'C1. Verprobung'!$C$19,
IF($C57="4 - HS/MS",'C1. Verprobung'!$C$20,
IF($C57="5 - MS",'C1. Verprobung'!$C$21,
IF($C57="6 - MS/NS",'C1. Verprobung'!$C$22,
IF($C57="7 - NS",'C1. Verprobung'!$C$23,"-")))))))</f>
        <v>-</v>
      </c>
      <c r="P57" s="322" t="str">
        <f>IF($C57="1 - HöS",'C1. Verprobung'!$D$17,
IF($C57="2 - HöS/HS",'C1. Verprobung'!$D$18,
IF($C57="3 - HS",'C1. Verprobung'!$D$19,
IF($C57="4 - HS/MS",'C1. Verprobung'!$D$20,
IF($C57="5 - MS",'C1. Verprobung'!$D$21,
IF($C57="6 - MS/NS",'C1. Verprobung'!$D$22,
IF($C57="7 - NS",'C1. Verprobung'!$D$23,"-")))))))</f>
        <v>-</v>
      </c>
      <c r="Q57" s="322" t="str">
        <f>IF($C57="1 - HöS",'C1. Verprobung'!$E$17,
IF($C57="2 - HöS/HS",'C1. Verprobung'!$E$18,
IF($C57="3 - HS",'C1. Verprobung'!$E$19,
IF($C57="4 - HS/MS",'C1. Verprobung'!$E$20,
IF($C57="5 - MS",'C1. Verprobung'!$E$21,
IF($C57="6 - MS/NS",'C1. Verprobung'!$E$22,
IF($C57="7 - NS",'C1. Verprobung'!$E$23,"-")))))))</f>
        <v>-</v>
      </c>
      <c r="R57" s="322" t="str">
        <f>IF($C57="1 - HöS",'C1. Verprobung'!$F$17,
IF($C57="2 - HöS/HS",'C1. Verprobung'!$F$18,
IF($C57="3 - HS",'C1. Verprobung'!$F$19,
IF($C57="4 - HS/MS",'C1. Verprobung'!$F$20,
IF($C57="5 - MS",'C1. Verprobung'!$F$21,
IF($C57="6 - MS/NS",'C1. Verprobung'!$F$22,
IF($C57="7 - NS",'C1. Verprobung'!$F$23,"-")))))))</f>
        <v>-</v>
      </c>
      <c r="S57" s="151"/>
      <c r="T57" s="181">
        <f t="shared" si="5"/>
        <v>0</v>
      </c>
      <c r="U57" s="181">
        <f t="shared" si="3"/>
        <v>0</v>
      </c>
      <c r="V57" s="181">
        <f t="shared" si="4"/>
        <v>0</v>
      </c>
      <c r="W57" s="181">
        <f t="shared" si="6"/>
        <v>0</v>
      </c>
      <c r="X57" s="181">
        <f t="shared" si="7"/>
        <v>0</v>
      </c>
    </row>
    <row r="58" spans="2:24" ht="15" customHeight="1" x14ac:dyDescent="0.2">
      <c r="B58" s="337" t="s">
        <v>36</v>
      </c>
      <c r="C58" s="133" t="s">
        <v>36</v>
      </c>
      <c r="D58" s="133" t="s">
        <v>36</v>
      </c>
      <c r="E58" s="133"/>
      <c r="F58" s="133"/>
      <c r="G58" s="133"/>
      <c r="H58" s="133"/>
      <c r="I58" s="133"/>
      <c r="J58" s="133"/>
      <c r="K58" s="154"/>
      <c r="L58" s="154"/>
      <c r="M58" s="154"/>
      <c r="N58" s="154"/>
      <c r="O58" s="322" t="str">
        <f>IF($C58="1 - HöS",'C1. Verprobung'!$C$17,
IF($C58="2 - HöS/HS",'C1. Verprobung'!$C$18,
IF($C58="3 - HS",'C1. Verprobung'!$C$19,
IF($C58="4 - HS/MS",'C1. Verprobung'!$C$20,
IF($C58="5 - MS",'C1. Verprobung'!$C$21,
IF($C58="6 - MS/NS",'C1. Verprobung'!$C$22,
IF($C58="7 - NS",'C1. Verprobung'!$C$23,"-")))))))</f>
        <v>-</v>
      </c>
      <c r="P58" s="322" t="str">
        <f>IF($C58="1 - HöS",'C1. Verprobung'!$D$17,
IF($C58="2 - HöS/HS",'C1. Verprobung'!$D$18,
IF($C58="3 - HS",'C1. Verprobung'!$D$19,
IF($C58="4 - HS/MS",'C1. Verprobung'!$D$20,
IF($C58="5 - MS",'C1. Verprobung'!$D$21,
IF($C58="6 - MS/NS",'C1. Verprobung'!$D$22,
IF($C58="7 - NS",'C1. Verprobung'!$D$23,"-")))))))</f>
        <v>-</v>
      </c>
      <c r="Q58" s="322" t="str">
        <f>IF($C58="1 - HöS",'C1. Verprobung'!$E$17,
IF($C58="2 - HöS/HS",'C1. Verprobung'!$E$18,
IF($C58="3 - HS",'C1. Verprobung'!$E$19,
IF($C58="4 - HS/MS",'C1. Verprobung'!$E$20,
IF($C58="5 - MS",'C1. Verprobung'!$E$21,
IF($C58="6 - MS/NS",'C1. Verprobung'!$E$22,
IF($C58="7 - NS",'C1. Verprobung'!$E$23,"-")))))))</f>
        <v>-</v>
      </c>
      <c r="R58" s="322" t="str">
        <f>IF($C58="1 - HöS",'C1. Verprobung'!$F$17,
IF($C58="2 - HöS/HS",'C1. Verprobung'!$F$18,
IF($C58="3 - HS",'C1. Verprobung'!$F$19,
IF($C58="4 - HS/MS",'C1. Verprobung'!$F$20,
IF($C58="5 - MS",'C1. Verprobung'!$F$21,
IF($C58="6 - MS/NS",'C1. Verprobung'!$F$22,
IF($C58="7 - NS",'C1. Verprobung'!$F$23,"-")))))))</f>
        <v>-</v>
      </c>
      <c r="S58" s="151"/>
      <c r="T58" s="181">
        <f t="shared" si="5"/>
        <v>0</v>
      </c>
      <c r="U58" s="181">
        <f t="shared" si="3"/>
        <v>0</v>
      </c>
      <c r="V58" s="181">
        <f t="shared" si="4"/>
        <v>0</v>
      </c>
      <c r="W58" s="181">
        <f t="shared" si="6"/>
        <v>0</v>
      </c>
      <c r="X58" s="181">
        <f t="shared" si="7"/>
        <v>0</v>
      </c>
    </row>
    <row r="59" spans="2:24" ht="15" customHeight="1" x14ac:dyDescent="0.2">
      <c r="B59" s="337" t="s">
        <v>36</v>
      </c>
      <c r="C59" s="133" t="s">
        <v>36</v>
      </c>
      <c r="D59" s="133" t="s">
        <v>36</v>
      </c>
      <c r="E59" s="133"/>
      <c r="F59" s="133"/>
      <c r="G59" s="133"/>
      <c r="H59" s="133"/>
      <c r="I59" s="133"/>
      <c r="J59" s="133"/>
      <c r="K59" s="154"/>
      <c r="L59" s="154"/>
      <c r="M59" s="154"/>
      <c r="N59" s="154"/>
      <c r="O59" s="322" t="str">
        <f>IF($C59="1 - HöS",'C1. Verprobung'!$C$17,
IF($C59="2 - HöS/HS",'C1. Verprobung'!$C$18,
IF($C59="3 - HS",'C1. Verprobung'!$C$19,
IF($C59="4 - HS/MS",'C1. Verprobung'!$C$20,
IF($C59="5 - MS",'C1. Verprobung'!$C$21,
IF($C59="6 - MS/NS",'C1. Verprobung'!$C$22,
IF($C59="7 - NS",'C1. Verprobung'!$C$23,"-")))))))</f>
        <v>-</v>
      </c>
      <c r="P59" s="322" t="str">
        <f>IF($C59="1 - HöS",'C1. Verprobung'!$D$17,
IF($C59="2 - HöS/HS",'C1. Verprobung'!$D$18,
IF($C59="3 - HS",'C1. Verprobung'!$D$19,
IF($C59="4 - HS/MS",'C1. Verprobung'!$D$20,
IF($C59="5 - MS",'C1. Verprobung'!$D$21,
IF($C59="6 - MS/NS",'C1. Verprobung'!$D$22,
IF($C59="7 - NS",'C1. Verprobung'!$D$23,"-")))))))</f>
        <v>-</v>
      </c>
      <c r="Q59" s="322" t="str">
        <f>IF($C59="1 - HöS",'C1. Verprobung'!$E$17,
IF($C59="2 - HöS/HS",'C1. Verprobung'!$E$18,
IF($C59="3 - HS",'C1. Verprobung'!$E$19,
IF($C59="4 - HS/MS",'C1. Verprobung'!$E$20,
IF($C59="5 - MS",'C1. Verprobung'!$E$21,
IF($C59="6 - MS/NS",'C1. Verprobung'!$E$22,
IF($C59="7 - NS",'C1. Verprobung'!$E$23,"-")))))))</f>
        <v>-</v>
      </c>
      <c r="R59" s="322" t="str">
        <f>IF($C59="1 - HöS",'C1. Verprobung'!$F$17,
IF($C59="2 - HöS/HS",'C1. Verprobung'!$F$18,
IF($C59="3 - HS",'C1. Verprobung'!$F$19,
IF($C59="4 - HS/MS",'C1. Verprobung'!$F$20,
IF($C59="5 - MS",'C1. Verprobung'!$F$21,
IF($C59="6 - MS/NS",'C1. Verprobung'!$F$22,
IF($C59="7 - NS",'C1. Verprobung'!$F$23,"-")))))))</f>
        <v>-</v>
      </c>
      <c r="S59" s="151"/>
      <c r="T59" s="181">
        <f t="shared" si="5"/>
        <v>0</v>
      </c>
      <c r="U59" s="181">
        <f t="shared" si="3"/>
        <v>0</v>
      </c>
      <c r="V59" s="181">
        <f t="shared" si="4"/>
        <v>0</v>
      </c>
      <c r="W59" s="181">
        <f t="shared" si="6"/>
        <v>0</v>
      </c>
      <c r="X59" s="181">
        <f t="shared" si="7"/>
        <v>0</v>
      </c>
    </row>
    <row r="60" spans="2:24" ht="15" customHeight="1" x14ac:dyDescent="0.2">
      <c r="B60" s="337" t="s">
        <v>36</v>
      </c>
      <c r="C60" s="133" t="s">
        <v>36</v>
      </c>
      <c r="D60" s="133" t="s">
        <v>36</v>
      </c>
      <c r="E60" s="133"/>
      <c r="F60" s="133"/>
      <c r="G60" s="133"/>
      <c r="H60" s="133"/>
      <c r="I60" s="133"/>
      <c r="J60" s="133"/>
      <c r="K60" s="154"/>
      <c r="L60" s="154"/>
      <c r="M60" s="154"/>
      <c r="N60" s="154"/>
      <c r="O60" s="322" t="str">
        <f>IF($C60="1 - HöS",'C1. Verprobung'!$C$17,
IF($C60="2 - HöS/HS",'C1. Verprobung'!$C$18,
IF($C60="3 - HS",'C1. Verprobung'!$C$19,
IF($C60="4 - HS/MS",'C1. Verprobung'!$C$20,
IF($C60="5 - MS",'C1. Verprobung'!$C$21,
IF($C60="6 - MS/NS",'C1. Verprobung'!$C$22,
IF($C60="7 - NS",'C1. Verprobung'!$C$23,"-")))))))</f>
        <v>-</v>
      </c>
      <c r="P60" s="322" t="str">
        <f>IF($C60="1 - HöS",'C1. Verprobung'!$D$17,
IF($C60="2 - HöS/HS",'C1. Verprobung'!$D$18,
IF($C60="3 - HS",'C1. Verprobung'!$D$19,
IF($C60="4 - HS/MS",'C1. Verprobung'!$D$20,
IF($C60="5 - MS",'C1. Verprobung'!$D$21,
IF($C60="6 - MS/NS",'C1. Verprobung'!$D$22,
IF($C60="7 - NS",'C1. Verprobung'!$D$23,"-")))))))</f>
        <v>-</v>
      </c>
      <c r="Q60" s="322" t="str">
        <f>IF($C60="1 - HöS",'C1. Verprobung'!$E$17,
IF($C60="2 - HöS/HS",'C1. Verprobung'!$E$18,
IF($C60="3 - HS",'C1. Verprobung'!$E$19,
IF($C60="4 - HS/MS",'C1. Verprobung'!$E$20,
IF($C60="5 - MS",'C1. Verprobung'!$E$21,
IF($C60="6 - MS/NS",'C1. Verprobung'!$E$22,
IF($C60="7 - NS",'C1. Verprobung'!$E$23,"-")))))))</f>
        <v>-</v>
      </c>
      <c r="R60" s="322" t="str">
        <f>IF($C60="1 - HöS",'C1. Verprobung'!$F$17,
IF($C60="2 - HöS/HS",'C1. Verprobung'!$F$18,
IF($C60="3 - HS",'C1. Verprobung'!$F$19,
IF($C60="4 - HS/MS",'C1. Verprobung'!$F$20,
IF($C60="5 - MS",'C1. Verprobung'!$F$21,
IF($C60="6 - MS/NS",'C1. Verprobung'!$F$22,
IF($C60="7 - NS",'C1. Verprobung'!$F$23,"-")))))))</f>
        <v>-</v>
      </c>
      <c r="S60" s="151"/>
      <c r="T60" s="181">
        <f t="shared" si="5"/>
        <v>0</v>
      </c>
      <c r="U60" s="181">
        <f t="shared" si="3"/>
        <v>0</v>
      </c>
      <c r="V60" s="181">
        <f t="shared" si="4"/>
        <v>0</v>
      </c>
      <c r="W60" s="181">
        <f t="shared" si="6"/>
        <v>0</v>
      </c>
      <c r="X60" s="181">
        <f t="shared" si="7"/>
        <v>0</v>
      </c>
    </row>
    <row r="61" spans="2:24" ht="15" customHeight="1" x14ac:dyDescent="0.2">
      <c r="B61" s="337" t="s">
        <v>36</v>
      </c>
      <c r="C61" s="133" t="s">
        <v>36</v>
      </c>
      <c r="D61" s="133" t="s">
        <v>36</v>
      </c>
      <c r="E61" s="133"/>
      <c r="F61" s="133"/>
      <c r="G61" s="133"/>
      <c r="H61" s="133"/>
      <c r="I61" s="133"/>
      <c r="J61" s="133"/>
      <c r="K61" s="154"/>
      <c r="L61" s="154"/>
      <c r="M61" s="154"/>
      <c r="N61" s="154"/>
      <c r="O61" s="322" t="str">
        <f>IF($C61="1 - HöS",'C1. Verprobung'!$C$17,
IF($C61="2 - HöS/HS",'C1. Verprobung'!$C$18,
IF($C61="3 - HS",'C1. Verprobung'!$C$19,
IF($C61="4 - HS/MS",'C1. Verprobung'!$C$20,
IF($C61="5 - MS",'C1. Verprobung'!$C$21,
IF($C61="6 - MS/NS",'C1. Verprobung'!$C$22,
IF($C61="7 - NS",'C1. Verprobung'!$C$23,"-")))))))</f>
        <v>-</v>
      </c>
      <c r="P61" s="322" t="str">
        <f>IF($C61="1 - HöS",'C1. Verprobung'!$D$17,
IF($C61="2 - HöS/HS",'C1. Verprobung'!$D$18,
IF($C61="3 - HS",'C1. Verprobung'!$D$19,
IF($C61="4 - HS/MS",'C1. Verprobung'!$D$20,
IF($C61="5 - MS",'C1. Verprobung'!$D$21,
IF($C61="6 - MS/NS",'C1. Verprobung'!$D$22,
IF($C61="7 - NS",'C1. Verprobung'!$D$23,"-")))))))</f>
        <v>-</v>
      </c>
      <c r="Q61" s="322" t="str">
        <f>IF($C61="1 - HöS",'C1. Verprobung'!$E$17,
IF($C61="2 - HöS/HS",'C1. Verprobung'!$E$18,
IF($C61="3 - HS",'C1. Verprobung'!$E$19,
IF($C61="4 - HS/MS",'C1. Verprobung'!$E$20,
IF($C61="5 - MS",'C1. Verprobung'!$E$21,
IF($C61="6 - MS/NS",'C1. Verprobung'!$E$22,
IF($C61="7 - NS",'C1. Verprobung'!$E$23,"-")))))))</f>
        <v>-</v>
      </c>
      <c r="R61" s="322" t="str">
        <f>IF($C61="1 - HöS",'C1. Verprobung'!$F$17,
IF($C61="2 - HöS/HS",'C1. Verprobung'!$F$18,
IF($C61="3 - HS",'C1. Verprobung'!$F$19,
IF($C61="4 - HS/MS",'C1. Verprobung'!$F$20,
IF($C61="5 - MS",'C1. Verprobung'!$F$21,
IF($C61="6 - MS/NS",'C1. Verprobung'!$F$22,
IF($C61="7 - NS",'C1. Verprobung'!$F$23,"-")))))))</f>
        <v>-</v>
      </c>
      <c r="S61" s="151"/>
      <c r="T61" s="181">
        <f t="shared" si="5"/>
        <v>0</v>
      </c>
      <c r="U61" s="181">
        <f t="shared" si="3"/>
        <v>0</v>
      </c>
      <c r="V61" s="181">
        <f t="shared" si="4"/>
        <v>0</v>
      </c>
      <c r="W61" s="181">
        <f t="shared" si="6"/>
        <v>0</v>
      </c>
      <c r="X61" s="181">
        <f t="shared" si="7"/>
        <v>0</v>
      </c>
    </row>
    <row r="62" spans="2:24" ht="15" customHeight="1" x14ac:dyDescent="0.2">
      <c r="B62" s="337" t="s">
        <v>36</v>
      </c>
      <c r="C62" s="133" t="s">
        <v>36</v>
      </c>
      <c r="D62" s="133" t="s">
        <v>36</v>
      </c>
      <c r="E62" s="133"/>
      <c r="F62" s="133"/>
      <c r="G62" s="133"/>
      <c r="H62" s="133"/>
      <c r="I62" s="133"/>
      <c r="J62" s="133"/>
      <c r="K62" s="154"/>
      <c r="L62" s="154"/>
      <c r="M62" s="154"/>
      <c r="N62" s="154"/>
      <c r="O62" s="322" t="str">
        <f>IF($C62="1 - HöS",'C1. Verprobung'!$C$17,
IF($C62="2 - HöS/HS",'C1. Verprobung'!$C$18,
IF($C62="3 - HS",'C1. Verprobung'!$C$19,
IF($C62="4 - HS/MS",'C1. Verprobung'!$C$20,
IF($C62="5 - MS",'C1. Verprobung'!$C$21,
IF($C62="6 - MS/NS",'C1. Verprobung'!$C$22,
IF($C62="7 - NS",'C1. Verprobung'!$C$23,"-")))))))</f>
        <v>-</v>
      </c>
      <c r="P62" s="322" t="str">
        <f>IF($C62="1 - HöS",'C1. Verprobung'!$D$17,
IF($C62="2 - HöS/HS",'C1. Verprobung'!$D$18,
IF($C62="3 - HS",'C1. Verprobung'!$D$19,
IF($C62="4 - HS/MS",'C1. Verprobung'!$D$20,
IF($C62="5 - MS",'C1. Verprobung'!$D$21,
IF($C62="6 - MS/NS",'C1. Verprobung'!$D$22,
IF($C62="7 - NS",'C1. Verprobung'!$D$23,"-")))))))</f>
        <v>-</v>
      </c>
      <c r="Q62" s="322" t="str">
        <f>IF($C62="1 - HöS",'C1. Verprobung'!$E$17,
IF($C62="2 - HöS/HS",'C1. Verprobung'!$E$18,
IF($C62="3 - HS",'C1. Verprobung'!$E$19,
IF($C62="4 - HS/MS",'C1. Verprobung'!$E$20,
IF($C62="5 - MS",'C1. Verprobung'!$E$21,
IF($C62="6 - MS/NS",'C1. Verprobung'!$E$22,
IF($C62="7 - NS",'C1. Verprobung'!$E$23,"-")))))))</f>
        <v>-</v>
      </c>
      <c r="R62" s="322" t="str">
        <f>IF($C62="1 - HöS",'C1. Verprobung'!$F$17,
IF($C62="2 - HöS/HS",'C1. Verprobung'!$F$18,
IF($C62="3 - HS",'C1. Verprobung'!$F$19,
IF($C62="4 - HS/MS",'C1. Verprobung'!$F$20,
IF($C62="5 - MS",'C1. Verprobung'!$F$21,
IF($C62="6 - MS/NS",'C1. Verprobung'!$F$22,
IF($C62="7 - NS",'C1. Verprobung'!$F$23,"-")))))))</f>
        <v>-</v>
      </c>
      <c r="S62" s="151"/>
      <c r="T62" s="181">
        <f t="shared" si="5"/>
        <v>0</v>
      </c>
      <c r="U62" s="181">
        <f t="shared" si="3"/>
        <v>0</v>
      </c>
      <c r="V62" s="181">
        <f t="shared" si="4"/>
        <v>0</v>
      </c>
      <c r="W62" s="181">
        <f t="shared" si="6"/>
        <v>0</v>
      </c>
      <c r="X62" s="181">
        <f t="shared" si="7"/>
        <v>0</v>
      </c>
    </row>
    <row r="63" spans="2:24" ht="15" customHeight="1" x14ac:dyDescent="0.2">
      <c r="B63" s="337" t="s">
        <v>36</v>
      </c>
      <c r="C63" s="133" t="s">
        <v>36</v>
      </c>
      <c r="D63" s="133" t="s">
        <v>36</v>
      </c>
      <c r="E63" s="133"/>
      <c r="F63" s="133"/>
      <c r="G63" s="133"/>
      <c r="H63" s="133"/>
      <c r="I63" s="133"/>
      <c r="J63" s="133"/>
      <c r="K63" s="154"/>
      <c r="L63" s="154"/>
      <c r="M63" s="154"/>
      <c r="N63" s="154"/>
      <c r="O63" s="322" t="str">
        <f>IF($C63="1 - HöS",'C1. Verprobung'!$C$17,
IF($C63="2 - HöS/HS",'C1. Verprobung'!$C$18,
IF($C63="3 - HS",'C1. Verprobung'!$C$19,
IF($C63="4 - HS/MS",'C1. Verprobung'!$C$20,
IF($C63="5 - MS",'C1. Verprobung'!$C$21,
IF($C63="6 - MS/NS",'C1. Verprobung'!$C$22,
IF($C63="7 - NS",'C1. Verprobung'!$C$23,"-")))))))</f>
        <v>-</v>
      </c>
      <c r="P63" s="322" t="str">
        <f>IF($C63="1 - HöS",'C1. Verprobung'!$D$17,
IF($C63="2 - HöS/HS",'C1. Verprobung'!$D$18,
IF($C63="3 - HS",'C1. Verprobung'!$D$19,
IF($C63="4 - HS/MS",'C1. Verprobung'!$D$20,
IF($C63="5 - MS",'C1. Verprobung'!$D$21,
IF($C63="6 - MS/NS",'C1. Verprobung'!$D$22,
IF($C63="7 - NS",'C1. Verprobung'!$D$23,"-")))))))</f>
        <v>-</v>
      </c>
      <c r="Q63" s="322" t="str">
        <f>IF($C63="1 - HöS",'C1. Verprobung'!$E$17,
IF($C63="2 - HöS/HS",'C1. Verprobung'!$E$18,
IF($C63="3 - HS",'C1. Verprobung'!$E$19,
IF($C63="4 - HS/MS",'C1. Verprobung'!$E$20,
IF($C63="5 - MS",'C1. Verprobung'!$E$21,
IF($C63="6 - MS/NS",'C1. Verprobung'!$E$22,
IF($C63="7 - NS",'C1. Verprobung'!$E$23,"-")))))))</f>
        <v>-</v>
      </c>
      <c r="R63" s="322" t="str">
        <f>IF($C63="1 - HöS",'C1. Verprobung'!$F$17,
IF($C63="2 - HöS/HS",'C1. Verprobung'!$F$18,
IF($C63="3 - HS",'C1. Verprobung'!$F$19,
IF($C63="4 - HS/MS",'C1. Verprobung'!$F$20,
IF($C63="5 - MS",'C1. Verprobung'!$F$21,
IF($C63="6 - MS/NS",'C1. Verprobung'!$F$22,
IF($C63="7 - NS",'C1. Verprobung'!$F$23,"-")))))))</f>
        <v>-</v>
      </c>
      <c r="S63" s="151"/>
      <c r="T63" s="181">
        <f t="shared" si="5"/>
        <v>0</v>
      </c>
      <c r="U63" s="181">
        <f t="shared" si="3"/>
        <v>0</v>
      </c>
      <c r="V63" s="181">
        <f t="shared" si="4"/>
        <v>0</v>
      </c>
      <c r="W63" s="181">
        <f t="shared" si="6"/>
        <v>0</v>
      </c>
      <c r="X63" s="181">
        <f t="shared" si="7"/>
        <v>0</v>
      </c>
    </row>
    <row r="64" spans="2:24" ht="15" customHeight="1" x14ac:dyDescent="0.2">
      <c r="B64" s="337" t="s">
        <v>36</v>
      </c>
      <c r="C64" s="133" t="s">
        <v>36</v>
      </c>
      <c r="D64" s="133" t="s">
        <v>36</v>
      </c>
      <c r="E64" s="133"/>
      <c r="F64" s="133"/>
      <c r="G64" s="133"/>
      <c r="H64" s="133"/>
      <c r="I64" s="133"/>
      <c r="J64" s="133"/>
      <c r="K64" s="154"/>
      <c r="L64" s="154"/>
      <c r="M64" s="154"/>
      <c r="N64" s="154"/>
      <c r="O64" s="322" t="str">
        <f>IF($C64="1 - HöS",'C1. Verprobung'!$C$17,
IF($C64="2 - HöS/HS",'C1. Verprobung'!$C$18,
IF($C64="3 - HS",'C1. Verprobung'!$C$19,
IF($C64="4 - HS/MS",'C1. Verprobung'!$C$20,
IF($C64="5 - MS",'C1. Verprobung'!$C$21,
IF($C64="6 - MS/NS",'C1. Verprobung'!$C$22,
IF($C64="7 - NS",'C1. Verprobung'!$C$23,"-")))))))</f>
        <v>-</v>
      </c>
      <c r="P64" s="322" t="str">
        <f>IF($C64="1 - HöS",'C1. Verprobung'!$D$17,
IF($C64="2 - HöS/HS",'C1. Verprobung'!$D$18,
IF($C64="3 - HS",'C1. Verprobung'!$D$19,
IF($C64="4 - HS/MS",'C1. Verprobung'!$D$20,
IF($C64="5 - MS",'C1. Verprobung'!$D$21,
IF($C64="6 - MS/NS",'C1. Verprobung'!$D$22,
IF($C64="7 - NS",'C1. Verprobung'!$D$23,"-")))))))</f>
        <v>-</v>
      </c>
      <c r="Q64" s="322" t="str">
        <f>IF($C64="1 - HöS",'C1. Verprobung'!$E$17,
IF($C64="2 - HöS/HS",'C1. Verprobung'!$E$18,
IF($C64="3 - HS",'C1. Verprobung'!$E$19,
IF($C64="4 - HS/MS",'C1. Verprobung'!$E$20,
IF($C64="5 - MS",'C1. Verprobung'!$E$21,
IF($C64="6 - MS/NS",'C1. Verprobung'!$E$22,
IF($C64="7 - NS",'C1. Verprobung'!$E$23,"-")))))))</f>
        <v>-</v>
      </c>
      <c r="R64" s="322" t="str">
        <f>IF($C64="1 - HöS",'C1. Verprobung'!$F$17,
IF($C64="2 - HöS/HS",'C1. Verprobung'!$F$18,
IF($C64="3 - HS",'C1. Verprobung'!$F$19,
IF($C64="4 - HS/MS",'C1. Verprobung'!$F$20,
IF($C64="5 - MS",'C1. Verprobung'!$F$21,
IF($C64="6 - MS/NS",'C1. Verprobung'!$F$22,
IF($C64="7 - NS",'C1. Verprobung'!$F$23,"-")))))))</f>
        <v>-</v>
      </c>
      <c r="S64" s="151"/>
      <c r="T64" s="181">
        <f t="shared" si="5"/>
        <v>0</v>
      </c>
      <c r="U64" s="181">
        <f t="shared" si="3"/>
        <v>0</v>
      </c>
      <c r="V64" s="181">
        <f t="shared" si="4"/>
        <v>0</v>
      </c>
      <c r="W64" s="181">
        <f t="shared" si="6"/>
        <v>0</v>
      </c>
      <c r="X64" s="181">
        <f t="shared" si="7"/>
        <v>0</v>
      </c>
    </row>
    <row r="65" spans="2:24" ht="15" customHeight="1" x14ac:dyDescent="0.2">
      <c r="B65" s="337" t="s">
        <v>36</v>
      </c>
      <c r="C65" s="133" t="s">
        <v>36</v>
      </c>
      <c r="D65" s="133" t="s">
        <v>36</v>
      </c>
      <c r="E65" s="133"/>
      <c r="F65" s="133"/>
      <c r="G65" s="133"/>
      <c r="H65" s="133"/>
      <c r="I65" s="133"/>
      <c r="J65" s="133"/>
      <c r="K65" s="154"/>
      <c r="L65" s="154"/>
      <c r="M65" s="154"/>
      <c r="N65" s="154"/>
      <c r="O65" s="322" t="str">
        <f>IF($C65="1 - HöS",'C1. Verprobung'!$C$17,
IF($C65="2 - HöS/HS",'C1. Verprobung'!$C$18,
IF($C65="3 - HS",'C1. Verprobung'!$C$19,
IF($C65="4 - HS/MS",'C1. Verprobung'!$C$20,
IF($C65="5 - MS",'C1. Verprobung'!$C$21,
IF($C65="6 - MS/NS",'C1. Verprobung'!$C$22,
IF($C65="7 - NS",'C1. Verprobung'!$C$23,"-")))))))</f>
        <v>-</v>
      </c>
      <c r="P65" s="322" t="str">
        <f>IF($C65="1 - HöS",'C1. Verprobung'!$D$17,
IF($C65="2 - HöS/HS",'C1. Verprobung'!$D$18,
IF($C65="3 - HS",'C1. Verprobung'!$D$19,
IF($C65="4 - HS/MS",'C1. Verprobung'!$D$20,
IF($C65="5 - MS",'C1. Verprobung'!$D$21,
IF($C65="6 - MS/NS",'C1. Verprobung'!$D$22,
IF($C65="7 - NS",'C1. Verprobung'!$D$23,"-")))))))</f>
        <v>-</v>
      </c>
      <c r="Q65" s="322" t="str">
        <f>IF($C65="1 - HöS",'C1. Verprobung'!$E$17,
IF($C65="2 - HöS/HS",'C1. Verprobung'!$E$18,
IF($C65="3 - HS",'C1. Verprobung'!$E$19,
IF($C65="4 - HS/MS",'C1. Verprobung'!$E$20,
IF($C65="5 - MS",'C1. Verprobung'!$E$21,
IF($C65="6 - MS/NS",'C1. Verprobung'!$E$22,
IF($C65="7 - NS",'C1. Verprobung'!$E$23,"-")))))))</f>
        <v>-</v>
      </c>
      <c r="R65" s="322" t="str">
        <f>IF($C65="1 - HöS",'C1. Verprobung'!$F$17,
IF($C65="2 - HöS/HS",'C1. Verprobung'!$F$18,
IF($C65="3 - HS",'C1. Verprobung'!$F$19,
IF($C65="4 - HS/MS",'C1. Verprobung'!$F$20,
IF($C65="5 - MS",'C1. Verprobung'!$F$21,
IF($C65="6 - MS/NS",'C1. Verprobung'!$F$22,
IF($C65="7 - NS",'C1. Verprobung'!$F$23,"-")))))))</f>
        <v>-</v>
      </c>
      <c r="S65" s="151"/>
      <c r="T65" s="181">
        <f t="shared" si="5"/>
        <v>0</v>
      </c>
      <c r="U65" s="181">
        <f t="shared" si="3"/>
        <v>0</v>
      </c>
      <c r="V65" s="181">
        <f t="shared" si="4"/>
        <v>0</v>
      </c>
      <c r="W65" s="181">
        <f t="shared" si="6"/>
        <v>0</v>
      </c>
      <c r="X65" s="181">
        <f t="shared" si="7"/>
        <v>0</v>
      </c>
    </row>
    <row r="66" spans="2:24" ht="15" customHeight="1" x14ac:dyDescent="0.2">
      <c r="B66" s="337" t="s">
        <v>36</v>
      </c>
      <c r="C66" s="133" t="s">
        <v>36</v>
      </c>
      <c r="D66" s="133" t="s">
        <v>36</v>
      </c>
      <c r="E66" s="133"/>
      <c r="F66" s="133"/>
      <c r="G66" s="133"/>
      <c r="H66" s="133"/>
      <c r="I66" s="133"/>
      <c r="J66" s="133"/>
      <c r="K66" s="154"/>
      <c r="L66" s="154"/>
      <c r="M66" s="154"/>
      <c r="N66" s="154"/>
      <c r="O66" s="322" t="str">
        <f>IF($C66="1 - HöS",'C1. Verprobung'!$C$17,
IF($C66="2 - HöS/HS",'C1. Verprobung'!$C$18,
IF($C66="3 - HS",'C1. Verprobung'!$C$19,
IF($C66="4 - HS/MS",'C1. Verprobung'!$C$20,
IF($C66="5 - MS",'C1. Verprobung'!$C$21,
IF($C66="6 - MS/NS",'C1. Verprobung'!$C$22,
IF($C66="7 - NS",'C1. Verprobung'!$C$23,"-")))))))</f>
        <v>-</v>
      </c>
      <c r="P66" s="322" t="str">
        <f>IF($C66="1 - HöS",'C1. Verprobung'!$D$17,
IF($C66="2 - HöS/HS",'C1. Verprobung'!$D$18,
IF($C66="3 - HS",'C1. Verprobung'!$D$19,
IF($C66="4 - HS/MS",'C1. Verprobung'!$D$20,
IF($C66="5 - MS",'C1. Verprobung'!$D$21,
IF($C66="6 - MS/NS",'C1. Verprobung'!$D$22,
IF($C66="7 - NS",'C1. Verprobung'!$D$23,"-")))))))</f>
        <v>-</v>
      </c>
      <c r="Q66" s="322" t="str">
        <f>IF($C66="1 - HöS",'C1. Verprobung'!$E$17,
IF($C66="2 - HöS/HS",'C1. Verprobung'!$E$18,
IF($C66="3 - HS",'C1. Verprobung'!$E$19,
IF($C66="4 - HS/MS",'C1. Verprobung'!$E$20,
IF($C66="5 - MS",'C1. Verprobung'!$E$21,
IF($C66="6 - MS/NS",'C1. Verprobung'!$E$22,
IF($C66="7 - NS",'C1. Verprobung'!$E$23,"-")))))))</f>
        <v>-</v>
      </c>
      <c r="R66" s="322" t="str">
        <f>IF($C66="1 - HöS",'C1. Verprobung'!$F$17,
IF($C66="2 - HöS/HS",'C1. Verprobung'!$F$18,
IF($C66="3 - HS",'C1. Verprobung'!$F$19,
IF($C66="4 - HS/MS",'C1. Verprobung'!$F$20,
IF($C66="5 - MS",'C1. Verprobung'!$F$21,
IF($C66="6 - MS/NS",'C1. Verprobung'!$F$22,
IF($C66="7 - NS",'C1. Verprobung'!$F$23,"-")))))))</f>
        <v>-</v>
      </c>
      <c r="S66" s="151"/>
      <c r="T66" s="181">
        <f t="shared" si="5"/>
        <v>0</v>
      </c>
      <c r="U66" s="181">
        <f t="shared" si="3"/>
        <v>0</v>
      </c>
      <c r="V66" s="181">
        <f t="shared" si="4"/>
        <v>0</v>
      </c>
      <c r="W66" s="181">
        <f t="shared" si="6"/>
        <v>0</v>
      </c>
      <c r="X66" s="181">
        <f t="shared" si="7"/>
        <v>0</v>
      </c>
    </row>
    <row r="67" spans="2:24" ht="15" customHeight="1" x14ac:dyDescent="0.2">
      <c r="B67" s="337" t="s">
        <v>36</v>
      </c>
      <c r="C67" s="133" t="s">
        <v>36</v>
      </c>
      <c r="D67" s="133" t="s">
        <v>36</v>
      </c>
      <c r="E67" s="133"/>
      <c r="F67" s="133"/>
      <c r="G67" s="133"/>
      <c r="H67" s="133"/>
      <c r="I67" s="133"/>
      <c r="J67" s="133"/>
      <c r="K67" s="154"/>
      <c r="L67" s="154"/>
      <c r="M67" s="154"/>
      <c r="N67" s="154"/>
      <c r="O67" s="322" t="str">
        <f>IF($C67="1 - HöS",'C1. Verprobung'!$C$17,
IF($C67="2 - HöS/HS",'C1. Verprobung'!$C$18,
IF($C67="3 - HS",'C1. Verprobung'!$C$19,
IF($C67="4 - HS/MS",'C1. Verprobung'!$C$20,
IF($C67="5 - MS",'C1. Verprobung'!$C$21,
IF($C67="6 - MS/NS",'C1. Verprobung'!$C$22,
IF($C67="7 - NS",'C1. Verprobung'!$C$23,"-")))))))</f>
        <v>-</v>
      </c>
      <c r="P67" s="322" t="str">
        <f>IF($C67="1 - HöS",'C1. Verprobung'!$D$17,
IF($C67="2 - HöS/HS",'C1. Verprobung'!$D$18,
IF($C67="3 - HS",'C1. Verprobung'!$D$19,
IF($C67="4 - HS/MS",'C1. Verprobung'!$D$20,
IF($C67="5 - MS",'C1. Verprobung'!$D$21,
IF($C67="6 - MS/NS",'C1. Verprobung'!$D$22,
IF($C67="7 - NS",'C1. Verprobung'!$D$23,"-")))))))</f>
        <v>-</v>
      </c>
      <c r="Q67" s="322" t="str">
        <f>IF($C67="1 - HöS",'C1. Verprobung'!$E$17,
IF($C67="2 - HöS/HS",'C1. Verprobung'!$E$18,
IF($C67="3 - HS",'C1. Verprobung'!$E$19,
IF($C67="4 - HS/MS",'C1. Verprobung'!$E$20,
IF($C67="5 - MS",'C1. Verprobung'!$E$21,
IF($C67="6 - MS/NS",'C1. Verprobung'!$E$22,
IF($C67="7 - NS",'C1. Verprobung'!$E$23,"-")))))))</f>
        <v>-</v>
      </c>
      <c r="R67" s="322" t="str">
        <f>IF($C67="1 - HöS",'C1. Verprobung'!$F$17,
IF($C67="2 - HöS/HS",'C1. Verprobung'!$F$18,
IF($C67="3 - HS",'C1. Verprobung'!$F$19,
IF($C67="4 - HS/MS",'C1. Verprobung'!$F$20,
IF($C67="5 - MS",'C1. Verprobung'!$F$21,
IF($C67="6 - MS/NS",'C1. Verprobung'!$F$22,
IF($C67="7 - NS",'C1. Verprobung'!$F$23,"-")))))))</f>
        <v>-</v>
      </c>
      <c r="S67" s="151"/>
      <c r="T67" s="181">
        <f t="shared" si="5"/>
        <v>0</v>
      </c>
      <c r="U67" s="181">
        <f t="shared" si="3"/>
        <v>0</v>
      </c>
      <c r="V67" s="181">
        <f t="shared" si="4"/>
        <v>0</v>
      </c>
      <c r="W67" s="181">
        <f t="shared" si="6"/>
        <v>0</v>
      </c>
      <c r="X67" s="181">
        <f t="shared" si="7"/>
        <v>0</v>
      </c>
    </row>
    <row r="68" spans="2:24" ht="15" customHeight="1" x14ac:dyDescent="0.2">
      <c r="B68" s="337" t="s">
        <v>36</v>
      </c>
      <c r="C68" s="133" t="s">
        <v>36</v>
      </c>
      <c r="D68" s="133" t="s">
        <v>36</v>
      </c>
      <c r="E68" s="133"/>
      <c r="F68" s="133"/>
      <c r="G68" s="133"/>
      <c r="H68" s="133"/>
      <c r="I68" s="133"/>
      <c r="J68" s="133"/>
      <c r="K68" s="154"/>
      <c r="L68" s="154"/>
      <c r="M68" s="154"/>
      <c r="N68" s="154"/>
      <c r="O68" s="322" t="str">
        <f>IF($C68="1 - HöS",'C1. Verprobung'!$C$17,
IF($C68="2 - HöS/HS",'C1. Verprobung'!$C$18,
IF($C68="3 - HS",'C1. Verprobung'!$C$19,
IF($C68="4 - HS/MS",'C1. Verprobung'!$C$20,
IF($C68="5 - MS",'C1. Verprobung'!$C$21,
IF($C68="6 - MS/NS",'C1. Verprobung'!$C$22,
IF($C68="7 - NS",'C1. Verprobung'!$C$23,"-")))))))</f>
        <v>-</v>
      </c>
      <c r="P68" s="322" t="str">
        <f>IF($C68="1 - HöS",'C1. Verprobung'!$D$17,
IF($C68="2 - HöS/HS",'C1. Verprobung'!$D$18,
IF($C68="3 - HS",'C1. Verprobung'!$D$19,
IF($C68="4 - HS/MS",'C1. Verprobung'!$D$20,
IF($C68="5 - MS",'C1. Verprobung'!$D$21,
IF($C68="6 - MS/NS",'C1. Verprobung'!$D$22,
IF($C68="7 - NS",'C1. Verprobung'!$D$23,"-")))))))</f>
        <v>-</v>
      </c>
      <c r="Q68" s="322" t="str">
        <f>IF($C68="1 - HöS",'C1. Verprobung'!$E$17,
IF($C68="2 - HöS/HS",'C1. Verprobung'!$E$18,
IF($C68="3 - HS",'C1. Verprobung'!$E$19,
IF($C68="4 - HS/MS",'C1. Verprobung'!$E$20,
IF($C68="5 - MS",'C1. Verprobung'!$E$21,
IF($C68="6 - MS/NS",'C1. Verprobung'!$E$22,
IF($C68="7 - NS",'C1. Verprobung'!$E$23,"-")))))))</f>
        <v>-</v>
      </c>
      <c r="R68" s="322" t="str">
        <f>IF($C68="1 - HöS",'C1. Verprobung'!$F$17,
IF($C68="2 - HöS/HS",'C1. Verprobung'!$F$18,
IF($C68="3 - HS",'C1. Verprobung'!$F$19,
IF($C68="4 - HS/MS",'C1. Verprobung'!$F$20,
IF($C68="5 - MS",'C1. Verprobung'!$F$21,
IF($C68="6 - MS/NS",'C1. Verprobung'!$F$22,
IF($C68="7 - NS",'C1. Verprobung'!$F$23,"-")))))))</f>
        <v>-</v>
      </c>
      <c r="S68" s="151"/>
      <c r="T68" s="181">
        <f t="shared" si="5"/>
        <v>0</v>
      </c>
      <c r="U68" s="181">
        <f t="shared" si="3"/>
        <v>0</v>
      </c>
      <c r="V68" s="181">
        <f t="shared" si="4"/>
        <v>0</v>
      </c>
      <c r="W68" s="181">
        <f t="shared" si="6"/>
        <v>0</v>
      </c>
      <c r="X68" s="181">
        <f t="shared" si="7"/>
        <v>0</v>
      </c>
    </row>
    <row r="69" spans="2:24" ht="15" customHeight="1" x14ac:dyDescent="0.2">
      <c r="B69" s="337" t="s">
        <v>36</v>
      </c>
      <c r="C69" s="133" t="s">
        <v>36</v>
      </c>
      <c r="D69" s="133" t="s">
        <v>36</v>
      </c>
      <c r="E69" s="133"/>
      <c r="F69" s="133"/>
      <c r="G69" s="133"/>
      <c r="H69" s="133"/>
      <c r="I69" s="133"/>
      <c r="J69" s="133"/>
      <c r="K69" s="154"/>
      <c r="L69" s="154"/>
      <c r="M69" s="154"/>
      <c r="N69" s="154"/>
      <c r="O69" s="322" t="str">
        <f>IF($C69="1 - HöS",'C1. Verprobung'!$C$17,
IF($C69="2 - HöS/HS",'C1. Verprobung'!$C$18,
IF($C69="3 - HS",'C1. Verprobung'!$C$19,
IF($C69="4 - HS/MS",'C1. Verprobung'!$C$20,
IF($C69="5 - MS",'C1. Verprobung'!$C$21,
IF($C69="6 - MS/NS",'C1. Verprobung'!$C$22,
IF($C69="7 - NS",'C1. Verprobung'!$C$23,"-")))))))</f>
        <v>-</v>
      </c>
      <c r="P69" s="322" t="str">
        <f>IF($C69="1 - HöS",'C1. Verprobung'!$D$17,
IF($C69="2 - HöS/HS",'C1. Verprobung'!$D$18,
IF($C69="3 - HS",'C1. Verprobung'!$D$19,
IF($C69="4 - HS/MS",'C1. Verprobung'!$D$20,
IF($C69="5 - MS",'C1. Verprobung'!$D$21,
IF($C69="6 - MS/NS",'C1. Verprobung'!$D$22,
IF($C69="7 - NS",'C1. Verprobung'!$D$23,"-")))))))</f>
        <v>-</v>
      </c>
      <c r="Q69" s="322" t="str">
        <f>IF($C69="1 - HöS",'C1. Verprobung'!$E$17,
IF($C69="2 - HöS/HS",'C1. Verprobung'!$E$18,
IF($C69="3 - HS",'C1. Verprobung'!$E$19,
IF($C69="4 - HS/MS",'C1. Verprobung'!$E$20,
IF($C69="5 - MS",'C1. Verprobung'!$E$21,
IF($C69="6 - MS/NS",'C1. Verprobung'!$E$22,
IF($C69="7 - NS",'C1. Verprobung'!$E$23,"-")))))))</f>
        <v>-</v>
      </c>
      <c r="R69" s="322" t="str">
        <f>IF($C69="1 - HöS",'C1. Verprobung'!$F$17,
IF($C69="2 - HöS/HS",'C1. Verprobung'!$F$18,
IF($C69="3 - HS",'C1. Verprobung'!$F$19,
IF($C69="4 - HS/MS",'C1. Verprobung'!$F$20,
IF($C69="5 - MS",'C1. Verprobung'!$F$21,
IF($C69="6 - MS/NS",'C1. Verprobung'!$F$22,
IF($C69="7 - NS",'C1. Verprobung'!$F$23,"-")))))))</f>
        <v>-</v>
      </c>
      <c r="S69" s="151"/>
      <c r="T69" s="181">
        <f t="shared" si="5"/>
        <v>0</v>
      </c>
      <c r="U69" s="181">
        <f t="shared" si="3"/>
        <v>0</v>
      </c>
      <c r="V69" s="181">
        <f t="shared" si="4"/>
        <v>0</v>
      </c>
      <c r="W69" s="181">
        <f t="shared" si="6"/>
        <v>0</v>
      </c>
      <c r="X69" s="181">
        <f t="shared" si="7"/>
        <v>0</v>
      </c>
    </row>
    <row r="70" spans="2:24" ht="15" customHeight="1" x14ac:dyDescent="0.2">
      <c r="B70" s="337" t="s">
        <v>36</v>
      </c>
      <c r="C70" s="133" t="s">
        <v>36</v>
      </c>
      <c r="D70" s="133" t="s">
        <v>36</v>
      </c>
      <c r="E70" s="133"/>
      <c r="F70" s="133"/>
      <c r="G70" s="133"/>
      <c r="H70" s="133"/>
      <c r="I70" s="133"/>
      <c r="J70" s="133"/>
      <c r="K70" s="154"/>
      <c r="L70" s="154"/>
      <c r="M70" s="154"/>
      <c r="N70" s="154"/>
      <c r="O70" s="322" t="str">
        <f>IF($C70="1 - HöS",'C1. Verprobung'!$C$17,
IF($C70="2 - HöS/HS",'C1. Verprobung'!$C$18,
IF($C70="3 - HS",'C1. Verprobung'!$C$19,
IF($C70="4 - HS/MS",'C1. Verprobung'!$C$20,
IF($C70="5 - MS",'C1. Verprobung'!$C$21,
IF($C70="6 - MS/NS",'C1. Verprobung'!$C$22,
IF($C70="7 - NS",'C1. Verprobung'!$C$23,"-")))))))</f>
        <v>-</v>
      </c>
      <c r="P70" s="322" t="str">
        <f>IF($C70="1 - HöS",'C1. Verprobung'!$D$17,
IF($C70="2 - HöS/HS",'C1. Verprobung'!$D$18,
IF($C70="3 - HS",'C1. Verprobung'!$D$19,
IF($C70="4 - HS/MS",'C1. Verprobung'!$D$20,
IF($C70="5 - MS",'C1. Verprobung'!$D$21,
IF($C70="6 - MS/NS",'C1. Verprobung'!$D$22,
IF($C70="7 - NS",'C1. Verprobung'!$D$23,"-")))))))</f>
        <v>-</v>
      </c>
      <c r="Q70" s="322" t="str">
        <f>IF($C70="1 - HöS",'C1. Verprobung'!$E$17,
IF($C70="2 - HöS/HS",'C1. Verprobung'!$E$18,
IF($C70="3 - HS",'C1. Verprobung'!$E$19,
IF($C70="4 - HS/MS",'C1. Verprobung'!$E$20,
IF($C70="5 - MS",'C1. Verprobung'!$E$21,
IF($C70="6 - MS/NS",'C1. Verprobung'!$E$22,
IF($C70="7 - NS",'C1. Verprobung'!$E$23,"-")))))))</f>
        <v>-</v>
      </c>
      <c r="R70" s="322" t="str">
        <f>IF($C70="1 - HöS",'C1. Verprobung'!$F$17,
IF($C70="2 - HöS/HS",'C1. Verprobung'!$F$18,
IF($C70="3 - HS",'C1. Verprobung'!$F$19,
IF($C70="4 - HS/MS",'C1. Verprobung'!$F$20,
IF($C70="5 - MS",'C1. Verprobung'!$F$21,
IF($C70="6 - MS/NS",'C1. Verprobung'!$F$22,
IF($C70="7 - NS",'C1. Verprobung'!$F$23,"-")))))))</f>
        <v>-</v>
      </c>
      <c r="S70" s="151"/>
      <c r="T70" s="181">
        <f t="shared" si="5"/>
        <v>0</v>
      </c>
      <c r="U70" s="181">
        <f t="shared" si="3"/>
        <v>0</v>
      </c>
      <c r="V70" s="181">
        <f t="shared" si="4"/>
        <v>0</v>
      </c>
      <c r="W70" s="181">
        <f t="shared" si="6"/>
        <v>0</v>
      </c>
      <c r="X70" s="181">
        <f t="shared" si="7"/>
        <v>0</v>
      </c>
    </row>
    <row r="71" spans="2:24" ht="15" customHeight="1" x14ac:dyDescent="0.2">
      <c r="B71" s="337" t="s">
        <v>36</v>
      </c>
      <c r="C71" s="133" t="s">
        <v>36</v>
      </c>
      <c r="D71" s="133" t="s">
        <v>36</v>
      </c>
      <c r="E71" s="133"/>
      <c r="F71" s="133"/>
      <c r="G71" s="133"/>
      <c r="H71" s="133"/>
      <c r="I71" s="133"/>
      <c r="J71" s="133"/>
      <c r="K71" s="154"/>
      <c r="L71" s="154"/>
      <c r="M71" s="154"/>
      <c r="N71" s="154"/>
      <c r="O71" s="322" t="str">
        <f>IF($C71="1 - HöS",'C1. Verprobung'!$C$17,
IF($C71="2 - HöS/HS",'C1. Verprobung'!$C$18,
IF($C71="3 - HS",'C1. Verprobung'!$C$19,
IF($C71="4 - HS/MS",'C1. Verprobung'!$C$20,
IF($C71="5 - MS",'C1. Verprobung'!$C$21,
IF($C71="6 - MS/NS",'C1. Verprobung'!$C$22,
IF($C71="7 - NS",'C1. Verprobung'!$C$23,"-")))))))</f>
        <v>-</v>
      </c>
      <c r="P71" s="322" t="str">
        <f>IF($C71="1 - HöS",'C1. Verprobung'!$D$17,
IF($C71="2 - HöS/HS",'C1. Verprobung'!$D$18,
IF($C71="3 - HS",'C1. Verprobung'!$D$19,
IF($C71="4 - HS/MS",'C1. Verprobung'!$D$20,
IF($C71="5 - MS",'C1. Verprobung'!$D$21,
IF($C71="6 - MS/NS",'C1. Verprobung'!$D$22,
IF($C71="7 - NS",'C1. Verprobung'!$D$23,"-")))))))</f>
        <v>-</v>
      </c>
      <c r="Q71" s="322" t="str">
        <f>IF($C71="1 - HöS",'C1. Verprobung'!$E$17,
IF($C71="2 - HöS/HS",'C1. Verprobung'!$E$18,
IF($C71="3 - HS",'C1. Verprobung'!$E$19,
IF($C71="4 - HS/MS",'C1. Verprobung'!$E$20,
IF($C71="5 - MS",'C1. Verprobung'!$E$21,
IF($C71="6 - MS/NS",'C1. Verprobung'!$E$22,
IF($C71="7 - NS",'C1. Verprobung'!$E$23,"-")))))))</f>
        <v>-</v>
      </c>
      <c r="R71" s="322" t="str">
        <f>IF($C71="1 - HöS",'C1. Verprobung'!$F$17,
IF($C71="2 - HöS/HS",'C1. Verprobung'!$F$18,
IF($C71="3 - HS",'C1. Verprobung'!$F$19,
IF($C71="4 - HS/MS",'C1. Verprobung'!$F$20,
IF($C71="5 - MS",'C1. Verprobung'!$F$21,
IF($C71="6 - MS/NS",'C1. Verprobung'!$F$22,
IF($C71="7 - NS",'C1. Verprobung'!$F$23,"-")))))))</f>
        <v>-</v>
      </c>
      <c r="S71" s="151"/>
      <c r="T71" s="181">
        <f t="shared" si="5"/>
        <v>0</v>
      </c>
      <c r="U71" s="181">
        <f t="shared" si="3"/>
        <v>0</v>
      </c>
      <c r="V71" s="181">
        <f t="shared" si="4"/>
        <v>0</v>
      </c>
      <c r="W71" s="181">
        <f t="shared" si="6"/>
        <v>0</v>
      </c>
      <c r="X71" s="181">
        <f t="shared" si="7"/>
        <v>0</v>
      </c>
    </row>
    <row r="72" spans="2:24" ht="15" customHeight="1" x14ac:dyDescent="0.2">
      <c r="B72" s="337" t="s">
        <v>36</v>
      </c>
      <c r="C72" s="133" t="s">
        <v>36</v>
      </c>
      <c r="D72" s="133" t="s">
        <v>36</v>
      </c>
      <c r="E72" s="133"/>
      <c r="F72" s="133"/>
      <c r="G72" s="133"/>
      <c r="H72" s="133"/>
      <c r="I72" s="133"/>
      <c r="J72" s="133"/>
      <c r="K72" s="154"/>
      <c r="L72" s="154"/>
      <c r="M72" s="154"/>
      <c r="N72" s="154"/>
      <c r="O72" s="322" t="str">
        <f>IF($C72="1 - HöS",'C1. Verprobung'!$C$17,
IF($C72="2 - HöS/HS",'C1. Verprobung'!$C$18,
IF($C72="3 - HS",'C1. Verprobung'!$C$19,
IF($C72="4 - HS/MS",'C1. Verprobung'!$C$20,
IF($C72="5 - MS",'C1. Verprobung'!$C$21,
IF($C72="6 - MS/NS",'C1. Verprobung'!$C$22,
IF($C72="7 - NS",'C1. Verprobung'!$C$23,"-")))))))</f>
        <v>-</v>
      </c>
      <c r="P72" s="322" t="str">
        <f>IF($C72="1 - HöS",'C1. Verprobung'!$D$17,
IF($C72="2 - HöS/HS",'C1. Verprobung'!$D$18,
IF($C72="3 - HS",'C1. Verprobung'!$D$19,
IF($C72="4 - HS/MS",'C1. Verprobung'!$D$20,
IF($C72="5 - MS",'C1. Verprobung'!$D$21,
IF($C72="6 - MS/NS",'C1. Verprobung'!$D$22,
IF($C72="7 - NS",'C1. Verprobung'!$D$23,"-")))))))</f>
        <v>-</v>
      </c>
      <c r="Q72" s="322" t="str">
        <f>IF($C72="1 - HöS",'C1. Verprobung'!$E$17,
IF($C72="2 - HöS/HS",'C1. Verprobung'!$E$18,
IF($C72="3 - HS",'C1. Verprobung'!$E$19,
IF($C72="4 - HS/MS",'C1. Verprobung'!$E$20,
IF($C72="5 - MS",'C1. Verprobung'!$E$21,
IF($C72="6 - MS/NS",'C1. Verprobung'!$E$22,
IF($C72="7 - NS",'C1. Verprobung'!$E$23,"-")))))))</f>
        <v>-</v>
      </c>
      <c r="R72" s="322" t="str">
        <f>IF($C72="1 - HöS",'C1. Verprobung'!$F$17,
IF($C72="2 - HöS/HS",'C1. Verprobung'!$F$18,
IF($C72="3 - HS",'C1. Verprobung'!$F$19,
IF($C72="4 - HS/MS",'C1. Verprobung'!$F$20,
IF($C72="5 - MS",'C1. Verprobung'!$F$21,
IF($C72="6 - MS/NS",'C1. Verprobung'!$F$22,
IF($C72="7 - NS",'C1. Verprobung'!$F$23,"-")))))))</f>
        <v>-</v>
      </c>
      <c r="S72" s="151"/>
      <c r="T72" s="181">
        <f t="shared" si="5"/>
        <v>0</v>
      </c>
      <c r="U72" s="181">
        <f t="shared" si="3"/>
        <v>0</v>
      </c>
      <c r="V72" s="181">
        <f t="shared" si="4"/>
        <v>0</v>
      </c>
      <c r="W72" s="181">
        <f t="shared" si="6"/>
        <v>0</v>
      </c>
      <c r="X72" s="181">
        <f t="shared" si="7"/>
        <v>0</v>
      </c>
    </row>
    <row r="73" spans="2:24" ht="15" customHeight="1" x14ac:dyDescent="0.2">
      <c r="B73" s="337" t="s">
        <v>36</v>
      </c>
      <c r="C73" s="133" t="s">
        <v>36</v>
      </c>
      <c r="D73" s="133" t="s">
        <v>36</v>
      </c>
      <c r="E73" s="133"/>
      <c r="F73" s="133"/>
      <c r="G73" s="133"/>
      <c r="H73" s="133"/>
      <c r="I73" s="133"/>
      <c r="J73" s="133"/>
      <c r="K73" s="154"/>
      <c r="L73" s="154"/>
      <c r="M73" s="154"/>
      <c r="N73" s="154"/>
      <c r="O73" s="322" t="str">
        <f>IF($C73="1 - HöS",'C1. Verprobung'!$C$17,
IF($C73="2 - HöS/HS",'C1. Verprobung'!$C$18,
IF($C73="3 - HS",'C1. Verprobung'!$C$19,
IF($C73="4 - HS/MS",'C1. Verprobung'!$C$20,
IF($C73="5 - MS",'C1. Verprobung'!$C$21,
IF($C73="6 - MS/NS",'C1. Verprobung'!$C$22,
IF($C73="7 - NS",'C1. Verprobung'!$C$23,"-")))))))</f>
        <v>-</v>
      </c>
      <c r="P73" s="322" t="str">
        <f>IF($C73="1 - HöS",'C1. Verprobung'!$D$17,
IF($C73="2 - HöS/HS",'C1. Verprobung'!$D$18,
IF($C73="3 - HS",'C1. Verprobung'!$D$19,
IF($C73="4 - HS/MS",'C1. Verprobung'!$D$20,
IF($C73="5 - MS",'C1. Verprobung'!$D$21,
IF($C73="6 - MS/NS",'C1. Verprobung'!$D$22,
IF($C73="7 - NS",'C1. Verprobung'!$D$23,"-")))))))</f>
        <v>-</v>
      </c>
      <c r="Q73" s="322" t="str">
        <f>IF($C73="1 - HöS",'C1. Verprobung'!$E$17,
IF($C73="2 - HöS/HS",'C1. Verprobung'!$E$18,
IF($C73="3 - HS",'C1. Verprobung'!$E$19,
IF($C73="4 - HS/MS",'C1. Verprobung'!$E$20,
IF($C73="5 - MS",'C1. Verprobung'!$E$21,
IF($C73="6 - MS/NS",'C1. Verprobung'!$E$22,
IF($C73="7 - NS",'C1. Verprobung'!$E$23,"-")))))))</f>
        <v>-</v>
      </c>
      <c r="R73" s="322" t="str">
        <f>IF($C73="1 - HöS",'C1. Verprobung'!$F$17,
IF($C73="2 - HöS/HS",'C1. Verprobung'!$F$18,
IF($C73="3 - HS",'C1. Verprobung'!$F$19,
IF($C73="4 - HS/MS",'C1. Verprobung'!$F$20,
IF($C73="5 - MS",'C1. Verprobung'!$F$21,
IF($C73="6 - MS/NS",'C1. Verprobung'!$F$22,
IF($C73="7 - NS",'C1. Verprobung'!$F$23,"-")))))))</f>
        <v>-</v>
      </c>
      <c r="S73" s="151"/>
      <c r="T73" s="181">
        <f t="shared" si="5"/>
        <v>0</v>
      </c>
      <c r="U73" s="181">
        <f t="shared" si="3"/>
        <v>0</v>
      </c>
      <c r="V73" s="181">
        <f t="shared" si="4"/>
        <v>0</v>
      </c>
      <c r="W73" s="181">
        <f t="shared" si="6"/>
        <v>0</v>
      </c>
      <c r="X73" s="181">
        <f t="shared" si="7"/>
        <v>0</v>
      </c>
    </row>
    <row r="74" spans="2:24" ht="15" customHeight="1" x14ac:dyDescent="0.2">
      <c r="B74" s="337" t="s">
        <v>36</v>
      </c>
      <c r="C74" s="133" t="s">
        <v>36</v>
      </c>
      <c r="D74" s="133" t="s">
        <v>36</v>
      </c>
      <c r="E74" s="133"/>
      <c r="F74" s="133"/>
      <c r="G74" s="133"/>
      <c r="H74" s="133"/>
      <c r="I74" s="133"/>
      <c r="J74" s="133"/>
      <c r="K74" s="154"/>
      <c r="L74" s="154"/>
      <c r="M74" s="154"/>
      <c r="N74" s="154"/>
      <c r="O74" s="322" t="str">
        <f>IF($C74="1 - HöS",'C1. Verprobung'!$C$17,
IF($C74="2 - HöS/HS",'C1. Verprobung'!$C$18,
IF($C74="3 - HS",'C1. Verprobung'!$C$19,
IF($C74="4 - HS/MS",'C1. Verprobung'!$C$20,
IF($C74="5 - MS",'C1. Verprobung'!$C$21,
IF($C74="6 - MS/NS",'C1. Verprobung'!$C$22,
IF($C74="7 - NS",'C1. Verprobung'!$C$23,"-")))))))</f>
        <v>-</v>
      </c>
      <c r="P74" s="322" t="str">
        <f>IF($C74="1 - HöS",'C1. Verprobung'!$D$17,
IF($C74="2 - HöS/HS",'C1. Verprobung'!$D$18,
IF($C74="3 - HS",'C1. Verprobung'!$D$19,
IF($C74="4 - HS/MS",'C1. Verprobung'!$D$20,
IF($C74="5 - MS",'C1. Verprobung'!$D$21,
IF($C74="6 - MS/NS",'C1. Verprobung'!$D$22,
IF($C74="7 - NS",'C1. Verprobung'!$D$23,"-")))))))</f>
        <v>-</v>
      </c>
      <c r="Q74" s="322" t="str">
        <f>IF($C74="1 - HöS",'C1. Verprobung'!$E$17,
IF($C74="2 - HöS/HS",'C1. Verprobung'!$E$18,
IF($C74="3 - HS",'C1. Verprobung'!$E$19,
IF($C74="4 - HS/MS",'C1. Verprobung'!$E$20,
IF($C74="5 - MS",'C1. Verprobung'!$E$21,
IF($C74="6 - MS/NS",'C1. Verprobung'!$E$22,
IF($C74="7 - NS",'C1. Verprobung'!$E$23,"-")))))))</f>
        <v>-</v>
      </c>
      <c r="R74" s="322" t="str">
        <f>IF($C74="1 - HöS",'C1. Verprobung'!$F$17,
IF($C74="2 - HöS/HS",'C1. Verprobung'!$F$18,
IF($C74="3 - HS",'C1. Verprobung'!$F$19,
IF($C74="4 - HS/MS",'C1. Verprobung'!$F$20,
IF($C74="5 - MS",'C1. Verprobung'!$F$21,
IF($C74="6 - MS/NS",'C1. Verprobung'!$F$22,
IF($C74="7 - NS",'C1. Verprobung'!$F$23,"-")))))))</f>
        <v>-</v>
      </c>
      <c r="S74" s="151"/>
      <c r="T74" s="181">
        <f t="shared" si="5"/>
        <v>0</v>
      </c>
      <c r="U74" s="181">
        <f t="shared" si="3"/>
        <v>0</v>
      </c>
      <c r="V74" s="181">
        <f t="shared" si="4"/>
        <v>0</v>
      </c>
      <c r="W74" s="181">
        <f t="shared" si="6"/>
        <v>0</v>
      </c>
      <c r="X74" s="181">
        <f t="shared" si="7"/>
        <v>0</v>
      </c>
    </row>
    <row r="75" spans="2:24" ht="15" customHeight="1" x14ac:dyDescent="0.2">
      <c r="B75" s="337" t="s">
        <v>36</v>
      </c>
      <c r="C75" s="133" t="s">
        <v>36</v>
      </c>
      <c r="D75" s="133" t="s">
        <v>36</v>
      </c>
      <c r="E75" s="133"/>
      <c r="F75" s="133"/>
      <c r="G75" s="133"/>
      <c r="H75" s="133"/>
      <c r="I75" s="133"/>
      <c r="J75" s="133"/>
      <c r="K75" s="154"/>
      <c r="L75" s="154"/>
      <c r="M75" s="154"/>
      <c r="N75" s="154"/>
      <c r="O75" s="322" t="str">
        <f>IF($C75="1 - HöS",'C1. Verprobung'!$C$17,
IF($C75="2 - HöS/HS",'C1. Verprobung'!$C$18,
IF($C75="3 - HS",'C1. Verprobung'!$C$19,
IF($C75="4 - HS/MS",'C1. Verprobung'!$C$20,
IF($C75="5 - MS",'C1. Verprobung'!$C$21,
IF($C75="6 - MS/NS",'C1. Verprobung'!$C$22,
IF($C75="7 - NS",'C1. Verprobung'!$C$23,"-")))))))</f>
        <v>-</v>
      </c>
      <c r="P75" s="322" t="str">
        <f>IF($C75="1 - HöS",'C1. Verprobung'!$D$17,
IF($C75="2 - HöS/HS",'C1. Verprobung'!$D$18,
IF($C75="3 - HS",'C1. Verprobung'!$D$19,
IF($C75="4 - HS/MS",'C1. Verprobung'!$D$20,
IF($C75="5 - MS",'C1. Verprobung'!$D$21,
IF($C75="6 - MS/NS",'C1. Verprobung'!$D$22,
IF($C75="7 - NS",'C1. Verprobung'!$D$23,"-")))))))</f>
        <v>-</v>
      </c>
      <c r="Q75" s="322" t="str">
        <f>IF($C75="1 - HöS",'C1. Verprobung'!$E$17,
IF($C75="2 - HöS/HS",'C1. Verprobung'!$E$18,
IF($C75="3 - HS",'C1. Verprobung'!$E$19,
IF($C75="4 - HS/MS",'C1. Verprobung'!$E$20,
IF($C75="5 - MS",'C1. Verprobung'!$E$21,
IF($C75="6 - MS/NS",'C1. Verprobung'!$E$22,
IF($C75="7 - NS",'C1. Verprobung'!$E$23,"-")))))))</f>
        <v>-</v>
      </c>
      <c r="R75" s="322" t="str">
        <f>IF($C75="1 - HöS",'C1. Verprobung'!$F$17,
IF($C75="2 - HöS/HS",'C1. Verprobung'!$F$18,
IF($C75="3 - HS",'C1. Verprobung'!$F$19,
IF($C75="4 - HS/MS",'C1. Verprobung'!$F$20,
IF($C75="5 - MS",'C1. Verprobung'!$F$21,
IF($C75="6 - MS/NS",'C1. Verprobung'!$F$22,
IF($C75="7 - NS",'C1. Verprobung'!$F$23,"-")))))))</f>
        <v>-</v>
      </c>
      <c r="S75" s="151"/>
      <c r="T75" s="181">
        <f t="shared" si="5"/>
        <v>0</v>
      </c>
      <c r="U75" s="181">
        <f t="shared" si="3"/>
        <v>0</v>
      </c>
      <c r="V75" s="181">
        <f t="shared" si="4"/>
        <v>0</v>
      </c>
      <c r="W75" s="181">
        <f t="shared" si="6"/>
        <v>0</v>
      </c>
      <c r="X75" s="181">
        <f t="shared" si="7"/>
        <v>0</v>
      </c>
    </row>
    <row r="76" spans="2:24" ht="15" customHeight="1" x14ac:dyDescent="0.2">
      <c r="B76" s="337" t="s">
        <v>36</v>
      </c>
      <c r="C76" s="133" t="s">
        <v>36</v>
      </c>
      <c r="D76" s="133" t="s">
        <v>36</v>
      </c>
      <c r="E76" s="133"/>
      <c r="F76" s="133"/>
      <c r="G76" s="133"/>
      <c r="H76" s="133"/>
      <c r="I76" s="133"/>
      <c r="J76" s="133"/>
      <c r="K76" s="154"/>
      <c r="L76" s="154"/>
      <c r="M76" s="154"/>
      <c r="N76" s="154"/>
      <c r="O76" s="322" t="str">
        <f>IF($C76="1 - HöS",'C1. Verprobung'!$C$17,
IF($C76="2 - HöS/HS",'C1. Verprobung'!$C$18,
IF($C76="3 - HS",'C1. Verprobung'!$C$19,
IF($C76="4 - HS/MS",'C1. Verprobung'!$C$20,
IF($C76="5 - MS",'C1. Verprobung'!$C$21,
IF($C76="6 - MS/NS",'C1. Verprobung'!$C$22,
IF($C76="7 - NS",'C1. Verprobung'!$C$23,"-")))))))</f>
        <v>-</v>
      </c>
      <c r="P76" s="322" t="str">
        <f>IF($C76="1 - HöS",'C1. Verprobung'!$D$17,
IF($C76="2 - HöS/HS",'C1. Verprobung'!$D$18,
IF($C76="3 - HS",'C1. Verprobung'!$D$19,
IF($C76="4 - HS/MS",'C1. Verprobung'!$D$20,
IF($C76="5 - MS",'C1. Verprobung'!$D$21,
IF($C76="6 - MS/NS",'C1. Verprobung'!$D$22,
IF($C76="7 - NS",'C1. Verprobung'!$D$23,"-")))))))</f>
        <v>-</v>
      </c>
      <c r="Q76" s="322" t="str">
        <f>IF($C76="1 - HöS",'C1. Verprobung'!$E$17,
IF($C76="2 - HöS/HS",'C1. Verprobung'!$E$18,
IF($C76="3 - HS",'C1. Verprobung'!$E$19,
IF($C76="4 - HS/MS",'C1. Verprobung'!$E$20,
IF($C76="5 - MS",'C1. Verprobung'!$E$21,
IF($C76="6 - MS/NS",'C1. Verprobung'!$E$22,
IF($C76="7 - NS",'C1. Verprobung'!$E$23,"-")))))))</f>
        <v>-</v>
      </c>
      <c r="R76" s="322" t="str">
        <f>IF($C76="1 - HöS",'C1. Verprobung'!$F$17,
IF($C76="2 - HöS/HS",'C1. Verprobung'!$F$18,
IF($C76="3 - HS",'C1. Verprobung'!$F$19,
IF($C76="4 - HS/MS",'C1. Verprobung'!$F$20,
IF($C76="5 - MS",'C1. Verprobung'!$F$21,
IF($C76="6 - MS/NS",'C1. Verprobung'!$F$22,
IF($C76="7 - NS",'C1. Verprobung'!$F$23,"-")))))))</f>
        <v>-</v>
      </c>
      <c r="S76" s="151"/>
      <c r="T76" s="181">
        <f t="shared" si="5"/>
        <v>0</v>
      </c>
      <c r="U76" s="181">
        <f t="shared" si="3"/>
        <v>0</v>
      </c>
      <c r="V76" s="181">
        <f t="shared" si="4"/>
        <v>0</v>
      </c>
      <c r="W76" s="181">
        <f t="shared" si="6"/>
        <v>0</v>
      </c>
      <c r="X76" s="181">
        <f t="shared" si="7"/>
        <v>0</v>
      </c>
    </row>
    <row r="77" spans="2:24" ht="15" customHeight="1" x14ac:dyDescent="0.2">
      <c r="B77" s="337" t="s">
        <v>36</v>
      </c>
      <c r="C77" s="133" t="s">
        <v>36</v>
      </c>
      <c r="D77" s="133" t="s">
        <v>36</v>
      </c>
      <c r="E77" s="133"/>
      <c r="F77" s="133"/>
      <c r="G77" s="133"/>
      <c r="H77" s="133"/>
      <c r="I77" s="133"/>
      <c r="J77" s="133"/>
      <c r="K77" s="154"/>
      <c r="L77" s="154"/>
      <c r="M77" s="154"/>
      <c r="N77" s="154"/>
      <c r="O77" s="322" t="str">
        <f>IF($C77="1 - HöS",'C1. Verprobung'!$C$17,
IF($C77="2 - HöS/HS",'C1. Verprobung'!$C$18,
IF($C77="3 - HS",'C1. Verprobung'!$C$19,
IF($C77="4 - HS/MS",'C1. Verprobung'!$C$20,
IF($C77="5 - MS",'C1. Verprobung'!$C$21,
IF($C77="6 - MS/NS",'C1. Verprobung'!$C$22,
IF($C77="7 - NS",'C1. Verprobung'!$C$23,"-")))))))</f>
        <v>-</v>
      </c>
      <c r="P77" s="322" t="str">
        <f>IF($C77="1 - HöS",'C1. Verprobung'!$D$17,
IF($C77="2 - HöS/HS",'C1. Verprobung'!$D$18,
IF($C77="3 - HS",'C1. Verprobung'!$D$19,
IF($C77="4 - HS/MS",'C1. Verprobung'!$D$20,
IF($C77="5 - MS",'C1. Verprobung'!$D$21,
IF($C77="6 - MS/NS",'C1. Verprobung'!$D$22,
IF($C77="7 - NS",'C1. Verprobung'!$D$23,"-")))))))</f>
        <v>-</v>
      </c>
      <c r="Q77" s="322" t="str">
        <f>IF($C77="1 - HöS",'C1. Verprobung'!$E$17,
IF($C77="2 - HöS/HS",'C1. Verprobung'!$E$18,
IF($C77="3 - HS",'C1. Verprobung'!$E$19,
IF($C77="4 - HS/MS",'C1. Verprobung'!$E$20,
IF($C77="5 - MS",'C1. Verprobung'!$E$21,
IF($C77="6 - MS/NS",'C1. Verprobung'!$E$22,
IF($C77="7 - NS",'C1. Verprobung'!$E$23,"-")))))))</f>
        <v>-</v>
      </c>
      <c r="R77" s="322" t="str">
        <f>IF($C77="1 - HöS",'C1. Verprobung'!$F$17,
IF($C77="2 - HöS/HS",'C1. Verprobung'!$F$18,
IF($C77="3 - HS",'C1. Verprobung'!$F$19,
IF($C77="4 - HS/MS",'C1. Verprobung'!$F$20,
IF($C77="5 - MS",'C1. Verprobung'!$F$21,
IF($C77="6 - MS/NS",'C1. Verprobung'!$F$22,
IF($C77="7 - NS",'C1. Verprobung'!$F$23,"-")))))))</f>
        <v>-</v>
      </c>
      <c r="S77" s="151"/>
      <c r="T77" s="181">
        <f t="shared" si="5"/>
        <v>0</v>
      </c>
      <c r="U77" s="181">
        <f t="shared" si="3"/>
        <v>0</v>
      </c>
      <c r="V77" s="181">
        <f t="shared" si="4"/>
        <v>0</v>
      </c>
      <c r="W77" s="181">
        <f t="shared" si="6"/>
        <v>0</v>
      </c>
      <c r="X77" s="181">
        <f t="shared" si="7"/>
        <v>0</v>
      </c>
    </row>
    <row r="78" spans="2:24" ht="15" customHeight="1" x14ac:dyDescent="0.2">
      <c r="B78" s="337" t="s">
        <v>36</v>
      </c>
      <c r="C78" s="133" t="s">
        <v>36</v>
      </c>
      <c r="D78" s="133" t="s">
        <v>36</v>
      </c>
      <c r="E78" s="133"/>
      <c r="F78" s="133"/>
      <c r="G78" s="133"/>
      <c r="H78" s="133"/>
      <c r="I78" s="133"/>
      <c r="J78" s="133"/>
      <c r="K78" s="154"/>
      <c r="L78" s="154"/>
      <c r="M78" s="154"/>
      <c r="N78" s="154"/>
      <c r="O78" s="322" t="str">
        <f>IF($C78="1 - HöS",'C1. Verprobung'!$C$17,
IF($C78="2 - HöS/HS",'C1. Verprobung'!$C$18,
IF($C78="3 - HS",'C1. Verprobung'!$C$19,
IF($C78="4 - HS/MS",'C1. Verprobung'!$C$20,
IF($C78="5 - MS",'C1. Verprobung'!$C$21,
IF($C78="6 - MS/NS",'C1. Verprobung'!$C$22,
IF($C78="7 - NS",'C1. Verprobung'!$C$23,"-")))))))</f>
        <v>-</v>
      </c>
      <c r="P78" s="322" t="str">
        <f>IF($C78="1 - HöS",'C1. Verprobung'!$D$17,
IF($C78="2 - HöS/HS",'C1. Verprobung'!$D$18,
IF($C78="3 - HS",'C1. Verprobung'!$D$19,
IF($C78="4 - HS/MS",'C1. Verprobung'!$D$20,
IF($C78="5 - MS",'C1. Verprobung'!$D$21,
IF($C78="6 - MS/NS",'C1. Verprobung'!$D$22,
IF($C78="7 - NS",'C1. Verprobung'!$D$23,"-")))))))</f>
        <v>-</v>
      </c>
      <c r="Q78" s="322" t="str">
        <f>IF($C78="1 - HöS",'C1. Verprobung'!$E$17,
IF($C78="2 - HöS/HS",'C1. Verprobung'!$E$18,
IF($C78="3 - HS",'C1. Verprobung'!$E$19,
IF($C78="4 - HS/MS",'C1. Verprobung'!$E$20,
IF($C78="5 - MS",'C1. Verprobung'!$E$21,
IF($C78="6 - MS/NS",'C1. Verprobung'!$E$22,
IF($C78="7 - NS",'C1. Verprobung'!$E$23,"-")))))))</f>
        <v>-</v>
      </c>
      <c r="R78" s="322" t="str">
        <f>IF($C78="1 - HöS",'C1. Verprobung'!$F$17,
IF($C78="2 - HöS/HS",'C1. Verprobung'!$F$18,
IF($C78="3 - HS",'C1. Verprobung'!$F$19,
IF($C78="4 - HS/MS",'C1. Verprobung'!$F$20,
IF($C78="5 - MS",'C1. Verprobung'!$F$21,
IF($C78="6 - MS/NS",'C1. Verprobung'!$F$22,
IF($C78="7 - NS",'C1. Verprobung'!$F$23,"-")))))))</f>
        <v>-</v>
      </c>
      <c r="S78" s="151"/>
      <c r="T78" s="181">
        <f t="shared" si="5"/>
        <v>0</v>
      </c>
      <c r="U78" s="181">
        <f t="shared" si="3"/>
        <v>0</v>
      </c>
      <c r="V78" s="181">
        <f t="shared" si="4"/>
        <v>0</v>
      </c>
      <c r="W78" s="181">
        <f t="shared" si="6"/>
        <v>0</v>
      </c>
      <c r="X78" s="181">
        <f t="shared" si="7"/>
        <v>0</v>
      </c>
    </row>
    <row r="79" spans="2:24" ht="15" customHeight="1" x14ac:dyDescent="0.2">
      <c r="B79" s="337" t="s">
        <v>36</v>
      </c>
      <c r="C79" s="133" t="s">
        <v>36</v>
      </c>
      <c r="D79" s="133" t="s">
        <v>36</v>
      </c>
      <c r="E79" s="133"/>
      <c r="F79" s="133"/>
      <c r="G79" s="133"/>
      <c r="H79" s="133"/>
      <c r="I79" s="133"/>
      <c r="J79" s="133"/>
      <c r="K79" s="154"/>
      <c r="L79" s="154"/>
      <c r="M79" s="154"/>
      <c r="N79" s="154"/>
      <c r="O79" s="322" t="str">
        <f>IF($C79="1 - HöS",'C1. Verprobung'!$C$17,
IF($C79="2 - HöS/HS",'C1. Verprobung'!$C$18,
IF($C79="3 - HS",'C1. Verprobung'!$C$19,
IF($C79="4 - HS/MS",'C1. Verprobung'!$C$20,
IF($C79="5 - MS",'C1. Verprobung'!$C$21,
IF($C79="6 - MS/NS",'C1. Verprobung'!$C$22,
IF($C79="7 - NS",'C1. Verprobung'!$C$23,"-")))))))</f>
        <v>-</v>
      </c>
      <c r="P79" s="322" t="str">
        <f>IF($C79="1 - HöS",'C1. Verprobung'!$D$17,
IF($C79="2 - HöS/HS",'C1. Verprobung'!$D$18,
IF($C79="3 - HS",'C1. Verprobung'!$D$19,
IF($C79="4 - HS/MS",'C1. Verprobung'!$D$20,
IF($C79="5 - MS",'C1. Verprobung'!$D$21,
IF($C79="6 - MS/NS",'C1. Verprobung'!$D$22,
IF($C79="7 - NS",'C1. Verprobung'!$D$23,"-")))))))</f>
        <v>-</v>
      </c>
      <c r="Q79" s="322" t="str">
        <f>IF($C79="1 - HöS",'C1. Verprobung'!$E$17,
IF($C79="2 - HöS/HS",'C1. Verprobung'!$E$18,
IF($C79="3 - HS",'C1. Verprobung'!$E$19,
IF($C79="4 - HS/MS",'C1. Verprobung'!$E$20,
IF($C79="5 - MS",'C1. Verprobung'!$E$21,
IF($C79="6 - MS/NS",'C1. Verprobung'!$E$22,
IF($C79="7 - NS",'C1. Verprobung'!$E$23,"-")))))))</f>
        <v>-</v>
      </c>
      <c r="R79" s="322" t="str">
        <f>IF($C79="1 - HöS",'C1. Verprobung'!$F$17,
IF($C79="2 - HöS/HS",'C1. Verprobung'!$F$18,
IF($C79="3 - HS",'C1. Verprobung'!$F$19,
IF($C79="4 - HS/MS",'C1. Verprobung'!$F$20,
IF($C79="5 - MS",'C1. Verprobung'!$F$21,
IF($C79="6 - MS/NS",'C1. Verprobung'!$F$22,
IF($C79="7 - NS",'C1. Verprobung'!$F$23,"-")))))))</f>
        <v>-</v>
      </c>
      <c r="S79" s="151"/>
      <c r="T79" s="181">
        <f t="shared" si="5"/>
        <v>0</v>
      </c>
      <c r="U79" s="181">
        <f t="shared" si="3"/>
        <v>0</v>
      </c>
      <c r="V79" s="181">
        <f t="shared" si="4"/>
        <v>0</v>
      </c>
      <c r="W79" s="181">
        <f t="shared" si="6"/>
        <v>0</v>
      </c>
      <c r="X79" s="181">
        <f t="shared" si="7"/>
        <v>0</v>
      </c>
    </row>
    <row r="80" spans="2:24" ht="15" customHeight="1" x14ac:dyDescent="0.2">
      <c r="B80" s="337" t="s">
        <v>36</v>
      </c>
      <c r="C80" s="133" t="s">
        <v>36</v>
      </c>
      <c r="D80" s="133" t="s">
        <v>36</v>
      </c>
      <c r="E80" s="133"/>
      <c r="F80" s="133"/>
      <c r="G80" s="133"/>
      <c r="H80" s="133"/>
      <c r="I80" s="133"/>
      <c r="J80" s="133"/>
      <c r="K80" s="154"/>
      <c r="L80" s="154"/>
      <c r="M80" s="154"/>
      <c r="N80" s="154"/>
      <c r="O80" s="322" t="str">
        <f>IF($C80="1 - HöS",'C1. Verprobung'!$C$17,
IF($C80="2 - HöS/HS",'C1. Verprobung'!$C$18,
IF($C80="3 - HS",'C1. Verprobung'!$C$19,
IF($C80="4 - HS/MS",'C1. Verprobung'!$C$20,
IF($C80="5 - MS",'C1. Verprobung'!$C$21,
IF($C80="6 - MS/NS",'C1. Verprobung'!$C$22,
IF($C80="7 - NS",'C1. Verprobung'!$C$23,"-")))))))</f>
        <v>-</v>
      </c>
      <c r="P80" s="322" t="str">
        <f>IF($C80="1 - HöS",'C1. Verprobung'!$D$17,
IF($C80="2 - HöS/HS",'C1. Verprobung'!$D$18,
IF($C80="3 - HS",'C1. Verprobung'!$D$19,
IF($C80="4 - HS/MS",'C1. Verprobung'!$D$20,
IF($C80="5 - MS",'C1. Verprobung'!$D$21,
IF($C80="6 - MS/NS",'C1. Verprobung'!$D$22,
IF($C80="7 - NS",'C1. Verprobung'!$D$23,"-")))))))</f>
        <v>-</v>
      </c>
      <c r="Q80" s="322" t="str">
        <f>IF($C80="1 - HöS",'C1. Verprobung'!$E$17,
IF($C80="2 - HöS/HS",'C1. Verprobung'!$E$18,
IF($C80="3 - HS",'C1. Verprobung'!$E$19,
IF($C80="4 - HS/MS",'C1. Verprobung'!$E$20,
IF($C80="5 - MS",'C1. Verprobung'!$E$21,
IF($C80="6 - MS/NS",'C1. Verprobung'!$E$22,
IF($C80="7 - NS",'C1. Verprobung'!$E$23,"-")))))))</f>
        <v>-</v>
      </c>
      <c r="R80" s="322" t="str">
        <f>IF($C80="1 - HöS",'C1. Verprobung'!$F$17,
IF($C80="2 - HöS/HS",'C1. Verprobung'!$F$18,
IF($C80="3 - HS",'C1. Verprobung'!$F$19,
IF($C80="4 - HS/MS",'C1. Verprobung'!$F$20,
IF($C80="5 - MS",'C1. Verprobung'!$F$21,
IF($C80="6 - MS/NS",'C1. Verprobung'!$F$22,
IF($C80="7 - NS",'C1. Verprobung'!$F$23,"-")))))))</f>
        <v>-</v>
      </c>
      <c r="S80" s="151"/>
      <c r="T80" s="181">
        <f t="shared" si="5"/>
        <v>0</v>
      </c>
      <c r="U80" s="181">
        <f t="shared" si="3"/>
        <v>0</v>
      </c>
      <c r="V80" s="181">
        <f t="shared" si="4"/>
        <v>0</v>
      </c>
      <c r="W80" s="181">
        <f t="shared" si="6"/>
        <v>0</v>
      </c>
      <c r="X80" s="181">
        <f t="shared" si="7"/>
        <v>0</v>
      </c>
    </row>
    <row r="81" spans="2:24" ht="15" customHeight="1" x14ac:dyDescent="0.2">
      <c r="B81" s="337" t="s">
        <v>36</v>
      </c>
      <c r="C81" s="133" t="s">
        <v>36</v>
      </c>
      <c r="D81" s="133" t="s">
        <v>36</v>
      </c>
      <c r="E81" s="133"/>
      <c r="F81" s="133"/>
      <c r="G81" s="133"/>
      <c r="H81" s="133"/>
      <c r="I81" s="133"/>
      <c r="J81" s="133"/>
      <c r="K81" s="154"/>
      <c r="L81" s="154"/>
      <c r="M81" s="154"/>
      <c r="N81" s="154"/>
      <c r="O81" s="322" t="str">
        <f>IF($C81="1 - HöS",'C1. Verprobung'!$C$17,
IF($C81="2 - HöS/HS",'C1. Verprobung'!$C$18,
IF($C81="3 - HS",'C1. Verprobung'!$C$19,
IF($C81="4 - HS/MS",'C1. Verprobung'!$C$20,
IF($C81="5 - MS",'C1. Verprobung'!$C$21,
IF($C81="6 - MS/NS",'C1. Verprobung'!$C$22,
IF($C81="7 - NS",'C1. Verprobung'!$C$23,"-")))))))</f>
        <v>-</v>
      </c>
      <c r="P81" s="322" t="str">
        <f>IF($C81="1 - HöS",'C1. Verprobung'!$D$17,
IF($C81="2 - HöS/HS",'C1. Verprobung'!$D$18,
IF($C81="3 - HS",'C1. Verprobung'!$D$19,
IF($C81="4 - HS/MS",'C1. Verprobung'!$D$20,
IF($C81="5 - MS",'C1. Verprobung'!$D$21,
IF($C81="6 - MS/NS",'C1. Verprobung'!$D$22,
IF($C81="7 - NS",'C1. Verprobung'!$D$23,"-")))))))</f>
        <v>-</v>
      </c>
      <c r="Q81" s="322" t="str">
        <f>IF($C81="1 - HöS",'C1. Verprobung'!$E$17,
IF($C81="2 - HöS/HS",'C1. Verprobung'!$E$18,
IF($C81="3 - HS",'C1. Verprobung'!$E$19,
IF($C81="4 - HS/MS",'C1. Verprobung'!$E$20,
IF($C81="5 - MS",'C1. Verprobung'!$E$21,
IF($C81="6 - MS/NS",'C1. Verprobung'!$E$22,
IF($C81="7 - NS",'C1. Verprobung'!$E$23,"-")))))))</f>
        <v>-</v>
      </c>
      <c r="R81" s="322" t="str">
        <f>IF($C81="1 - HöS",'C1. Verprobung'!$F$17,
IF($C81="2 - HöS/HS",'C1. Verprobung'!$F$18,
IF($C81="3 - HS",'C1. Verprobung'!$F$19,
IF($C81="4 - HS/MS",'C1. Verprobung'!$F$20,
IF($C81="5 - MS",'C1. Verprobung'!$F$21,
IF($C81="6 - MS/NS",'C1. Verprobung'!$F$22,
IF($C81="7 - NS",'C1. Verprobung'!$F$23,"-")))))))</f>
        <v>-</v>
      </c>
      <c r="S81" s="151"/>
      <c r="T81" s="181">
        <f t="shared" ref="T81:T144" si="8">IF($B81="§ 19 Abs. 2 Satz 1 StromNEV",(($K81*$O81)+($L81*$P81/100))*($S81),0)</f>
        <v>0</v>
      </c>
      <c r="U81" s="181">
        <f t="shared" ref="U81:U144" si="9">IF($B81="§ 19 Abs. 2 Satz 1 StromNEV",(($M81*$Q81)+($N81*$R81/100))*($S81),0)</f>
        <v>0</v>
      </c>
      <c r="V81" s="181">
        <f t="shared" ref="V81:V144" si="10">IF($B81="§ 19 Abs. 2 Satz 2 StromNEV",(($M81*$Q81)+($N81*$R81/100))*($S81),0)</f>
        <v>0</v>
      </c>
      <c r="W81" s="181">
        <f t="shared" si="6"/>
        <v>0</v>
      </c>
      <c r="X81" s="181">
        <f t="shared" si="7"/>
        <v>0</v>
      </c>
    </row>
    <row r="82" spans="2:24" ht="15" customHeight="1" x14ac:dyDescent="0.2">
      <c r="B82" s="337" t="s">
        <v>36</v>
      </c>
      <c r="C82" s="133" t="s">
        <v>36</v>
      </c>
      <c r="D82" s="133" t="s">
        <v>36</v>
      </c>
      <c r="E82" s="133"/>
      <c r="F82" s="133"/>
      <c r="G82" s="133"/>
      <c r="H82" s="133"/>
      <c r="I82" s="133"/>
      <c r="J82" s="133"/>
      <c r="K82" s="154"/>
      <c r="L82" s="154"/>
      <c r="M82" s="154"/>
      <c r="N82" s="154"/>
      <c r="O82" s="322" t="str">
        <f>IF($C82="1 - HöS",'C1. Verprobung'!$C$17,
IF($C82="2 - HöS/HS",'C1. Verprobung'!$C$18,
IF($C82="3 - HS",'C1. Verprobung'!$C$19,
IF($C82="4 - HS/MS",'C1. Verprobung'!$C$20,
IF($C82="5 - MS",'C1. Verprobung'!$C$21,
IF($C82="6 - MS/NS",'C1. Verprobung'!$C$22,
IF($C82="7 - NS",'C1. Verprobung'!$C$23,"-")))))))</f>
        <v>-</v>
      </c>
      <c r="P82" s="322" t="str">
        <f>IF($C82="1 - HöS",'C1. Verprobung'!$D$17,
IF($C82="2 - HöS/HS",'C1. Verprobung'!$D$18,
IF($C82="3 - HS",'C1. Verprobung'!$D$19,
IF($C82="4 - HS/MS",'C1. Verprobung'!$D$20,
IF($C82="5 - MS",'C1. Verprobung'!$D$21,
IF($C82="6 - MS/NS",'C1. Verprobung'!$D$22,
IF($C82="7 - NS",'C1. Verprobung'!$D$23,"-")))))))</f>
        <v>-</v>
      </c>
      <c r="Q82" s="322" t="str">
        <f>IF($C82="1 - HöS",'C1. Verprobung'!$E$17,
IF($C82="2 - HöS/HS",'C1. Verprobung'!$E$18,
IF($C82="3 - HS",'C1. Verprobung'!$E$19,
IF($C82="4 - HS/MS",'C1. Verprobung'!$E$20,
IF($C82="5 - MS",'C1. Verprobung'!$E$21,
IF($C82="6 - MS/NS",'C1. Verprobung'!$E$22,
IF($C82="7 - NS",'C1. Verprobung'!$E$23,"-")))))))</f>
        <v>-</v>
      </c>
      <c r="R82" s="322" t="str">
        <f>IF($C82="1 - HöS",'C1. Verprobung'!$F$17,
IF($C82="2 - HöS/HS",'C1. Verprobung'!$F$18,
IF($C82="3 - HS",'C1. Verprobung'!$F$19,
IF($C82="4 - HS/MS",'C1. Verprobung'!$F$20,
IF($C82="5 - MS",'C1. Verprobung'!$F$21,
IF($C82="6 - MS/NS",'C1. Verprobung'!$F$22,
IF($C82="7 - NS",'C1. Verprobung'!$F$23,"-")))))))</f>
        <v>-</v>
      </c>
      <c r="S82" s="151"/>
      <c r="T82" s="181">
        <f t="shared" si="8"/>
        <v>0</v>
      </c>
      <c r="U82" s="181">
        <f t="shared" si="9"/>
        <v>0</v>
      </c>
      <c r="V82" s="181">
        <f t="shared" si="10"/>
        <v>0</v>
      </c>
      <c r="W82" s="181">
        <f t="shared" ref="W82:W145" si="11">IF($B82="§ 118 Abs. 6 Satz 9 EnWG",(($K82*$O82)+($L82*$P82/100))*($S82),0)</f>
        <v>0</v>
      </c>
      <c r="X82" s="181">
        <f t="shared" ref="X82:X145" si="12">IF($B82="§ 118 Abs. 6 Satz 9 EnWG",(($M82*$Q82)+($N82*$R82/100))*($S82),0)</f>
        <v>0</v>
      </c>
    </row>
    <row r="83" spans="2:24" ht="15" customHeight="1" x14ac:dyDescent="0.2">
      <c r="B83" s="337" t="s">
        <v>36</v>
      </c>
      <c r="C83" s="133" t="s">
        <v>36</v>
      </c>
      <c r="D83" s="133" t="s">
        <v>36</v>
      </c>
      <c r="E83" s="133"/>
      <c r="F83" s="133"/>
      <c r="G83" s="133"/>
      <c r="H83" s="133"/>
      <c r="I83" s="133"/>
      <c r="J83" s="133"/>
      <c r="K83" s="154"/>
      <c r="L83" s="154"/>
      <c r="M83" s="154"/>
      <c r="N83" s="154"/>
      <c r="O83" s="322" t="str">
        <f>IF($C83="1 - HöS",'C1. Verprobung'!$C$17,
IF($C83="2 - HöS/HS",'C1. Verprobung'!$C$18,
IF($C83="3 - HS",'C1. Verprobung'!$C$19,
IF($C83="4 - HS/MS",'C1. Verprobung'!$C$20,
IF($C83="5 - MS",'C1. Verprobung'!$C$21,
IF($C83="6 - MS/NS",'C1. Verprobung'!$C$22,
IF($C83="7 - NS",'C1. Verprobung'!$C$23,"-")))))))</f>
        <v>-</v>
      </c>
      <c r="P83" s="322" t="str">
        <f>IF($C83="1 - HöS",'C1. Verprobung'!$D$17,
IF($C83="2 - HöS/HS",'C1. Verprobung'!$D$18,
IF($C83="3 - HS",'C1. Verprobung'!$D$19,
IF($C83="4 - HS/MS",'C1. Verprobung'!$D$20,
IF($C83="5 - MS",'C1. Verprobung'!$D$21,
IF($C83="6 - MS/NS",'C1. Verprobung'!$D$22,
IF($C83="7 - NS",'C1. Verprobung'!$D$23,"-")))))))</f>
        <v>-</v>
      </c>
      <c r="Q83" s="322" t="str">
        <f>IF($C83="1 - HöS",'C1. Verprobung'!$E$17,
IF($C83="2 - HöS/HS",'C1. Verprobung'!$E$18,
IF($C83="3 - HS",'C1. Verprobung'!$E$19,
IF($C83="4 - HS/MS",'C1. Verprobung'!$E$20,
IF($C83="5 - MS",'C1. Verprobung'!$E$21,
IF($C83="6 - MS/NS",'C1. Verprobung'!$E$22,
IF($C83="7 - NS",'C1. Verprobung'!$E$23,"-")))))))</f>
        <v>-</v>
      </c>
      <c r="R83" s="322" t="str">
        <f>IF($C83="1 - HöS",'C1. Verprobung'!$F$17,
IF($C83="2 - HöS/HS",'C1. Verprobung'!$F$18,
IF($C83="3 - HS",'C1. Verprobung'!$F$19,
IF($C83="4 - HS/MS",'C1. Verprobung'!$F$20,
IF($C83="5 - MS",'C1. Verprobung'!$F$21,
IF($C83="6 - MS/NS",'C1. Verprobung'!$F$22,
IF($C83="7 - NS",'C1. Verprobung'!$F$23,"-")))))))</f>
        <v>-</v>
      </c>
      <c r="S83" s="151"/>
      <c r="T83" s="181">
        <f t="shared" si="8"/>
        <v>0</v>
      </c>
      <c r="U83" s="181">
        <f t="shared" si="9"/>
        <v>0</v>
      </c>
      <c r="V83" s="181">
        <f t="shared" si="10"/>
        <v>0</v>
      </c>
      <c r="W83" s="181">
        <f t="shared" si="11"/>
        <v>0</v>
      </c>
      <c r="X83" s="181">
        <f t="shared" si="12"/>
        <v>0</v>
      </c>
    </row>
    <row r="84" spans="2:24" ht="15" customHeight="1" x14ac:dyDescent="0.2">
      <c r="B84" s="337" t="s">
        <v>36</v>
      </c>
      <c r="C84" s="133" t="s">
        <v>36</v>
      </c>
      <c r="D84" s="133" t="s">
        <v>36</v>
      </c>
      <c r="E84" s="133"/>
      <c r="F84" s="133"/>
      <c r="G84" s="133"/>
      <c r="H84" s="133"/>
      <c r="I84" s="133"/>
      <c r="J84" s="133"/>
      <c r="K84" s="154"/>
      <c r="L84" s="154"/>
      <c r="M84" s="154"/>
      <c r="N84" s="154"/>
      <c r="O84" s="322" t="str">
        <f>IF($C84="1 - HöS",'C1. Verprobung'!$C$17,
IF($C84="2 - HöS/HS",'C1. Verprobung'!$C$18,
IF($C84="3 - HS",'C1. Verprobung'!$C$19,
IF($C84="4 - HS/MS",'C1. Verprobung'!$C$20,
IF($C84="5 - MS",'C1. Verprobung'!$C$21,
IF($C84="6 - MS/NS",'C1. Verprobung'!$C$22,
IF($C84="7 - NS",'C1. Verprobung'!$C$23,"-")))))))</f>
        <v>-</v>
      </c>
      <c r="P84" s="322" t="str">
        <f>IF($C84="1 - HöS",'C1. Verprobung'!$D$17,
IF($C84="2 - HöS/HS",'C1. Verprobung'!$D$18,
IF($C84="3 - HS",'C1. Verprobung'!$D$19,
IF($C84="4 - HS/MS",'C1. Verprobung'!$D$20,
IF($C84="5 - MS",'C1. Verprobung'!$D$21,
IF($C84="6 - MS/NS",'C1. Verprobung'!$D$22,
IF($C84="7 - NS",'C1. Verprobung'!$D$23,"-")))))))</f>
        <v>-</v>
      </c>
      <c r="Q84" s="322" t="str">
        <f>IF($C84="1 - HöS",'C1. Verprobung'!$E$17,
IF($C84="2 - HöS/HS",'C1. Verprobung'!$E$18,
IF($C84="3 - HS",'C1. Verprobung'!$E$19,
IF($C84="4 - HS/MS",'C1. Verprobung'!$E$20,
IF($C84="5 - MS",'C1. Verprobung'!$E$21,
IF($C84="6 - MS/NS",'C1. Verprobung'!$E$22,
IF($C84="7 - NS",'C1. Verprobung'!$E$23,"-")))))))</f>
        <v>-</v>
      </c>
      <c r="R84" s="322" t="str">
        <f>IF($C84="1 - HöS",'C1. Verprobung'!$F$17,
IF($C84="2 - HöS/HS",'C1. Verprobung'!$F$18,
IF($C84="3 - HS",'C1. Verprobung'!$F$19,
IF($C84="4 - HS/MS",'C1. Verprobung'!$F$20,
IF($C84="5 - MS",'C1. Verprobung'!$F$21,
IF($C84="6 - MS/NS",'C1. Verprobung'!$F$22,
IF($C84="7 - NS",'C1. Verprobung'!$F$23,"-")))))))</f>
        <v>-</v>
      </c>
      <c r="S84" s="151"/>
      <c r="T84" s="181">
        <f t="shared" si="8"/>
        <v>0</v>
      </c>
      <c r="U84" s="181">
        <f t="shared" si="9"/>
        <v>0</v>
      </c>
      <c r="V84" s="181">
        <f t="shared" si="10"/>
        <v>0</v>
      </c>
      <c r="W84" s="181">
        <f t="shared" si="11"/>
        <v>0</v>
      </c>
      <c r="X84" s="181">
        <f t="shared" si="12"/>
        <v>0</v>
      </c>
    </row>
    <row r="85" spans="2:24" ht="15" customHeight="1" x14ac:dyDescent="0.2">
      <c r="B85" s="337" t="s">
        <v>36</v>
      </c>
      <c r="C85" s="133" t="s">
        <v>36</v>
      </c>
      <c r="D85" s="133" t="s">
        <v>36</v>
      </c>
      <c r="E85" s="133"/>
      <c r="F85" s="133"/>
      <c r="G85" s="133"/>
      <c r="H85" s="133"/>
      <c r="I85" s="133"/>
      <c r="J85" s="133"/>
      <c r="K85" s="154"/>
      <c r="L85" s="154"/>
      <c r="M85" s="154"/>
      <c r="N85" s="154"/>
      <c r="O85" s="322" t="str">
        <f>IF($C85="1 - HöS",'C1. Verprobung'!$C$17,
IF($C85="2 - HöS/HS",'C1. Verprobung'!$C$18,
IF($C85="3 - HS",'C1. Verprobung'!$C$19,
IF($C85="4 - HS/MS",'C1. Verprobung'!$C$20,
IF($C85="5 - MS",'C1. Verprobung'!$C$21,
IF($C85="6 - MS/NS",'C1. Verprobung'!$C$22,
IF($C85="7 - NS",'C1. Verprobung'!$C$23,"-")))))))</f>
        <v>-</v>
      </c>
      <c r="P85" s="322" t="str">
        <f>IF($C85="1 - HöS",'C1. Verprobung'!$D$17,
IF($C85="2 - HöS/HS",'C1. Verprobung'!$D$18,
IF($C85="3 - HS",'C1. Verprobung'!$D$19,
IF($C85="4 - HS/MS",'C1. Verprobung'!$D$20,
IF($C85="5 - MS",'C1. Verprobung'!$D$21,
IF($C85="6 - MS/NS",'C1. Verprobung'!$D$22,
IF($C85="7 - NS",'C1. Verprobung'!$D$23,"-")))))))</f>
        <v>-</v>
      </c>
      <c r="Q85" s="322" t="str">
        <f>IF($C85="1 - HöS",'C1. Verprobung'!$E$17,
IF($C85="2 - HöS/HS",'C1. Verprobung'!$E$18,
IF($C85="3 - HS",'C1. Verprobung'!$E$19,
IF($C85="4 - HS/MS",'C1. Verprobung'!$E$20,
IF($C85="5 - MS",'C1. Verprobung'!$E$21,
IF($C85="6 - MS/NS",'C1. Verprobung'!$E$22,
IF($C85="7 - NS",'C1. Verprobung'!$E$23,"-")))))))</f>
        <v>-</v>
      </c>
      <c r="R85" s="322" t="str">
        <f>IF($C85="1 - HöS",'C1. Verprobung'!$F$17,
IF($C85="2 - HöS/HS",'C1. Verprobung'!$F$18,
IF($C85="3 - HS",'C1. Verprobung'!$F$19,
IF($C85="4 - HS/MS",'C1. Verprobung'!$F$20,
IF($C85="5 - MS",'C1. Verprobung'!$F$21,
IF($C85="6 - MS/NS",'C1. Verprobung'!$F$22,
IF($C85="7 - NS",'C1. Verprobung'!$F$23,"-")))))))</f>
        <v>-</v>
      </c>
      <c r="S85" s="151"/>
      <c r="T85" s="181">
        <f t="shared" si="8"/>
        <v>0</v>
      </c>
      <c r="U85" s="181">
        <f t="shared" si="9"/>
        <v>0</v>
      </c>
      <c r="V85" s="181">
        <f t="shared" si="10"/>
        <v>0</v>
      </c>
      <c r="W85" s="181">
        <f t="shared" si="11"/>
        <v>0</v>
      </c>
      <c r="X85" s="181">
        <f t="shared" si="12"/>
        <v>0</v>
      </c>
    </row>
    <row r="86" spans="2:24" ht="15" customHeight="1" x14ac:dyDescent="0.2">
      <c r="B86" s="337" t="s">
        <v>36</v>
      </c>
      <c r="C86" s="133" t="s">
        <v>36</v>
      </c>
      <c r="D86" s="133" t="s">
        <v>36</v>
      </c>
      <c r="E86" s="133"/>
      <c r="F86" s="133"/>
      <c r="G86" s="133"/>
      <c r="H86" s="133"/>
      <c r="I86" s="133"/>
      <c r="J86" s="133"/>
      <c r="K86" s="154"/>
      <c r="L86" s="154"/>
      <c r="M86" s="154"/>
      <c r="N86" s="154"/>
      <c r="O86" s="322" t="str">
        <f>IF($C86="1 - HöS",'C1. Verprobung'!$C$17,
IF($C86="2 - HöS/HS",'C1. Verprobung'!$C$18,
IF($C86="3 - HS",'C1. Verprobung'!$C$19,
IF($C86="4 - HS/MS",'C1. Verprobung'!$C$20,
IF($C86="5 - MS",'C1. Verprobung'!$C$21,
IF($C86="6 - MS/NS",'C1. Verprobung'!$C$22,
IF($C86="7 - NS",'C1. Verprobung'!$C$23,"-")))))))</f>
        <v>-</v>
      </c>
      <c r="P86" s="322" t="str">
        <f>IF($C86="1 - HöS",'C1. Verprobung'!$D$17,
IF($C86="2 - HöS/HS",'C1. Verprobung'!$D$18,
IF($C86="3 - HS",'C1. Verprobung'!$D$19,
IF($C86="4 - HS/MS",'C1. Verprobung'!$D$20,
IF($C86="5 - MS",'C1. Verprobung'!$D$21,
IF($C86="6 - MS/NS",'C1. Verprobung'!$D$22,
IF($C86="7 - NS",'C1. Verprobung'!$D$23,"-")))))))</f>
        <v>-</v>
      </c>
      <c r="Q86" s="322" t="str">
        <f>IF($C86="1 - HöS",'C1. Verprobung'!$E$17,
IF($C86="2 - HöS/HS",'C1. Verprobung'!$E$18,
IF($C86="3 - HS",'C1. Verprobung'!$E$19,
IF($C86="4 - HS/MS",'C1. Verprobung'!$E$20,
IF($C86="5 - MS",'C1. Verprobung'!$E$21,
IF($C86="6 - MS/NS",'C1. Verprobung'!$E$22,
IF($C86="7 - NS",'C1. Verprobung'!$E$23,"-")))))))</f>
        <v>-</v>
      </c>
      <c r="R86" s="322" t="str">
        <f>IF($C86="1 - HöS",'C1. Verprobung'!$F$17,
IF($C86="2 - HöS/HS",'C1. Verprobung'!$F$18,
IF($C86="3 - HS",'C1. Verprobung'!$F$19,
IF($C86="4 - HS/MS",'C1. Verprobung'!$F$20,
IF($C86="5 - MS",'C1. Verprobung'!$F$21,
IF($C86="6 - MS/NS",'C1. Verprobung'!$F$22,
IF($C86="7 - NS",'C1. Verprobung'!$F$23,"-")))))))</f>
        <v>-</v>
      </c>
      <c r="S86" s="151"/>
      <c r="T86" s="181">
        <f t="shared" si="8"/>
        <v>0</v>
      </c>
      <c r="U86" s="181">
        <f t="shared" si="9"/>
        <v>0</v>
      </c>
      <c r="V86" s="181">
        <f t="shared" si="10"/>
        <v>0</v>
      </c>
      <c r="W86" s="181">
        <f t="shared" si="11"/>
        <v>0</v>
      </c>
      <c r="X86" s="181">
        <f t="shared" si="12"/>
        <v>0</v>
      </c>
    </row>
    <row r="87" spans="2:24" ht="15" customHeight="1" x14ac:dyDescent="0.2">
      <c r="B87" s="337" t="s">
        <v>36</v>
      </c>
      <c r="C87" s="133" t="s">
        <v>36</v>
      </c>
      <c r="D87" s="133" t="s">
        <v>36</v>
      </c>
      <c r="E87" s="133"/>
      <c r="F87" s="133"/>
      <c r="G87" s="133"/>
      <c r="H87" s="133"/>
      <c r="I87" s="133"/>
      <c r="J87" s="133"/>
      <c r="K87" s="154"/>
      <c r="L87" s="154"/>
      <c r="M87" s="154"/>
      <c r="N87" s="154"/>
      <c r="O87" s="322" t="str">
        <f>IF($C87="1 - HöS",'C1. Verprobung'!$C$17,
IF($C87="2 - HöS/HS",'C1. Verprobung'!$C$18,
IF($C87="3 - HS",'C1. Verprobung'!$C$19,
IF($C87="4 - HS/MS",'C1. Verprobung'!$C$20,
IF($C87="5 - MS",'C1. Verprobung'!$C$21,
IF($C87="6 - MS/NS",'C1. Verprobung'!$C$22,
IF($C87="7 - NS",'C1. Verprobung'!$C$23,"-")))))))</f>
        <v>-</v>
      </c>
      <c r="P87" s="322" t="str">
        <f>IF($C87="1 - HöS",'C1. Verprobung'!$D$17,
IF($C87="2 - HöS/HS",'C1. Verprobung'!$D$18,
IF($C87="3 - HS",'C1. Verprobung'!$D$19,
IF($C87="4 - HS/MS",'C1. Verprobung'!$D$20,
IF($C87="5 - MS",'C1. Verprobung'!$D$21,
IF($C87="6 - MS/NS",'C1. Verprobung'!$D$22,
IF($C87="7 - NS",'C1. Verprobung'!$D$23,"-")))))))</f>
        <v>-</v>
      </c>
      <c r="Q87" s="322" t="str">
        <f>IF($C87="1 - HöS",'C1. Verprobung'!$E$17,
IF($C87="2 - HöS/HS",'C1. Verprobung'!$E$18,
IF($C87="3 - HS",'C1. Verprobung'!$E$19,
IF($C87="4 - HS/MS",'C1. Verprobung'!$E$20,
IF($C87="5 - MS",'C1. Verprobung'!$E$21,
IF($C87="6 - MS/NS",'C1. Verprobung'!$E$22,
IF($C87="7 - NS",'C1. Verprobung'!$E$23,"-")))))))</f>
        <v>-</v>
      </c>
      <c r="R87" s="322" t="str">
        <f>IF($C87="1 - HöS",'C1. Verprobung'!$F$17,
IF($C87="2 - HöS/HS",'C1. Verprobung'!$F$18,
IF($C87="3 - HS",'C1. Verprobung'!$F$19,
IF($C87="4 - HS/MS",'C1. Verprobung'!$F$20,
IF($C87="5 - MS",'C1. Verprobung'!$F$21,
IF($C87="6 - MS/NS",'C1. Verprobung'!$F$22,
IF($C87="7 - NS",'C1. Verprobung'!$F$23,"-")))))))</f>
        <v>-</v>
      </c>
      <c r="S87" s="151"/>
      <c r="T87" s="181">
        <f t="shared" si="8"/>
        <v>0</v>
      </c>
      <c r="U87" s="181">
        <f t="shared" si="9"/>
        <v>0</v>
      </c>
      <c r="V87" s="181">
        <f t="shared" si="10"/>
        <v>0</v>
      </c>
      <c r="W87" s="181">
        <f t="shared" si="11"/>
        <v>0</v>
      </c>
      <c r="X87" s="181">
        <f t="shared" si="12"/>
        <v>0</v>
      </c>
    </row>
    <row r="88" spans="2:24" ht="15" customHeight="1" x14ac:dyDescent="0.2">
      <c r="B88" s="337" t="s">
        <v>36</v>
      </c>
      <c r="C88" s="133" t="s">
        <v>36</v>
      </c>
      <c r="D88" s="133" t="s">
        <v>36</v>
      </c>
      <c r="E88" s="133"/>
      <c r="F88" s="133"/>
      <c r="G88" s="133"/>
      <c r="H88" s="133"/>
      <c r="I88" s="133"/>
      <c r="J88" s="133"/>
      <c r="K88" s="154"/>
      <c r="L88" s="154"/>
      <c r="M88" s="154"/>
      <c r="N88" s="154"/>
      <c r="O88" s="322" t="str">
        <f>IF($C88="1 - HöS",'C1. Verprobung'!$C$17,
IF($C88="2 - HöS/HS",'C1. Verprobung'!$C$18,
IF($C88="3 - HS",'C1. Verprobung'!$C$19,
IF($C88="4 - HS/MS",'C1. Verprobung'!$C$20,
IF($C88="5 - MS",'C1. Verprobung'!$C$21,
IF($C88="6 - MS/NS",'C1. Verprobung'!$C$22,
IF($C88="7 - NS",'C1. Verprobung'!$C$23,"-")))))))</f>
        <v>-</v>
      </c>
      <c r="P88" s="322" t="str">
        <f>IF($C88="1 - HöS",'C1. Verprobung'!$D$17,
IF($C88="2 - HöS/HS",'C1. Verprobung'!$D$18,
IF($C88="3 - HS",'C1. Verprobung'!$D$19,
IF($C88="4 - HS/MS",'C1. Verprobung'!$D$20,
IF($C88="5 - MS",'C1. Verprobung'!$D$21,
IF($C88="6 - MS/NS",'C1. Verprobung'!$D$22,
IF($C88="7 - NS",'C1. Verprobung'!$D$23,"-")))))))</f>
        <v>-</v>
      </c>
      <c r="Q88" s="322" t="str">
        <f>IF($C88="1 - HöS",'C1. Verprobung'!$E$17,
IF($C88="2 - HöS/HS",'C1. Verprobung'!$E$18,
IF($C88="3 - HS",'C1. Verprobung'!$E$19,
IF($C88="4 - HS/MS",'C1. Verprobung'!$E$20,
IF($C88="5 - MS",'C1. Verprobung'!$E$21,
IF($C88="6 - MS/NS",'C1. Verprobung'!$E$22,
IF($C88="7 - NS",'C1. Verprobung'!$E$23,"-")))))))</f>
        <v>-</v>
      </c>
      <c r="R88" s="322" t="str">
        <f>IF($C88="1 - HöS",'C1. Verprobung'!$F$17,
IF($C88="2 - HöS/HS",'C1. Verprobung'!$F$18,
IF($C88="3 - HS",'C1. Verprobung'!$F$19,
IF($C88="4 - HS/MS",'C1. Verprobung'!$F$20,
IF($C88="5 - MS",'C1. Verprobung'!$F$21,
IF($C88="6 - MS/NS",'C1. Verprobung'!$F$22,
IF($C88="7 - NS",'C1. Verprobung'!$F$23,"-")))))))</f>
        <v>-</v>
      </c>
      <c r="S88" s="151"/>
      <c r="T88" s="181">
        <f t="shared" si="8"/>
        <v>0</v>
      </c>
      <c r="U88" s="181">
        <f t="shared" si="9"/>
        <v>0</v>
      </c>
      <c r="V88" s="181">
        <f t="shared" si="10"/>
        <v>0</v>
      </c>
      <c r="W88" s="181">
        <f t="shared" si="11"/>
        <v>0</v>
      </c>
      <c r="X88" s="181">
        <f t="shared" si="12"/>
        <v>0</v>
      </c>
    </row>
    <row r="89" spans="2:24" ht="15" customHeight="1" x14ac:dyDescent="0.2">
      <c r="B89" s="337" t="s">
        <v>36</v>
      </c>
      <c r="C89" s="133" t="s">
        <v>36</v>
      </c>
      <c r="D89" s="133" t="s">
        <v>36</v>
      </c>
      <c r="E89" s="133"/>
      <c r="F89" s="133"/>
      <c r="G89" s="133"/>
      <c r="H89" s="133"/>
      <c r="I89" s="133"/>
      <c r="J89" s="133"/>
      <c r="K89" s="154"/>
      <c r="L89" s="154"/>
      <c r="M89" s="154"/>
      <c r="N89" s="154"/>
      <c r="O89" s="322" t="str">
        <f>IF($C89="1 - HöS",'C1. Verprobung'!$C$17,
IF($C89="2 - HöS/HS",'C1. Verprobung'!$C$18,
IF($C89="3 - HS",'C1. Verprobung'!$C$19,
IF($C89="4 - HS/MS",'C1. Verprobung'!$C$20,
IF($C89="5 - MS",'C1. Verprobung'!$C$21,
IF($C89="6 - MS/NS",'C1. Verprobung'!$C$22,
IF($C89="7 - NS",'C1. Verprobung'!$C$23,"-")))))))</f>
        <v>-</v>
      </c>
      <c r="P89" s="322" t="str">
        <f>IF($C89="1 - HöS",'C1. Verprobung'!$D$17,
IF($C89="2 - HöS/HS",'C1. Verprobung'!$D$18,
IF($C89="3 - HS",'C1. Verprobung'!$D$19,
IF($C89="4 - HS/MS",'C1. Verprobung'!$D$20,
IF($C89="5 - MS",'C1. Verprobung'!$D$21,
IF($C89="6 - MS/NS",'C1. Verprobung'!$D$22,
IF($C89="7 - NS",'C1. Verprobung'!$D$23,"-")))))))</f>
        <v>-</v>
      </c>
      <c r="Q89" s="322" t="str">
        <f>IF($C89="1 - HöS",'C1. Verprobung'!$E$17,
IF($C89="2 - HöS/HS",'C1. Verprobung'!$E$18,
IF($C89="3 - HS",'C1. Verprobung'!$E$19,
IF($C89="4 - HS/MS",'C1. Verprobung'!$E$20,
IF($C89="5 - MS",'C1. Verprobung'!$E$21,
IF($C89="6 - MS/NS",'C1. Verprobung'!$E$22,
IF($C89="7 - NS",'C1. Verprobung'!$E$23,"-")))))))</f>
        <v>-</v>
      </c>
      <c r="R89" s="322" t="str">
        <f>IF($C89="1 - HöS",'C1. Verprobung'!$F$17,
IF($C89="2 - HöS/HS",'C1. Verprobung'!$F$18,
IF($C89="3 - HS",'C1. Verprobung'!$F$19,
IF($C89="4 - HS/MS",'C1. Verprobung'!$F$20,
IF($C89="5 - MS",'C1. Verprobung'!$F$21,
IF($C89="6 - MS/NS",'C1. Verprobung'!$F$22,
IF($C89="7 - NS",'C1. Verprobung'!$F$23,"-")))))))</f>
        <v>-</v>
      </c>
      <c r="S89" s="151"/>
      <c r="T89" s="181">
        <f t="shared" si="8"/>
        <v>0</v>
      </c>
      <c r="U89" s="181">
        <f t="shared" si="9"/>
        <v>0</v>
      </c>
      <c r="V89" s="181">
        <f t="shared" si="10"/>
        <v>0</v>
      </c>
      <c r="W89" s="181">
        <f t="shared" si="11"/>
        <v>0</v>
      </c>
      <c r="X89" s="181">
        <f t="shared" si="12"/>
        <v>0</v>
      </c>
    </row>
    <row r="90" spans="2:24" ht="15" customHeight="1" x14ac:dyDescent="0.2">
      <c r="B90" s="337" t="s">
        <v>36</v>
      </c>
      <c r="C90" s="133" t="s">
        <v>36</v>
      </c>
      <c r="D90" s="133" t="s">
        <v>36</v>
      </c>
      <c r="E90" s="133"/>
      <c r="F90" s="133"/>
      <c r="G90" s="133"/>
      <c r="H90" s="133"/>
      <c r="I90" s="133"/>
      <c r="J90" s="133"/>
      <c r="K90" s="154"/>
      <c r="L90" s="154"/>
      <c r="M90" s="154"/>
      <c r="N90" s="154"/>
      <c r="O90" s="322" t="str">
        <f>IF($C90="1 - HöS",'C1. Verprobung'!$C$17,
IF($C90="2 - HöS/HS",'C1. Verprobung'!$C$18,
IF($C90="3 - HS",'C1. Verprobung'!$C$19,
IF($C90="4 - HS/MS",'C1. Verprobung'!$C$20,
IF($C90="5 - MS",'C1. Verprobung'!$C$21,
IF($C90="6 - MS/NS",'C1. Verprobung'!$C$22,
IF($C90="7 - NS",'C1. Verprobung'!$C$23,"-")))))))</f>
        <v>-</v>
      </c>
      <c r="P90" s="322" t="str">
        <f>IF($C90="1 - HöS",'C1. Verprobung'!$D$17,
IF($C90="2 - HöS/HS",'C1. Verprobung'!$D$18,
IF($C90="3 - HS",'C1. Verprobung'!$D$19,
IF($C90="4 - HS/MS",'C1. Verprobung'!$D$20,
IF($C90="5 - MS",'C1. Verprobung'!$D$21,
IF($C90="6 - MS/NS",'C1. Verprobung'!$D$22,
IF($C90="7 - NS",'C1. Verprobung'!$D$23,"-")))))))</f>
        <v>-</v>
      </c>
      <c r="Q90" s="322" t="str">
        <f>IF($C90="1 - HöS",'C1. Verprobung'!$E$17,
IF($C90="2 - HöS/HS",'C1. Verprobung'!$E$18,
IF($C90="3 - HS",'C1. Verprobung'!$E$19,
IF($C90="4 - HS/MS",'C1. Verprobung'!$E$20,
IF($C90="5 - MS",'C1. Verprobung'!$E$21,
IF($C90="6 - MS/NS",'C1. Verprobung'!$E$22,
IF($C90="7 - NS",'C1. Verprobung'!$E$23,"-")))))))</f>
        <v>-</v>
      </c>
      <c r="R90" s="322" t="str">
        <f>IF($C90="1 - HöS",'C1. Verprobung'!$F$17,
IF($C90="2 - HöS/HS",'C1. Verprobung'!$F$18,
IF($C90="3 - HS",'C1. Verprobung'!$F$19,
IF($C90="4 - HS/MS",'C1. Verprobung'!$F$20,
IF($C90="5 - MS",'C1. Verprobung'!$F$21,
IF($C90="6 - MS/NS",'C1. Verprobung'!$F$22,
IF($C90="7 - NS",'C1. Verprobung'!$F$23,"-")))))))</f>
        <v>-</v>
      </c>
      <c r="S90" s="151"/>
      <c r="T90" s="181">
        <f t="shared" si="8"/>
        <v>0</v>
      </c>
      <c r="U90" s="181">
        <f t="shared" si="9"/>
        <v>0</v>
      </c>
      <c r="V90" s="181">
        <f t="shared" si="10"/>
        <v>0</v>
      </c>
      <c r="W90" s="181">
        <f t="shared" si="11"/>
        <v>0</v>
      </c>
      <c r="X90" s="181">
        <f t="shared" si="12"/>
        <v>0</v>
      </c>
    </row>
    <row r="91" spans="2:24" ht="15" customHeight="1" x14ac:dyDescent="0.2">
      <c r="B91" s="337" t="s">
        <v>36</v>
      </c>
      <c r="C91" s="133" t="s">
        <v>36</v>
      </c>
      <c r="D91" s="133" t="s">
        <v>36</v>
      </c>
      <c r="E91" s="133"/>
      <c r="F91" s="133"/>
      <c r="G91" s="133"/>
      <c r="H91" s="133"/>
      <c r="I91" s="133"/>
      <c r="J91" s="133"/>
      <c r="K91" s="154"/>
      <c r="L91" s="154"/>
      <c r="M91" s="154"/>
      <c r="N91" s="154"/>
      <c r="O91" s="322" t="str">
        <f>IF($C91="1 - HöS",'C1. Verprobung'!$C$17,
IF($C91="2 - HöS/HS",'C1. Verprobung'!$C$18,
IF($C91="3 - HS",'C1. Verprobung'!$C$19,
IF($C91="4 - HS/MS",'C1. Verprobung'!$C$20,
IF($C91="5 - MS",'C1. Verprobung'!$C$21,
IF($C91="6 - MS/NS",'C1. Verprobung'!$C$22,
IF($C91="7 - NS",'C1. Verprobung'!$C$23,"-")))))))</f>
        <v>-</v>
      </c>
      <c r="P91" s="322" t="str">
        <f>IF($C91="1 - HöS",'C1. Verprobung'!$D$17,
IF($C91="2 - HöS/HS",'C1. Verprobung'!$D$18,
IF($C91="3 - HS",'C1. Verprobung'!$D$19,
IF($C91="4 - HS/MS",'C1. Verprobung'!$D$20,
IF($C91="5 - MS",'C1. Verprobung'!$D$21,
IF($C91="6 - MS/NS",'C1. Verprobung'!$D$22,
IF($C91="7 - NS",'C1. Verprobung'!$D$23,"-")))))))</f>
        <v>-</v>
      </c>
      <c r="Q91" s="322" t="str">
        <f>IF($C91="1 - HöS",'C1. Verprobung'!$E$17,
IF($C91="2 - HöS/HS",'C1. Verprobung'!$E$18,
IF($C91="3 - HS",'C1. Verprobung'!$E$19,
IF($C91="4 - HS/MS",'C1. Verprobung'!$E$20,
IF($C91="5 - MS",'C1. Verprobung'!$E$21,
IF($C91="6 - MS/NS",'C1. Verprobung'!$E$22,
IF($C91="7 - NS",'C1. Verprobung'!$E$23,"-")))))))</f>
        <v>-</v>
      </c>
      <c r="R91" s="322" t="str">
        <f>IF($C91="1 - HöS",'C1. Verprobung'!$F$17,
IF($C91="2 - HöS/HS",'C1. Verprobung'!$F$18,
IF($C91="3 - HS",'C1. Verprobung'!$F$19,
IF($C91="4 - HS/MS",'C1. Verprobung'!$F$20,
IF($C91="5 - MS",'C1. Verprobung'!$F$21,
IF($C91="6 - MS/NS",'C1. Verprobung'!$F$22,
IF($C91="7 - NS",'C1. Verprobung'!$F$23,"-")))))))</f>
        <v>-</v>
      </c>
      <c r="S91" s="151"/>
      <c r="T91" s="181">
        <f t="shared" si="8"/>
        <v>0</v>
      </c>
      <c r="U91" s="181">
        <f t="shared" si="9"/>
        <v>0</v>
      </c>
      <c r="V91" s="181">
        <f t="shared" si="10"/>
        <v>0</v>
      </c>
      <c r="W91" s="181">
        <f t="shared" si="11"/>
        <v>0</v>
      </c>
      <c r="X91" s="181">
        <f t="shared" si="12"/>
        <v>0</v>
      </c>
    </row>
    <row r="92" spans="2:24" ht="15" customHeight="1" x14ac:dyDescent="0.2">
      <c r="B92" s="337" t="s">
        <v>36</v>
      </c>
      <c r="C92" s="133" t="s">
        <v>36</v>
      </c>
      <c r="D92" s="133" t="s">
        <v>36</v>
      </c>
      <c r="E92" s="133"/>
      <c r="F92" s="133"/>
      <c r="G92" s="133"/>
      <c r="H92" s="133"/>
      <c r="I92" s="133"/>
      <c r="J92" s="133"/>
      <c r="K92" s="154"/>
      <c r="L92" s="154"/>
      <c r="M92" s="154"/>
      <c r="N92" s="154"/>
      <c r="O92" s="322" t="str">
        <f>IF($C92="1 - HöS",'C1. Verprobung'!$C$17,
IF($C92="2 - HöS/HS",'C1. Verprobung'!$C$18,
IF($C92="3 - HS",'C1. Verprobung'!$C$19,
IF($C92="4 - HS/MS",'C1. Verprobung'!$C$20,
IF($C92="5 - MS",'C1. Verprobung'!$C$21,
IF($C92="6 - MS/NS",'C1. Verprobung'!$C$22,
IF($C92="7 - NS",'C1. Verprobung'!$C$23,"-")))))))</f>
        <v>-</v>
      </c>
      <c r="P92" s="322" t="str">
        <f>IF($C92="1 - HöS",'C1. Verprobung'!$D$17,
IF($C92="2 - HöS/HS",'C1. Verprobung'!$D$18,
IF($C92="3 - HS",'C1. Verprobung'!$D$19,
IF($C92="4 - HS/MS",'C1. Verprobung'!$D$20,
IF($C92="5 - MS",'C1. Verprobung'!$D$21,
IF($C92="6 - MS/NS",'C1. Verprobung'!$D$22,
IF($C92="7 - NS",'C1. Verprobung'!$D$23,"-")))))))</f>
        <v>-</v>
      </c>
      <c r="Q92" s="322" t="str">
        <f>IF($C92="1 - HöS",'C1. Verprobung'!$E$17,
IF($C92="2 - HöS/HS",'C1. Verprobung'!$E$18,
IF($C92="3 - HS",'C1. Verprobung'!$E$19,
IF($C92="4 - HS/MS",'C1. Verprobung'!$E$20,
IF($C92="5 - MS",'C1. Verprobung'!$E$21,
IF($C92="6 - MS/NS",'C1. Verprobung'!$E$22,
IF($C92="7 - NS",'C1. Verprobung'!$E$23,"-")))))))</f>
        <v>-</v>
      </c>
      <c r="R92" s="322" t="str">
        <f>IF($C92="1 - HöS",'C1. Verprobung'!$F$17,
IF($C92="2 - HöS/HS",'C1. Verprobung'!$F$18,
IF($C92="3 - HS",'C1. Verprobung'!$F$19,
IF($C92="4 - HS/MS",'C1. Verprobung'!$F$20,
IF($C92="5 - MS",'C1. Verprobung'!$F$21,
IF($C92="6 - MS/NS",'C1. Verprobung'!$F$22,
IF($C92="7 - NS",'C1. Verprobung'!$F$23,"-")))))))</f>
        <v>-</v>
      </c>
      <c r="S92" s="151"/>
      <c r="T92" s="181">
        <f t="shared" si="8"/>
        <v>0</v>
      </c>
      <c r="U92" s="181">
        <f t="shared" si="9"/>
        <v>0</v>
      </c>
      <c r="V92" s="181">
        <f t="shared" si="10"/>
        <v>0</v>
      </c>
      <c r="W92" s="181">
        <f t="shared" si="11"/>
        <v>0</v>
      </c>
      <c r="X92" s="181">
        <f t="shared" si="12"/>
        <v>0</v>
      </c>
    </row>
    <row r="93" spans="2:24" ht="15" customHeight="1" x14ac:dyDescent="0.2">
      <c r="B93" s="337" t="s">
        <v>36</v>
      </c>
      <c r="C93" s="133" t="s">
        <v>36</v>
      </c>
      <c r="D93" s="133" t="s">
        <v>36</v>
      </c>
      <c r="E93" s="133"/>
      <c r="F93" s="133"/>
      <c r="G93" s="133"/>
      <c r="H93" s="133"/>
      <c r="I93" s="133"/>
      <c r="J93" s="133"/>
      <c r="K93" s="154"/>
      <c r="L93" s="154"/>
      <c r="M93" s="154"/>
      <c r="N93" s="154"/>
      <c r="O93" s="322" t="str">
        <f>IF($C93="1 - HöS",'C1. Verprobung'!$C$17,
IF($C93="2 - HöS/HS",'C1. Verprobung'!$C$18,
IF($C93="3 - HS",'C1. Verprobung'!$C$19,
IF($C93="4 - HS/MS",'C1. Verprobung'!$C$20,
IF($C93="5 - MS",'C1. Verprobung'!$C$21,
IF($C93="6 - MS/NS",'C1. Verprobung'!$C$22,
IF($C93="7 - NS",'C1. Verprobung'!$C$23,"-")))))))</f>
        <v>-</v>
      </c>
      <c r="P93" s="322" t="str">
        <f>IF($C93="1 - HöS",'C1. Verprobung'!$D$17,
IF($C93="2 - HöS/HS",'C1. Verprobung'!$D$18,
IF($C93="3 - HS",'C1. Verprobung'!$D$19,
IF($C93="4 - HS/MS",'C1. Verprobung'!$D$20,
IF($C93="5 - MS",'C1. Verprobung'!$D$21,
IF($C93="6 - MS/NS",'C1. Verprobung'!$D$22,
IF($C93="7 - NS",'C1. Verprobung'!$D$23,"-")))))))</f>
        <v>-</v>
      </c>
      <c r="Q93" s="322" t="str">
        <f>IF($C93="1 - HöS",'C1. Verprobung'!$E$17,
IF($C93="2 - HöS/HS",'C1. Verprobung'!$E$18,
IF($C93="3 - HS",'C1. Verprobung'!$E$19,
IF($C93="4 - HS/MS",'C1. Verprobung'!$E$20,
IF($C93="5 - MS",'C1. Verprobung'!$E$21,
IF($C93="6 - MS/NS",'C1. Verprobung'!$E$22,
IF($C93="7 - NS",'C1. Verprobung'!$E$23,"-")))))))</f>
        <v>-</v>
      </c>
      <c r="R93" s="322" t="str">
        <f>IF($C93="1 - HöS",'C1. Verprobung'!$F$17,
IF($C93="2 - HöS/HS",'C1. Verprobung'!$F$18,
IF($C93="3 - HS",'C1. Verprobung'!$F$19,
IF($C93="4 - HS/MS",'C1. Verprobung'!$F$20,
IF($C93="5 - MS",'C1. Verprobung'!$F$21,
IF($C93="6 - MS/NS",'C1. Verprobung'!$F$22,
IF($C93="7 - NS",'C1. Verprobung'!$F$23,"-")))))))</f>
        <v>-</v>
      </c>
      <c r="S93" s="151"/>
      <c r="T93" s="181">
        <f t="shared" si="8"/>
        <v>0</v>
      </c>
      <c r="U93" s="181">
        <f t="shared" si="9"/>
        <v>0</v>
      </c>
      <c r="V93" s="181">
        <f t="shared" si="10"/>
        <v>0</v>
      </c>
      <c r="W93" s="181">
        <f t="shared" si="11"/>
        <v>0</v>
      </c>
      <c r="X93" s="181">
        <f t="shared" si="12"/>
        <v>0</v>
      </c>
    </row>
    <row r="94" spans="2:24" ht="15" customHeight="1" x14ac:dyDescent="0.2">
      <c r="B94" s="337" t="s">
        <v>36</v>
      </c>
      <c r="C94" s="133" t="s">
        <v>36</v>
      </c>
      <c r="D94" s="133" t="s">
        <v>36</v>
      </c>
      <c r="E94" s="133"/>
      <c r="F94" s="133"/>
      <c r="G94" s="133"/>
      <c r="H94" s="133"/>
      <c r="I94" s="133"/>
      <c r="J94" s="133"/>
      <c r="K94" s="154"/>
      <c r="L94" s="154"/>
      <c r="M94" s="154"/>
      <c r="N94" s="154"/>
      <c r="O94" s="322" t="str">
        <f>IF($C94="1 - HöS",'C1. Verprobung'!$C$17,
IF($C94="2 - HöS/HS",'C1. Verprobung'!$C$18,
IF($C94="3 - HS",'C1. Verprobung'!$C$19,
IF($C94="4 - HS/MS",'C1. Verprobung'!$C$20,
IF($C94="5 - MS",'C1. Verprobung'!$C$21,
IF($C94="6 - MS/NS",'C1. Verprobung'!$C$22,
IF($C94="7 - NS",'C1. Verprobung'!$C$23,"-")))))))</f>
        <v>-</v>
      </c>
      <c r="P94" s="322" t="str">
        <f>IF($C94="1 - HöS",'C1. Verprobung'!$D$17,
IF($C94="2 - HöS/HS",'C1. Verprobung'!$D$18,
IF($C94="3 - HS",'C1. Verprobung'!$D$19,
IF($C94="4 - HS/MS",'C1. Verprobung'!$D$20,
IF($C94="5 - MS",'C1. Verprobung'!$D$21,
IF($C94="6 - MS/NS",'C1. Verprobung'!$D$22,
IF($C94="7 - NS",'C1. Verprobung'!$D$23,"-")))))))</f>
        <v>-</v>
      </c>
      <c r="Q94" s="322" t="str">
        <f>IF($C94="1 - HöS",'C1. Verprobung'!$E$17,
IF($C94="2 - HöS/HS",'C1. Verprobung'!$E$18,
IF($C94="3 - HS",'C1. Verprobung'!$E$19,
IF($C94="4 - HS/MS",'C1. Verprobung'!$E$20,
IF($C94="5 - MS",'C1. Verprobung'!$E$21,
IF($C94="6 - MS/NS",'C1. Verprobung'!$E$22,
IF($C94="7 - NS",'C1. Verprobung'!$E$23,"-")))))))</f>
        <v>-</v>
      </c>
      <c r="R94" s="322" t="str">
        <f>IF($C94="1 - HöS",'C1. Verprobung'!$F$17,
IF($C94="2 - HöS/HS",'C1. Verprobung'!$F$18,
IF($C94="3 - HS",'C1. Verprobung'!$F$19,
IF($C94="4 - HS/MS",'C1. Verprobung'!$F$20,
IF($C94="5 - MS",'C1. Verprobung'!$F$21,
IF($C94="6 - MS/NS",'C1. Verprobung'!$F$22,
IF($C94="7 - NS",'C1. Verprobung'!$F$23,"-")))))))</f>
        <v>-</v>
      </c>
      <c r="S94" s="151"/>
      <c r="T94" s="181">
        <f t="shared" si="8"/>
        <v>0</v>
      </c>
      <c r="U94" s="181">
        <f t="shared" si="9"/>
        <v>0</v>
      </c>
      <c r="V94" s="181">
        <f t="shared" si="10"/>
        <v>0</v>
      </c>
      <c r="W94" s="181">
        <f t="shared" si="11"/>
        <v>0</v>
      </c>
      <c r="X94" s="181">
        <f t="shared" si="12"/>
        <v>0</v>
      </c>
    </row>
    <row r="95" spans="2:24" ht="15" customHeight="1" x14ac:dyDescent="0.2">
      <c r="B95" s="337" t="s">
        <v>36</v>
      </c>
      <c r="C95" s="133" t="s">
        <v>36</v>
      </c>
      <c r="D95" s="133" t="s">
        <v>36</v>
      </c>
      <c r="E95" s="133"/>
      <c r="F95" s="133"/>
      <c r="G95" s="133"/>
      <c r="H95" s="133"/>
      <c r="I95" s="133"/>
      <c r="J95" s="133"/>
      <c r="K95" s="154"/>
      <c r="L95" s="154"/>
      <c r="M95" s="154"/>
      <c r="N95" s="154"/>
      <c r="O95" s="322" t="str">
        <f>IF($C95="1 - HöS",'C1. Verprobung'!$C$17,
IF($C95="2 - HöS/HS",'C1. Verprobung'!$C$18,
IF($C95="3 - HS",'C1. Verprobung'!$C$19,
IF($C95="4 - HS/MS",'C1. Verprobung'!$C$20,
IF($C95="5 - MS",'C1. Verprobung'!$C$21,
IF($C95="6 - MS/NS",'C1. Verprobung'!$C$22,
IF($C95="7 - NS",'C1. Verprobung'!$C$23,"-")))))))</f>
        <v>-</v>
      </c>
      <c r="P95" s="322" t="str">
        <f>IF($C95="1 - HöS",'C1. Verprobung'!$D$17,
IF($C95="2 - HöS/HS",'C1. Verprobung'!$D$18,
IF($C95="3 - HS",'C1. Verprobung'!$D$19,
IF($C95="4 - HS/MS",'C1. Verprobung'!$D$20,
IF($C95="5 - MS",'C1. Verprobung'!$D$21,
IF($C95="6 - MS/NS",'C1. Verprobung'!$D$22,
IF($C95="7 - NS",'C1. Verprobung'!$D$23,"-")))))))</f>
        <v>-</v>
      </c>
      <c r="Q95" s="322" t="str">
        <f>IF($C95="1 - HöS",'C1. Verprobung'!$E$17,
IF($C95="2 - HöS/HS",'C1. Verprobung'!$E$18,
IF($C95="3 - HS",'C1. Verprobung'!$E$19,
IF($C95="4 - HS/MS",'C1. Verprobung'!$E$20,
IF($C95="5 - MS",'C1. Verprobung'!$E$21,
IF($C95="6 - MS/NS",'C1. Verprobung'!$E$22,
IF($C95="7 - NS",'C1. Verprobung'!$E$23,"-")))))))</f>
        <v>-</v>
      </c>
      <c r="R95" s="322" t="str">
        <f>IF($C95="1 - HöS",'C1. Verprobung'!$F$17,
IF($C95="2 - HöS/HS",'C1. Verprobung'!$F$18,
IF($C95="3 - HS",'C1. Verprobung'!$F$19,
IF($C95="4 - HS/MS",'C1. Verprobung'!$F$20,
IF($C95="5 - MS",'C1. Verprobung'!$F$21,
IF($C95="6 - MS/NS",'C1. Verprobung'!$F$22,
IF($C95="7 - NS",'C1. Verprobung'!$F$23,"-")))))))</f>
        <v>-</v>
      </c>
      <c r="S95" s="151"/>
      <c r="T95" s="181">
        <f t="shared" si="8"/>
        <v>0</v>
      </c>
      <c r="U95" s="181">
        <f t="shared" si="9"/>
        <v>0</v>
      </c>
      <c r="V95" s="181">
        <f t="shared" si="10"/>
        <v>0</v>
      </c>
      <c r="W95" s="181">
        <f t="shared" si="11"/>
        <v>0</v>
      </c>
      <c r="X95" s="181">
        <f t="shared" si="12"/>
        <v>0</v>
      </c>
    </row>
    <row r="96" spans="2:24" ht="15" customHeight="1" x14ac:dyDescent="0.2">
      <c r="B96" s="337" t="s">
        <v>36</v>
      </c>
      <c r="C96" s="133" t="s">
        <v>36</v>
      </c>
      <c r="D96" s="133" t="s">
        <v>36</v>
      </c>
      <c r="E96" s="133"/>
      <c r="F96" s="133"/>
      <c r="G96" s="133"/>
      <c r="H96" s="133"/>
      <c r="I96" s="133"/>
      <c r="J96" s="133"/>
      <c r="K96" s="154"/>
      <c r="L96" s="154"/>
      <c r="M96" s="154"/>
      <c r="N96" s="154"/>
      <c r="O96" s="322" t="str">
        <f>IF($C96="1 - HöS",'C1. Verprobung'!$C$17,
IF($C96="2 - HöS/HS",'C1. Verprobung'!$C$18,
IF($C96="3 - HS",'C1. Verprobung'!$C$19,
IF($C96="4 - HS/MS",'C1. Verprobung'!$C$20,
IF($C96="5 - MS",'C1. Verprobung'!$C$21,
IF($C96="6 - MS/NS",'C1. Verprobung'!$C$22,
IF($C96="7 - NS",'C1. Verprobung'!$C$23,"-")))))))</f>
        <v>-</v>
      </c>
      <c r="P96" s="322" t="str">
        <f>IF($C96="1 - HöS",'C1. Verprobung'!$D$17,
IF($C96="2 - HöS/HS",'C1. Verprobung'!$D$18,
IF($C96="3 - HS",'C1. Verprobung'!$D$19,
IF($C96="4 - HS/MS",'C1. Verprobung'!$D$20,
IF($C96="5 - MS",'C1. Verprobung'!$D$21,
IF($C96="6 - MS/NS",'C1. Verprobung'!$D$22,
IF($C96="7 - NS",'C1. Verprobung'!$D$23,"-")))))))</f>
        <v>-</v>
      </c>
      <c r="Q96" s="322" t="str">
        <f>IF($C96="1 - HöS",'C1. Verprobung'!$E$17,
IF($C96="2 - HöS/HS",'C1. Verprobung'!$E$18,
IF($C96="3 - HS",'C1. Verprobung'!$E$19,
IF($C96="4 - HS/MS",'C1. Verprobung'!$E$20,
IF($C96="5 - MS",'C1. Verprobung'!$E$21,
IF($C96="6 - MS/NS",'C1. Verprobung'!$E$22,
IF($C96="7 - NS",'C1. Verprobung'!$E$23,"-")))))))</f>
        <v>-</v>
      </c>
      <c r="R96" s="322" t="str">
        <f>IF($C96="1 - HöS",'C1. Verprobung'!$F$17,
IF($C96="2 - HöS/HS",'C1. Verprobung'!$F$18,
IF($C96="3 - HS",'C1. Verprobung'!$F$19,
IF($C96="4 - HS/MS",'C1. Verprobung'!$F$20,
IF($C96="5 - MS",'C1. Verprobung'!$F$21,
IF($C96="6 - MS/NS",'C1. Verprobung'!$F$22,
IF($C96="7 - NS",'C1. Verprobung'!$F$23,"-")))))))</f>
        <v>-</v>
      </c>
      <c r="S96" s="151"/>
      <c r="T96" s="181">
        <f t="shared" si="8"/>
        <v>0</v>
      </c>
      <c r="U96" s="181">
        <f t="shared" si="9"/>
        <v>0</v>
      </c>
      <c r="V96" s="181">
        <f t="shared" si="10"/>
        <v>0</v>
      </c>
      <c r="W96" s="181">
        <f t="shared" si="11"/>
        <v>0</v>
      </c>
      <c r="X96" s="181">
        <f t="shared" si="12"/>
        <v>0</v>
      </c>
    </row>
    <row r="97" spans="2:24" ht="15" customHeight="1" x14ac:dyDescent="0.2">
      <c r="B97" s="337" t="s">
        <v>36</v>
      </c>
      <c r="C97" s="133" t="s">
        <v>36</v>
      </c>
      <c r="D97" s="133" t="s">
        <v>36</v>
      </c>
      <c r="E97" s="133"/>
      <c r="F97" s="133"/>
      <c r="G97" s="133"/>
      <c r="H97" s="133"/>
      <c r="I97" s="133"/>
      <c r="J97" s="133"/>
      <c r="K97" s="154"/>
      <c r="L97" s="154"/>
      <c r="M97" s="154"/>
      <c r="N97" s="154"/>
      <c r="O97" s="322" t="str">
        <f>IF($C97="1 - HöS",'C1. Verprobung'!$C$17,
IF($C97="2 - HöS/HS",'C1. Verprobung'!$C$18,
IF($C97="3 - HS",'C1. Verprobung'!$C$19,
IF($C97="4 - HS/MS",'C1. Verprobung'!$C$20,
IF($C97="5 - MS",'C1. Verprobung'!$C$21,
IF($C97="6 - MS/NS",'C1. Verprobung'!$C$22,
IF($C97="7 - NS",'C1. Verprobung'!$C$23,"-")))))))</f>
        <v>-</v>
      </c>
      <c r="P97" s="322" t="str">
        <f>IF($C97="1 - HöS",'C1. Verprobung'!$D$17,
IF($C97="2 - HöS/HS",'C1. Verprobung'!$D$18,
IF($C97="3 - HS",'C1. Verprobung'!$D$19,
IF($C97="4 - HS/MS",'C1. Verprobung'!$D$20,
IF($C97="5 - MS",'C1. Verprobung'!$D$21,
IF($C97="6 - MS/NS",'C1. Verprobung'!$D$22,
IF($C97="7 - NS",'C1. Verprobung'!$D$23,"-")))))))</f>
        <v>-</v>
      </c>
      <c r="Q97" s="322" t="str">
        <f>IF($C97="1 - HöS",'C1. Verprobung'!$E$17,
IF($C97="2 - HöS/HS",'C1. Verprobung'!$E$18,
IF($C97="3 - HS",'C1. Verprobung'!$E$19,
IF($C97="4 - HS/MS",'C1. Verprobung'!$E$20,
IF($C97="5 - MS",'C1. Verprobung'!$E$21,
IF($C97="6 - MS/NS",'C1. Verprobung'!$E$22,
IF($C97="7 - NS",'C1. Verprobung'!$E$23,"-")))))))</f>
        <v>-</v>
      </c>
      <c r="R97" s="322" t="str">
        <f>IF($C97="1 - HöS",'C1. Verprobung'!$F$17,
IF($C97="2 - HöS/HS",'C1. Verprobung'!$F$18,
IF($C97="3 - HS",'C1. Verprobung'!$F$19,
IF($C97="4 - HS/MS",'C1. Verprobung'!$F$20,
IF($C97="5 - MS",'C1. Verprobung'!$F$21,
IF($C97="6 - MS/NS",'C1. Verprobung'!$F$22,
IF($C97="7 - NS",'C1. Verprobung'!$F$23,"-")))))))</f>
        <v>-</v>
      </c>
      <c r="S97" s="151"/>
      <c r="T97" s="181">
        <f t="shared" si="8"/>
        <v>0</v>
      </c>
      <c r="U97" s="181">
        <f t="shared" si="9"/>
        <v>0</v>
      </c>
      <c r="V97" s="181">
        <f t="shared" si="10"/>
        <v>0</v>
      </c>
      <c r="W97" s="181">
        <f t="shared" si="11"/>
        <v>0</v>
      </c>
      <c r="X97" s="181">
        <f t="shared" si="12"/>
        <v>0</v>
      </c>
    </row>
    <row r="98" spans="2:24" ht="15" customHeight="1" x14ac:dyDescent="0.2">
      <c r="B98" s="337" t="s">
        <v>36</v>
      </c>
      <c r="C98" s="133" t="s">
        <v>36</v>
      </c>
      <c r="D98" s="133" t="s">
        <v>36</v>
      </c>
      <c r="E98" s="133"/>
      <c r="F98" s="133"/>
      <c r="G98" s="133"/>
      <c r="H98" s="133"/>
      <c r="I98" s="133"/>
      <c r="J98" s="133"/>
      <c r="K98" s="154"/>
      <c r="L98" s="154"/>
      <c r="M98" s="154"/>
      <c r="N98" s="154"/>
      <c r="O98" s="322" t="str">
        <f>IF($C98="1 - HöS",'C1. Verprobung'!$C$17,
IF($C98="2 - HöS/HS",'C1. Verprobung'!$C$18,
IF($C98="3 - HS",'C1. Verprobung'!$C$19,
IF($C98="4 - HS/MS",'C1. Verprobung'!$C$20,
IF($C98="5 - MS",'C1. Verprobung'!$C$21,
IF($C98="6 - MS/NS",'C1. Verprobung'!$C$22,
IF($C98="7 - NS",'C1. Verprobung'!$C$23,"-")))))))</f>
        <v>-</v>
      </c>
      <c r="P98" s="322" t="str">
        <f>IF($C98="1 - HöS",'C1. Verprobung'!$D$17,
IF($C98="2 - HöS/HS",'C1. Verprobung'!$D$18,
IF($C98="3 - HS",'C1. Verprobung'!$D$19,
IF($C98="4 - HS/MS",'C1. Verprobung'!$D$20,
IF($C98="5 - MS",'C1. Verprobung'!$D$21,
IF($C98="6 - MS/NS",'C1. Verprobung'!$D$22,
IF($C98="7 - NS",'C1. Verprobung'!$D$23,"-")))))))</f>
        <v>-</v>
      </c>
      <c r="Q98" s="322" t="str">
        <f>IF($C98="1 - HöS",'C1. Verprobung'!$E$17,
IF($C98="2 - HöS/HS",'C1. Verprobung'!$E$18,
IF($C98="3 - HS",'C1. Verprobung'!$E$19,
IF($C98="4 - HS/MS",'C1. Verprobung'!$E$20,
IF($C98="5 - MS",'C1. Verprobung'!$E$21,
IF($C98="6 - MS/NS",'C1. Verprobung'!$E$22,
IF($C98="7 - NS",'C1. Verprobung'!$E$23,"-")))))))</f>
        <v>-</v>
      </c>
      <c r="R98" s="322" t="str">
        <f>IF($C98="1 - HöS",'C1. Verprobung'!$F$17,
IF($C98="2 - HöS/HS",'C1. Verprobung'!$F$18,
IF($C98="3 - HS",'C1. Verprobung'!$F$19,
IF($C98="4 - HS/MS",'C1. Verprobung'!$F$20,
IF($C98="5 - MS",'C1. Verprobung'!$F$21,
IF($C98="6 - MS/NS",'C1. Verprobung'!$F$22,
IF($C98="7 - NS",'C1. Verprobung'!$F$23,"-")))))))</f>
        <v>-</v>
      </c>
      <c r="S98" s="151"/>
      <c r="T98" s="181">
        <f t="shared" si="8"/>
        <v>0</v>
      </c>
      <c r="U98" s="181">
        <f t="shared" si="9"/>
        <v>0</v>
      </c>
      <c r="V98" s="181">
        <f t="shared" si="10"/>
        <v>0</v>
      </c>
      <c r="W98" s="181">
        <f t="shared" si="11"/>
        <v>0</v>
      </c>
      <c r="X98" s="181">
        <f t="shared" si="12"/>
        <v>0</v>
      </c>
    </row>
    <row r="99" spans="2:24" ht="15" customHeight="1" x14ac:dyDescent="0.2">
      <c r="B99" s="337" t="s">
        <v>36</v>
      </c>
      <c r="C99" s="133" t="s">
        <v>36</v>
      </c>
      <c r="D99" s="133" t="s">
        <v>36</v>
      </c>
      <c r="E99" s="133"/>
      <c r="F99" s="133"/>
      <c r="G99" s="133"/>
      <c r="H99" s="133"/>
      <c r="I99" s="133"/>
      <c r="J99" s="133"/>
      <c r="K99" s="154"/>
      <c r="L99" s="154"/>
      <c r="M99" s="154"/>
      <c r="N99" s="154"/>
      <c r="O99" s="322" t="str">
        <f>IF($C99="1 - HöS",'C1. Verprobung'!$C$17,
IF($C99="2 - HöS/HS",'C1. Verprobung'!$C$18,
IF($C99="3 - HS",'C1. Verprobung'!$C$19,
IF($C99="4 - HS/MS",'C1. Verprobung'!$C$20,
IF($C99="5 - MS",'C1. Verprobung'!$C$21,
IF($C99="6 - MS/NS",'C1. Verprobung'!$C$22,
IF($C99="7 - NS",'C1. Verprobung'!$C$23,"-")))))))</f>
        <v>-</v>
      </c>
      <c r="P99" s="322" t="str">
        <f>IF($C99="1 - HöS",'C1. Verprobung'!$D$17,
IF($C99="2 - HöS/HS",'C1. Verprobung'!$D$18,
IF($C99="3 - HS",'C1. Verprobung'!$D$19,
IF($C99="4 - HS/MS",'C1. Verprobung'!$D$20,
IF($C99="5 - MS",'C1. Verprobung'!$D$21,
IF($C99="6 - MS/NS",'C1. Verprobung'!$D$22,
IF($C99="7 - NS",'C1. Verprobung'!$D$23,"-")))))))</f>
        <v>-</v>
      </c>
      <c r="Q99" s="322" t="str">
        <f>IF($C99="1 - HöS",'C1. Verprobung'!$E$17,
IF($C99="2 - HöS/HS",'C1. Verprobung'!$E$18,
IF($C99="3 - HS",'C1. Verprobung'!$E$19,
IF($C99="4 - HS/MS",'C1. Verprobung'!$E$20,
IF($C99="5 - MS",'C1. Verprobung'!$E$21,
IF($C99="6 - MS/NS",'C1. Verprobung'!$E$22,
IF($C99="7 - NS",'C1. Verprobung'!$E$23,"-")))))))</f>
        <v>-</v>
      </c>
      <c r="R99" s="322" t="str">
        <f>IF($C99="1 - HöS",'C1. Verprobung'!$F$17,
IF($C99="2 - HöS/HS",'C1. Verprobung'!$F$18,
IF($C99="3 - HS",'C1. Verprobung'!$F$19,
IF($C99="4 - HS/MS",'C1. Verprobung'!$F$20,
IF($C99="5 - MS",'C1. Verprobung'!$F$21,
IF($C99="6 - MS/NS",'C1. Verprobung'!$F$22,
IF($C99="7 - NS",'C1. Verprobung'!$F$23,"-")))))))</f>
        <v>-</v>
      </c>
      <c r="S99" s="151"/>
      <c r="T99" s="181">
        <f t="shared" si="8"/>
        <v>0</v>
      </c>
      <c r="U99" s="181">
        <f t="shared" si="9"/>
        <v>0</v>
      </c>
      <c r="V99" s="181">
        <f t="shared" si="10"/>
        <v>0</v>
      </c>
      <c r="W99" s="181">
        <f t="shared" si="11"/>
        <v>0</v>
      </c>
      <c r="X99" s="181">
        <f t="shared" si="12"/>
        <v>0</v>
      </c>
    </row>
    <row r="100" spans="2:24" ht="15" customHeight="1" x14ac:dyDescent="0.2">
      <c r="B100" s="337" t="s">
        <v>36</v>
      </c>
      <c r="C100" s="133" t="s">
        <v>36</v>
      </c>
      <c r="D100" s="133" t="s">
        <v>36</v>
      </c>
      <c r="E100" s="133"/>
      <c r="F100" s="133"/>
      <c r="G100" s="133"/>
      <c r="H100" s="133"/>
      <c r="I100" s="133"/>
      <c r="J100" s="133"/>
      <c r="K100" s="154"/>
      <c r="L100" s="154"/>
      <c r="M100" s="154"/>
      <c r="N100" s="154"/>
      <c r="O100" s="322" t="str">
        <f>IF($C100="1 - HöS",'C1. Verprobung'!$C$17,
IF($C100="2 - HöS/HS",'C1. Verprobung'!$C$18,
IF($C100="3 - HS",'C1. Verprobung'!$C$19,
IF($C100="4 - HS/MS",'C1. Verprobung'!$C$20,
IF($C100="5 - MS",'C1. Verprobung'!$C$21,
IF($C100="6 - MS/NS",'C1. Verprobung'!$C$22,
IF($C100="7 - NS",'C1. Verprobung'!$C$23,"-")))))))</f>
        <v>-</v>
      </c>
      <c r="P100" s="322" t="str">
        <f>IF($C100="1 - HöS",'C1. Verprobung'!$D$17,
IF($C100="2 - HöS/HS",'C1. Verprobung'!$D$18,
IF($C100="3 - HS",'C1. Verprobung'!$D$19,
IF($C100="4 - HS/MS",'C1. Verprobung'!$D$20,
IF($C100="5 - MS",'C1. Verprobung'!$D$21,
IF($C100="6 - MS/NS",'C1. Verprobung'!$D$22,
IF($C100="7 - NS",'C1. Verprobung'!$D$23,"-")))))))</f>
        <v>-</v>
      </c>
      <c r="Q100" s="322" t="str">
        <f>IF($C100="1 - HöS",'C1. Verprobung'!$E$17,
IF($C100="2 - HöS/HS",'C1. Verprobung'!$E$18,
IF($C100="3 - HS",'C1. Verprobung'!$E$19,
IF($C100="4 - HS/MS",'C1. Verprobung'!$E$20,
IF($C100="5 - MS",'C1. Verprobung'!$E$21,
IF($C100="6 - MS/NS",'C1. Verprobung'!$E$22,
IF($C100="7 - NS",'C1. Verprobung'!$E$23,"-")))))))</f>
        <v>-</v>
      </c>
      <c r="R100" s="322" t="str">
        <f>IF($C100="1 - HöS",'C1. Verprobung'!$F$17,
IF($C100="2 - HöS/HS",'C1. Verprobung'!$F$18,
IF($C100="3 - HS",'C1. Verprobung'!$F$19,
IF($C100="4 - HS/MS",'C1. Verprobung'!$F$20,
IF($C100="5 - MS",'C1. Verprobung'!$F$21,
IF($C100="6 - MS/NS",'C1. Verprobung'!$F$22,
IF($C100="7 - NS",'C1. Verprobung'!$F$23,"-")))))))</f>
        <v>-</v>
      </c>
      <c r="S100" s="151"/>
      <c r="T100" s="181">
        <f t="shared" si="8"/>
        <v>0</v>
      </c>
      <c r="U100" s="181">
        <f t="shared" si="9"/>
        <v>0</v>
      </c>
      <c r="V100" s="181">
        <f t="shared" si="10"/>
        <v>0</v>
      </c>
      <c r="W100" s="181">
        <f t="shared" si="11"/>
        <v>0</v>
      </c>
      <c r="X100" s="181">
        <f t="shared" si="12"/>
        <v>0</v>
      </c>
    </row>
    <row r="101" spans="2:24" ht="15" customHeight="1" x14ac:dyDescent="0.2">
      <c r="B101" s="337" t="s">
        <v>36</v>
      </c>
      <c r="C101" s="133" t="s">
        <v>36</v>
      </c>
      <c r="D101" s="133" t="s">
        <v>36</v>
      </c>
      <c r="E101" s="133"/>
      <c r="F101" s="133"/>
      <c r="G101" s="133"/>
      <c r="H101" s="133"/>
      <c r="I101" s="133"/>
      <c r="J101" s="133"/>
      <c r="K101" s="154"/>
      <c r="L101" s="154"/>
      <c r="M101" s="154"/>
      <c r="N101" s="154"/>
      <c r="O101" s="322" t="str">
        <f>IF($C101="1 - HöS",'C1. Verprobung'!$C$17,
IF($C101="2 - HöS/HS",'C1. Verprobung'!$C$18,
IF($C101="3 - HS",'C1. Verprobung'!$C$19,
IF($C101="4 - HS/MS",'C1. Verprobung'!$C$20,
IF($C101="5 - MS",'C1. Verprobung'!$C$21,
IF($C101="6 - MS/NS",'C1. Verprobung'!$C$22,
IF($C101="7 - NS",'C1. Verprobung'!$C$23,"-")))))))</f>
        <v>-</v>
      </c>
      <c r="P101" s="322" t="str">
        <f>IF($C101="1 - HöS",'C1. Verprobung'!$D$17,
IF($C101="2 - HöS/HS",'C1. Verprobung'!$D$18,
IF($C101="3 - HS",'C1. Verprobung'!$D$19,
IF($C101="4 - HS/MS",'C1. Verprobung'!$D$20,
IF($C101="5 - MS",'C1. Verprobung'!$D$21,
IF($C101="6 - MS/NS",'C1. Verprobung'!$D$22,
IF($C101="7 - NS",'C1. Verprobung'!$D$23,"-")))))))</f>
        <v>-</v>
      </c>
      <c r="Q101" s="322" t="str">
        <f>IF($C101="1 - HöS",'C1. Verprobung'!$E$17,
IF($C101="2 - HöS/HS",'C1. Verprobung'!$E$18,
IF($C101="3 - HS",'C1. Verprobung'!$E$19,
IF($C101="4 - HS/MS",'C1. Verprobung'!$E$20,
IF($C101="5 - MS",'C1. Verprobung'!$E$21,
IF($C101="6 - MS/NS",'C1. Verprobung'!$E$22,
IF($C101="7 - NS",'C1. Verprobung'!$E$23,"-")))))))</f>
        <v>-</v>
      </c>
      <c r="R101" s="322" t="str">
        <f>IF($C101="1 - HöS",'C1. Verprobung'!$F$17,
IF($C101="2 - HöS/HS",'C1. Verprobung'!$F$18,
IF($C101="3 - HS",'C1. Verprobung'!$F$19,
IF($C101="4 - HS/MS",'C1. Verprobung'!$F$20,
IF($C101="5 - MS",'C1. Verprobung'!$F$21,
IF($C101="6 - MS/NS",'C1. Verprobung'!$F$22,
IF($C101="7 - NS",'C1. Verprobung'!$F$23,"-")))))))</f>
        <v>-</v>
      </c>
      <c r="S101" s="151"/>
      <c r="T101" s="181">
        <f t="shared" si="8"/>
        <v>0</v>
      </c>
      <c r="U101" s="181">
        <f t="shared" si="9"/>
        <v>0</v>
      </c>
      <c r="V101" s="181">
        <f t="shared" si="10"/>
        <v>0</v>
      </c>
      <c r="W101" s="181">
        <f t="shared" si="11"/>
        <v>0</v>
      </c>
      <c r="X101" s="181">
        <f t="shared" si="12"/>
        <v>0</v>
      </c>
    </row>
    <row r="102" spans="2:24" ht="15" customHeight="1" x14ac:dyDescent="0.2">
      <c r="B102" s="337" t="s">
        <v>36</v>
      </c>
      <c r="C102" s="133" t="s">
        <v>36</v>
      </c>
      <c r="D102" s="133" t="s">
        <v>36</v>
      </c>
      <c r="E102" s="133"/>
      <c r="F102" s="133"/>
      <c r="G102" s="133"/>
      <c r="H102" s="133"/>
      <c r="I102" s="133"/>
      <c r="J102" s="133"/>
      <c r="K102" s="154"/>
      <c r="L102" s="154"/>
      <c r="M102" s="154"/>
      <c r="N102" s="154"/>
      <c r="O102" s="322" t="str">
        <f>IF($C102="1 - HöS",'C1. Verprobung'!$C$17,
IF($C102="2 - HöS/HS",'C1. Verprobung'!$C$18,
IF($C102="3 - HS",'C1. Verprobung'!$C$19,
IF($C102="4 - HS/MS",'C1. Verprobung'!$C$20,
IF($C102="5 - MS",'C1. Verprobung'!$C$21,
IF($C102="6 - MS/NS",'C1. Verprobung'!$C$22,
IF($C102="7 - NS",'C1. Verprobung'!$C$23,"-")))))))</f>
        <v>-</v>
      </c>
      <c r="P102" s="322" t="str">
        <f>IF($C102="1 - HöS",'C1. Verprobung'!$D$17,
IF($C102="2 - HöS/HS",'C1. Verprobung'!$D$18,
IF($C102="3 - HS",'C1. Verprobung'!$D$19,
IF($C102="4 - HS/MS",'C1. Verprobung'!$D$20,
IF($C102="5 - MS",'C1. Verprobung'!$D$21,
IF($C102="6 - MS/NS",'C1. Verprobung'!$D$22,
IF($C102="7 - NS",'C1. Verprobung'!$D$23,"-")))))))</f>
        <v>-</v>
      </c>
      <c r="Q102" s="322" t="str">
        <f>IF($C102="1 - HöS",'C1. Verprobung'!$E$17,
IF($C102="2 - HöS/HS",'C1. Verprobung'!$E$18,
IF($C102="3 - HS",'C1. Verprobung'!$E$19,
IF($C102="4 - HS/MS",'C1. Verprobung'!$E$20,
IF($C102="5 - MS",'C1. Verprobung'!$E$21,
IF($C102="6 - MS/NS",'C1. Verprobung'!$E$22,
IF($C102="7 - NS",'C1. Verprobung'!$E$23,"-")))))))</f>
        <v>-</v>
      </c>
      <c r="R102" s="322" t="str">
        <f>IF($C102="1 - HöS",'C1. Verprobung'!$F$17,
IF($C102="2 - HöS/HS",'C1. Verprobung'!$F$18,
IF($C102="3 - HS",'C1. Verprobung'!$F$19,
IF($C102="4 - HS/MS",'C1. Verprobung'!$F$20,
IF($C102="5 - MS",'C1. Verprobung'!$F$21,
IF($C102="6 - MS/NS",'C1. Verprobung'!$F$22,
IF($C102="7 - NS",'C1. Verprobung'!$F$23,"-")))))))</f>
        <v>-</v>
      </c>
      <c r="S102" s="151"/>
      <c r="T102" s="181">
        <f t="shared" si="8"/>
        <v>0</v>
      </c>
      <c r="U102" s="181">
        <f t="shared" si="9"/>
        <v>0</v>
      </c>
      <c r="V102" s="181">
        <f t="shared" si="10"/>
        <v>0</v>
      </c>
      <c r="W102" s="181">
        <f t="shared" si="11"/>
        <v>0</v>
      </c>
      <c r="X102" s="181">
        <f t="shared" si="12"/>
        <v>0</v>
      </c>
    </row>
    <row r="103" spans="2:24" ht="15" customHeight="1" x14ac:dyDescent="0.2">
      <c r="B103" s="337" t="s">
        <v>36</v>
      </c>
      <c r="C103" s="133" t="s">
        <v>36</v>
      </c>
      <c r="D103" s="133" t="s">
        <v>36</v>
      </c>
      <c r="E103" s="133"/>
      <c r="F103" s="133"/>
      <c r="G103" s="133"/>
      <c r="H103" s="133"/>
      <c r="I103" s="133"/>
      <c r="J103" s="133"/>
      <c r="K103" s="154"/>
      <c r="L103" s="154"/>
      <c r="M103" s="154"/>
      <c r="N103" s="154"/>
      <c r="O103" s="322" t="str">
        <f>IF($C103="1 - HöS",'C1. Verprobung'!$C$17,
IF($C103="2 - HöS/HS",'C1. Verprobung'!$C$18,
IF($C103="3 - HS",'C1. Verprobung'!$C$19,
IF($C103="4 - HS/MS",'C1. Verprobung'!$C$20,
IF($C103="5 - MS",'C1. Verprobung'!$C$21,
IF($C103="6 - MS/NS",'C1. Verprobung'!$C$22,
IF($C103="7 - NS",'C1. Verprobung'!$C$23,"-")))))))</f>
        <v>-</v>
      </c>
      <c r="P103" s="322" t="str">
        <f>IF($C103="1 - HöS",'C1. Verprobung'!$D$17,
IF($C103="2 - HöS/HS",'C1. Verprobung'!$D$18,
IF($C103="3 - HS",'C1. Verprobung'!$D$19,
IF($C103="4 - HS/MS",'C1. Verprobung'!$D$20,
IF($C103="5 - MS",'C1. Verprobung'!$D$21,
IF($C103="6 - MS/NS",'C1. Verprobung'!$D$22,
IF($C103="7 - NS",'C1. Verprobung'!$D$23,"-")))))))</f>
        <v>-</v>
      </c>
      <c r="Q103" s="322" t="str">
        <f>IF($C103="1 - HöS",'C1. Verprobung'!$E$17,
IF($C103="2 - HöS/HS",'C1. Verprobung'!$E$18,
IF($C103="3 - HS",'C1. Verprobung'!$E$19,
IF($C103="4 - HS/MS",'C1. Verprobung'!$E$20,
IF($C103="5 - MS",'C1. Verprobung'!$E$21,
IF($C103="6 - MS/NS",'C1. Verprobung'!$E$22,
IF($C103="7 - NS",'C1. Verprobung'!$E$23,"-")))))))</f>
        <v>-</v>
      </c>
      <c r="R103" s="322" t="str">
        <f>IF($C103="1 - HöS",'C1. Verprobung'!$F$17,
IF($C103="2 - HöS/HS",'C1. Verprobung'!$F$18,
IF($C103="3 - HS",'C1. Verprobung'!$F$19,
IF($C103="4 - HS/MS",'C1. Verprobung'!$F$20,
IF($C103="5 - MS",'C1. Verprobung'!$F$21,
IF($C103="6 - MS/NS",'C1. Verprobung'!$F$22,
IF($C103="7 - NS",'C1. Verprobung'!$F$23,"-")))))))</f>
        <v>-</v>
      </c>
      <c r="S103" s="151"/>
      <c r="T103" s="181">
        <f t="shared" si="8"/>
        <v>0</v>
      </c>
      <c r="U103" s="181">
        <f t="shared" si="9"/>
        <v>0</v>
      </c>
      <c r="V103" s="181">
        <f t="shared" si="10"/>
        <v>0</v>
      </c>
      <c r="W103" s="181">
        <f t="shared" si="11"/>
        <v>0</v>
      </c>
      <c r="X103" s="181">
        <f t="shared" si="12"/>
        <v>0</v>
      </c>
    </row>
    <row r="104" spans="2:24" ht="15" customHeight="1" x14ac:dyDescent="0.2">
      <c r="B104" s="337" t="s">
        <v>36</v>
      </c>
      <c r="C104" s="133" t="s">
        <v>36</v>
      </c>
      <c r="D104" s="133" t="s">
        <v>36</v>
      </c>
      <c r="E104" s="133"/>
      <c r="F104" s="133"/>
      <c r="G104" s="133"/>
      <c r="H104" s="133"/>
      <c r="I104" s="133"/>
      <c r="J104" s="133"/>
      <c r="K104" s="154"/>
      <c r="L104" s="154"/>
      <c r="M104" s="154"/>
      <c r="N104" s="154"/>
      <c r="O104" s="322" t="str">
        <f>IF($C104="1 - HöS",'C1. Verprobung'!$C$17,
IF($C104="2 - HöS/HS",'C1. Verprobung'!$C$18,
IF($C104="3 - HS",'C1. Verprobung'!$C$19,
IF($C104="4 - HS/MS",'C1. Verprobung'!$C$20,
IF($C104="5 - MS",'C1. Verprobung'!$C$21,
IF($C104="6 - MS/NS",'C1. Verprobung'!$C$22,
IF($C104="7 - NS",'C1. Verprobung'!$C$23,"-")))))))</f>
        <v>-</v>
      </c>
      <c r="P104" s="322" t="str">
        <f>IF($C104="1 - HöS",'C1. Verprobung'!$D$17,
IF($C104="2 - HöS/HS",'C1. Verprobung'!$D$18,
IF($C104="3 - HS",'C1. Verprobung'!$D$19,
IF($C104="4 - HS/MS",'C1. Verprobung'!$D$20,
IF($C104="5 - MS",'C1. Verprobung'!$D$21,
IF($C104="6 - MS/NS",'C1. Verprobung'!$D$22,
IF($C104="7 - NS",'C1. Verprobung'!$D$23,"-")))))))</f>
        <v>-</v>
      </c>
      <c r="Q104" s="322" t="str">
        <f>IF($C104="1 - HöS",'C1. Verprobung'!$E$17,
IF($C104="2 - HöS/HS",'C1. Verprobung'!$E$18,
IF($C104="3 - HS",'C1. Verprobung'!$E$19,
IF($C104="4 - HS/MS",'C1. Verprobung'!$E$20,
IF($C104="5 - MS",'C1. Verprobung'!$E$21,
IF($C104="6 - MS/NS",'C1. Verprobung'!$E$22,
IF($C104="7 - NS",'C1. Verprobung'!$E$23,"-")))))))</f>
        <v>-</v>
      </c>
      <c r="R104" s="322" t="str">
        <f>IF($C104="1 - HöS",'C1. Verprobung'!$F$17,
IF($C104="2 - HöS/HS",'C1. Verprobung'!$F$18,
IF($C104="3 - HS",'C1. Verprobung'!$F$19,
IF($C104="4 - HS/MS",'C1. Verprobung'!$F$20,
IF($C104="5 - MS",'C1. Verprobung'!$F$21,
IF($C104="6 - MS/NS",'C1. Verprobung'!$F$22,
IF($C104="7 - NS",'C1. Verprobung'!$F$23,"-")))))))</f>
        <v>-</v>
      </c>
      <c r="S104" s="151"/>
      <c r="T104" s="181">
        <f t="shared" si="8"/>
        <v>0</v>
      </c>
      <c r="U104" s="181">
        <f t="shared" si="9"/>
        <v>0</v>
      </c>
      <c r="V104" s="181">
        <f t="shared" si="10"/>
        <v>0</v>
      </c>
      <c r="W104" s="181">
        <f t="shared" si="11"/>
        <v>0</v>
      </c>
      <c r="X104" s="181">
        <f t="shared" si="12"/>
        <v>0</v>
      </c>
    </row>
    <row r="105" spans="2:24" ht="15" customHeight="1" x14ac:dyDescent="0.2">
      <c r="B105" s="337" t="s">
        <v>36</v>
      </c>
      <c r="C105" s="133" t="s">
        <v>36</v>
      </c>
      <c r="D105" s="133" t="s">
        <v>36</v>
      </c>
      <c r="E105" s="133"/>
      <c r="F105" s="133"/>
      <c r="G105" s="133"/>
      <c r="H105" s="133"/>
      <c r="I105" s="133"/>
      <c r="J105" s="133"/>
      <c r="K105" s="154"/>
      <c r="L105" s="154"/>
      <c r="M105" s="154"/>
      <c r="N105" s="154"/>
      <c r="O105" s="322" t="str">
        <f>IF($C105="1 - HöS",'C1. Verprobung'!$C$17,
IF($C105="2 - HöS/HS",'C1. Verprobung'!$C$18,
IF($C105="3 - HS",'C1. Verprobung'!$C$19,
IF($C105="4 - HS/MS",'C1. Verprobung'!$C$20,
IF($C105="5 - MS",'C1. Verprobung'!$C$21,
IF($C105="6 - MS/NS",'C1. Verprobung'!$C$22,
IF($C105="7 - NS",'C1. Verprobung'!$C$23,"-")))))))</f>
        <v>-</v>
      </c>
      <c r="P105" s="322" t="str">
        <f>IF($C105="1 - HöS",'C1. Verprobung'!$D$17,
IF($C105="2 - HöS/HS",'C1. Verprobung'!$D$18,
IF($C105="3 - HS",'C1. Verprobung'!$D$19,
IF($C105="4 - HS/MS",'C1. Verprobung'!$D$20,
IF($C105="5 - MS",'C1. Verprobung'!$D$21,
IF($C105="6 - MS/NS",'C1. Verprobung'!$D$22,
IF($C105="7 - NS",'C1. Verprobung'!$D$23,"-")))))))</f>
        <v>-</v>
      </c>
      <c r="Q105" s="322" t="str">
        <f>IF($C105="1 - HöS",'C1. Verprobung'!$E$17,
IF($C105="2 - HöS/HS",'C1. Verprobung'!$E$18,
IF($C105="3 - HS",'C1. Verprobung'!$E$19,
IF($C105="4 - HS/MS",'C1. Verprobung'!$E$20,
IF($C105="5 - MS",'C1. Verprobung'!$E$21,
IF($C105="6 - MS/NS",'C1. Verprobung'!$E$22,
IF($C105="7 - NS",'C1. Verprobung'!$E$23,"-")))))))</f>
        <v>-</v>
      </c>
      <c r="R105" s="322" t="str">
        <f>IF($C105="1 - HöS",'C1. Verprobung'!$F$17,
IF($C105="2 - HöS/HS",'C1. Verprobung'!$F$18,
IF($C105="3 - HS",'C1. Verprobung'!$F$19,
IF($C105="4 - HS/MS",'C1. Verprobung'!$F$20,
IF($C105="5 - MS",'C1. Verprobung'!$F$21,
IF($C105="6 - MS/NS",'C1. Verprobung'!$F$22,
IF($C105="7 - NS",'C1. Verprobung'!$F$23,"-")))))))</f>
        <v>-</v>
      </c>
      <c r="S105" s="151"/>
      <c r="T105" s="181">
        <f t="shared" si="8"/>
        <v>0</v>
      </c>
      <c r="U105" s="181">
        <f t="shared" si="9"/>
        <v>0</v>
      </c>
      <c r="V105" s="181">
        <f t="shared" si="10"/>
        <v>0</v>
      </c>
      <c r="W105" s="181">
        <f t="shared" si="11"/>
        <v>0</v>
      </c>
      <c r="X105" s="181">
        <f t="shared" si="12"/>
        <v>0</v>
      </c>
    </row>
    <row r="106" spans="2:24" ht="15" customHeight="1" x14ac:dyDescent="0.2">
      <c r="B106" s="337" t="s">
        <v>36</v>
      </c>
      <c r="C106" s="133" t="s">
        <v>36</v>
      </c>
      <c r="D106" s="133" t="s">
        <v>36</v>
      </c>
      <c r="E106" s="133"/>
      <c r="F106" s="133"/>
      <c r="G106" s="133"/>
      <c r="H106" s="133"/>
      <c r="I106" s="133"/>
      <c r="J106" s="133"/>
      <c r="K106" s="154"/>
      <c r="L106" s="154"/>
      <c r="M106" s="154"/>
      <c r="N106" s="154"/>
      <c r="O106" s="322" t="str">
        <f>IF($C106="1 - HöS",'C1. Verprobung'!$C$17,
IF($C106="2 - HöS/HS",'C1. Verprobung'!$C$18,
IF($C106="3 - HS",'C1. Verprobung'!$C$19,
IF($C106="4 - HS/MS",'C1. Verprobung'!$C$20,
IF($C106="5 - MS",'C1. Verprobung'!$C$21,
IF($C106="6 - MS/NS",'C1. Verprobung'!$C$22,
IF($C106="7 - NS",'C1. Verprobung'!$C$23,"-")))))))</f>
        <v>-</v>
      </c>
      <c r="P106" s="322" t="str">
        <f>IF($C106="1 - HöS",'C1. Verprobung'!$D$17,
IF($C106="2 - HöS/HS",'C1. Verprobung'!$D$18,
IF($C106="3 - HS",'C1. Verprobung'!$D$19,
IF($C106="4 - HS/MS",'C1. Verprobung'!$D$20,
IF($C106="5 - MS",'C1. Verprobung'!$D$21,
IF($C106="6 - MS/NS",'C1. Verprobung'!$D$22,
IF($C106="7 - NS",'C1. Verprobung'!$D$23,"-")))))))</f>
        <v>-</v>
      </c>
      <c r="Q106" s="322" t="str">
        <f>IF($C106="1 - HöS",'C1. Verprobung'!$E$17,
IF($C106="2 - HöS/HS",'C1. Verprobung'!$E$18,
IF($C106="3 - HS",'C1. Verprobung'!$E$19,
IF($C106="4 - HS/MS",'C1. Verprobung'!$E$20,
IF($C106="5 - MS",'C1. Verprobung'!$E$21,
IF($C106="6 - MS/NS",'C1. Verprobung'!$E$22,
IF($C106="7 - NS",'C1. Verprobung'!$E$23,"-")))))))</f>
        <v>-</v>
      </c>
      <c r="R106" s="322" t="str">
        <f>IF($C106="1 - HöS",'C1. Verprobung'!$F$17,
IF($C106="2 - HöS/HS",'C1. Verprobung'!$F$18,
IF($C106="3 - HS",'C1. Verprobung'!$F$19,
IF($C106="4 - HS/MS",'C1. Verprobung'!$F$20,
IF($C106="5 - MS",'C1. Verprobung'!$F$21,
IF($C106="6 - MS/NS",'C1. Verprobung'!$F$22,
IF($C106="7 - NS",'C1. Verprobung'!$F$23,"-")))))))</f>
        <v>-</v>
      </c>
      <c r="S106" s="151"/>
      <c r="T106" s="181">
        <f t="shared" si="8"/>
        <v>0</v>
      </c>
      <c r="U106" s="181">
        <f t="shared" si="9"/>
        <v>0</v>
      </c>
      <c r="V106" s="181">
        <f t="shared" si="10"/>
        <v>0</v>
      </c>
      <c r="W106" s="181">
        <f t="shared" si="11"/>
        <v>0</v>
      </c>
      <c r="X106" s="181">
        <f t="shared" si="12"/>
        <v>0</v>
      </c>
    </row>
    <row r="107" spans="2:24" ht="15" customHeight="1" x14ac:dyDescent="0.2">
      <c r="B107" s="337" t="s">
        <v>36</v>
      </c>
      <c r="C107" s="133" t="s">
        <v>36</v>
      </c>
      <c r="D107" s="133" t="s">
        <v>36</v>
      </c>
      <c r="E107" s="133"/>
      <c r="F107" s="133"/>
      <c r="G107" s="133"/>
      <c r="H107" s="133"/>
      <c r="I107" s="133"/>
      <c r="J107" s="133"/>
      <c r="K107" s="154"/>
      <c r="L107" s="154"/>
      <c r="M107" s="154"/>
      <c r="N107" s="154"/>
      <c r="O107" s="322" t="str">
        <f>IF($C107="1 - HöS",'C1. Verprobung'!$C$17,
IF($C107="2 - HöS/HS",'C1. Verprobung'!$C$18,
IF($C107="3 - HS",'C1. Verprobung'!$C$19,
IF($C107="4 - HS/MS",'C1. Verprobung'!$C$20,
IF($C107="5 - MS",'C1. Verprobung'!$C$21,
IF($C107="6 - MS/NS",'C1. Verprobung'!$C$22,
IF($C107="7 - NS",'C1. Verprobung'!$C$23,"-")))))))</f>
        <v>-</v>
      </c>
      <c r="P107" s="322" t="str">
        <f>IF($C107="1 - HöS",'C1. Verprobung'!$D$17,
IF($C107="2 - HöS/HS",'C1. Verprobung'!$D$18,
IF($C107="3 - HS",'C1. Verprobung'!$D$19,
IF($C107="4 - HS/MS",'C1. Verprobung'!$D$20,
IF($C107="5 - MS",'C1. Verprobung'!$D$21,
IF($C107="6 - MS/NS",'C1. Verprobung'!$D$22,
IF($C107="7 - NS",'C1. Verprobung'!$D$23,"-")))))))</f>
        <v>-</v>
      </c>
      <c r="Q107" s="322" t="str">
        <f>IF($C107="1 - HöS",'C1. Verprobung'!$E$17,
IF($C107="2 - HöS/HS",'C1. Verprobung'!$E$18,
IF($C107="3 - HS",'C1. Verprobung'!$E$19,
IF($C107="4 - HS/MS",'C1. Verprobung'!$E$20,
IF($C107="5 - MS",'C1. Verprobung'!$E$21,
IF($C107="6 - MS/NS",'C1. Verprobung'!$E$22,
IF($C107="7 - NS",'C1. Verprobung'!$E$23,"-")))))))</f>
        <v>-</v>
      </c>
      <c r="R107" s="322" t="str">
        <f>IF($C107="1 - HöS",'C1. Verprobung'!$F$17,
IF($C107="2 - HöS/HS",'C1. Verprobung'!$F$18,
IF($C107="3 - HS",'C1. Verprobung'!$F$19,
IF($C107="4 - HS/MS",'C1. Verprobung'!$F$20,
IF($C107="5 - MS",'C1. Verprobung'!$F$21,
IF($C107="6 - MS/NS",'C1. Verprobung'!$F$22,
IF($C107="7 - NS",'C1. Verprobung'!$F$23,"-")))))))</f>
        <v>-</v>
      </c>
      <c r="S107" s="151"/>
      <c r="T107" s="181">
        <f t="shared" si="8"/>
        <v>0</v>
      </c>
      <c r="U107" s="181">
        <f t="shared" si="9"/>
        <v>0</v>
      </c>
      <c r="V107" s="181">
        <f t="shared" si="10"/>
        <v>0</v>
      </c>
      <c r="W107" s="181">
        <f t="shared" si="11"/>
        <v>0</v>
      </c>
      <c r="X107" s="181">
        <f t="shared" si="12"/>
        <v>0</v>
      </c>
    </row>
    <row r="108" spans="2:24" ht="15" customHeight="1" x14ac:dyDescent="0.2">
      <c r="B108" s="337" t="s">
        <v>36</v>
      </c>
      <c r="C108" s="133" t="s">
        <v>36</v>
      </c>
      <c r="D108" s="133" t="s">
        <v>36</v>
      </c>
      <c r="E108" s="133"/>
      <c r="F108" s="133"/>
      <c r="G108" s="133"/>
      <c r="H108" s="133"/>
      <c r="I108" s="133"/>
      <c r="J108" s="133"/>
      <c r="K108" s="154"/>
      <c r="L108" s="154"/>
      <c r="M108" s="154"/>
      <c r="N108" s="154"/>
      <c r="O108" s="322" t="str">
        <f>IF($C108="1 - HöS",'C1. Verprobung'!$C$17,
IF($C108="2 - HöS/HS",'C1. Verprobung'!$C$18,
IF($C108="3 - HS",'C1. Verprobung'!$C$19,
IF($C108="4 - HS/MS",'C1. Verprobung'!$C$20,
IF($C108="5 - MS",'C1. Verprobung'!$C$21,
IF($C108="6 - MS/NS",'C1. Verprobung'!$C$22,
IF($C108="7 - NS",'C1. Verprobung'!$C$23,"-")))))))</f>
        <v>-</v>
      </c>
      <c r="P108" s="322" t="str">
        <f>IF($C108="1 - HöS",'C1. Verprobung'!$D$17,
IF($C108="2 - HöS/HS",'C1. Verprobung'!$D$18,
IF($C108="3 - HS",'C1. Verprobung'!$D$19,
IF($C108="4 - HS/MS",'C1. Verprobung'!$D$20,
IF($C108="5 - MS",'C1. Verprobung'!$D$21,
IF($C108="6 - MS/NS",'C1. Verprobung'!$D$22,
IF($C108="7 - NS",'C1. Verprobung'!$D$23,"-")))))))</f>
        <v>-</v>
      </c>
      <c r="Q108" s="322" t="str">
        <f>IF($C108="1 - HöS",'C1. Verprobung'!$E$17,
IF($C108="2 - HöS/HS",'C1. Verprobung'!$E$18,
IF($C108="3 - HS",'C1. Verprobung'!$E$19,
IF($C108="4 - HS/MS",'C1. Verprobung'!$E$20,
IF($C108="5 - MS",'C1. Verprobung'!$E$21,
IF($C108="6 - MS/NS",'C1. Verprobung'!$E$22,
IF($C108="7 - NS",'C1. Verprobung'!$E$23,"-")))))))</f>
        <v>-</v>
      </c>
      <c r="R108" s="322" t="str">
        <f>IF($C108="1 - HöS",'C1. Verprobung'!$F$17,
IF($C108="2 - HöS/HS",'C1. Verprobung'!$F$18,
IF($C108="3 - HS",'C1. Verprobung'!$F$19,
IF($C108="4 - HS/MS",'C1. Verprobung'!$F$20,
IF($C108="5 - MS",'C1. Verprobung'!$F$21,
IF($C108="6 - MS/NS",'C1. Verprobung'!$F$22,
IF($C108="7 - NS",'C1. Verprobung'!$F$23,"-")))))))</f>
        <v>-</v>
      </c>
      <c r="S108" s="151"/>
      <c r="T108" s="181">
        <f t="shared" si="8"/>
        <v>0</v>
      </c>
      <c r="U108" s="181">
        <f t="shared" si="9"/>
        <v>0</v>
      </c>
      <c r="V108" s="181">
        <f t="shared" si="10"/>
        <v>0</v>
      </c>
      <c r="W108" s="181">
        <f t="shared" si="11"/>
        <v>0</v>
      </c>
      <c r="X108" s="181">
        <f t="shared" si="12"/>
        <v>0</v>
      </c>
    </row>
    <row r="109" spans="2:24" ht="15" customHeight="1" x14ac:dyDescent="0.2">
      <c r="B109" s="337" t="s">
        <v>36</v>
      </c>
      <c r="C109" s="133" t="s">
        <v>36</v>
      </c>
      <c r="D109" s="133" t="s">
        <v>36</v>
      </c>
      <c r="E109" s="133"/>
      <c r="F109" s="133"/>
      <c r="G109" s="133"/>
      <c r="H109" s="133"/>
      <c r="I109" s="133"/>
      <c r="J109" s="133"/>
      <c r="K109" s="154"/>
      <c r="L109" s="154"/>
      <c r="M109" s="154"/>
      <c r="N109" s="154"/>
      <c r="O109" s="322" t="str">
        <f>IF($C109="1 - HöS",'C1. Verprobung'!$C$17,
IF($C109="2 - HöS/HS",'C1. Verprobung'!$C$18,
IF($C109="3 - HS",'C1. Verprobung'!$C$19,
IF($C109="4 - HS/MS",'C1. Verprobung'!$C$20,
IF($C109="5 - MS",'C1. Verprobung'!$C$21,
IF($C109="6 - MS/NS",'C1. Verprobung'!$C$22,
IF($C109="7 - NS",'C1. Verprobung'!$C$23,"-")))))))</f>
        <v>-</v>
      </c>
      <c r="P109" s="322" t="str">
        <f>IF($C109="1 - HöS",'C1. Verprobung'!$D$17,
IF($C109="2 - HöS/HS",'C1. Verprobung'!$D$18,
IF($C109="3 - HS",'C1. Verprobung'!$D$19,
IF($C109="4 - HS/MS",'C1. Verprobung'!$D$20,
IF($C109="5 - MS",'C1. Verprobung'!$D$21,
IF($C109="6 - MS/NS",'C1. Verprobung'!$D$22,
IF($C109="7 - NS",'C1. Verprobung'!$D$23,"-")))))))</f>
        <v>-</v>
      </c>
      <c r="Q109" s="322" t="str">
        <f>IF($C109="1 - HöS",'C1. Verprobung'!$E$17,
IF($C109="2 - HöS/HS",'C1. Verprobung'!$E$18,
IF($C109="3 - HS",'C1. Verprobung'!$E$19,
IF($C109="4 - HS/MS",'C1. Verprobung'!$E$20,
IF($C109="5 - MS",'C1. Verprobung'!$E$21,
IF($C109="6 - MS/NS",'C1. Verprobung'!$E$22,
IF($C109="7 - NS",'C1. Verprobung'!$E$23,"-")))))))</f>
        <v>-</v>
      </c>
      <c r="R109" s="322" t="str">
        <f>IF($C109="1 - HöS",'C1. Verprobung'!$F$17,
IF($C109="2 - HöS/HS",'C1. Verprobung'!$F$18,
IF($C109="3 - HS",'C1. Verprobung'!$F$19,
IF($C109="4 - HS/MS",'C1. Verprobung'!$F$20,
IF($C109="5 - MS",'C1. Verprobung'!$F$21,
IF($C109="6 - MS/NS",'C1. Verprobung'!$F$22,
IF($C109="7 - NS",'C1. Verprobung'!$F$23,"-")))))))</f>
        <v>-</v>
      </c>
      <c r="S109" s="151"/>
      <c r="T109" s="181">
        <f t="shared" si="8"/>
        <v>0</v>
      </c>
      <c r="U109" s="181">
        <f t="shared" si="9"/>
        <v>0</v>
      </c>
      <c r="V109" s="181">
        <f t="shared" si="10"/>
        <v>0</v>
      </c>
      <c r="W109" s="181">
        <f t="shared" si="11"/>
        <v>0</v>
      </c>
      <c r="X109" s="181">
        <f t="shared" si="12"/>
        <v>0</v>
      </c>
    </row>
    <row r="110" spans="2:24" ht="15" customHeight="1" x14ac:dyDescent="0.2">
      <c r="B110" s="337" t="s">
        <v>36</v>
      </c>
      <c r="C110" s="133" t="s">
        <v>36</v>
      </c>
      <c r="D110" s="133" t="s">
        <v>36</v>
      </c>
      <c r="E110" s="133"/>
      <c r="F110" s="133"/>
      <c r="G110" s="133"/>
      <c r="H110" s="133"/>
      <c r="I110" s="133"/>
      <c r="J110" s="133"/>
      <c r="K110" s="154"/>
      <c r="L110" s="154"/>
      <c r="M110" s="154"/>
      <c r="N110" s="154"/>
      <c r="O110" s="322" t="str">
        <f>IF($C110="1 - HöS",'C1. Verprobung'!$C$17,
IF($C110="2 - HöS/HS",'C1. Verprobung'!$C$18,
IF($C110="3 - HS",'C1. Verprobung'!$C$19,
IF($C110="4 - HS/MS",'C1. Verprobung'!$C$20,
IF($C110="5 - MS",'C1. Verprobung'!$C$21,
IF($C110="6 - MS/NS",'C1. Verprobung'!$C$22,
IF($C110="7 - NS",'C1. Verprobung'!$C$23,"-")))))))</f>
        <v>-</v>
      </c>
      <c r="P110" s="322" t="str">
        <f>IF($C110="1 - HöS",'C1. Verprobung'!$D$17,
IF($C110="2 - HöS/HS",'C1. Verprobung'!$D$18,
IF($C110="3 - HS",'C1. Verprobung'!$D$19,
IF($C110="4 - HS/MS",'C1. Verprobung'!$D$20,
IF($C110="5 - MS",'C1. Verprobung'!$D$21,
IF($C110="6 - MS/NS",'C1. Verprobung'!$D$22,
IF($C110="7 - NS",'C1. Verprobung'!$D$23,"-")))))))</f>
        <v>-</v>
      </c>
      <c r="Q110" s="322" t="str">
        <f>IF($C110="1 - HöS",'C1. Verprobung'!$E$17,
IF($C110="2 - HöS/HS",'C1. Verprobung'!$E$18,
IF($C110="3 - HS",'C1. Verprobung'!$E$19,
IF($C110="4 - HS/MS",'C1. Verprobung'!$E$20,
IF($C110="5 - MS",'C1. Verprobung'!$E$21,
IF($C110="6 - MS/NS",'C1. Verprobung'!$E$22,
IF($C110="7 - NS",'C1. Verprobung'!$E$23,"-")))))))</f>
        <v>-</v>
      </c>
      <c r="R110" s="322" t="str">
        <f>IF($C110="1 - HöS",'C1. Verprobung'!$F$17,
IF($C110="2 - HöS/HS",'C1. Verprobung'!$F$18,
IF($C110="3 - HS",'C1. Verprobung'!$F$19,
IF($C110="4 - HS/MS",'C1. Verprobung'!$F$20,
IF($C110="5 - MS",'C1. Verprobung'!$F$21,
IF($C110="6 - MS/NS",'C1. Verprobung'!$F$22,
IF($C110="7 - NS",'C1. Verprobung'!$F$23,"-")))))))</f>
        <v>-</v>
      </c>
      <c r="S110" s="151"/>
      <c r="T110" s="181">
        <f t="shared" si="8"/>
        <v>0</v>
      </c>
      <c r="U110" s="181">
        <f t="shared" si="9"/>
        <v>0</v>
      </c>
      <c r="V110" s="181">
        <f t="shared" si="10"/>
        <v>0</v>
      </c>
      <c r="W110" s="181">
        <f t="shared" si="11"/>
        <v>0</v>
      </c>
      <c r="X110" s="181">
        <f t="shared" si="12"/>
        <v>0</v>
      </c>
    </row>
    <row r="111" spans="2:24" ht="15" customHeight="1" x14ac:dyDescent="0.2">
      <c r="B111" s="337" t="s">
        <v>36</v>
      </c>
      <c r="C111" s="133" t="s">
        <v>36</v>
      </c>
      <c r="D111" s="133" t="s">
        <v>36</v>
      </c>
      <c r="E111" s="133"/>
      <c r="F111" s="133"/>
      <c r="G111" s="133"/>
      <c r="H111" s="133"/>
      <c r="I111" s="133"/>
      <c r="J111" s="133"/>
      <c r="K111" s="154"/>
      <c r="L111" s="154"/>
      <c r="M111" s="154"/>
      <c r="N111" s="154"/>
      <c r="O111" s="322" t="str">
        <f>IF($C111="1 - HöS",'C1. Verprobung'!$C$17,
IF($C111="2 - HöS/HS",'C1. Verprobung'!$C$18,
IF($C111="3 - HS",'C1. Verprobung'!$C$19,
IF($C111="4 - HS/MS",'C1. Verprobung'!$C$20,
IF($C111="5 - MS",'C1. Verprobung'!$C$21,
IF($C111="6 - MS/NS",'C1. Verprobung'!$C$22,
IF($C111="7 - NS",'C1. Verprobung'!$C$23,"-")))))))</f>
        <v>-</v>
      </c>
      <c r="P111" s="322" t="str">
        <f>IF($C111="1 - HöS",'C1. Verprobung'!$D$17,
IF($C111="2 - HöS/HS",'C1. Verprobung'!$D$18,
IF($C111="3 - HS",'C1. Verprobung'!$D$19,
IF($C111="4 - HS/MS",'C1. Verprobung'!$D$20,
IF($C111="5 - MS",'C1. Verprobung'!$D$21,
IF($C111="6 - MS/NS",'C1. Verprobung'!$D$22,
IF($C111="7 - NS",'C1. Verprobung'!$D$23,"-")))))))</f>
        <v>-</v>
      </c>
      <c r="Q111" s="322" t="str">
        <f>IF($C111="1 - HöS",'C1. Verprobung'!$E$17,
IF($C111="2 - HöS/HS",'C1. Verprobung'!$E$18,
IF($C111="3 - HS",'C1. Verprobung'!$E$19,
IF($C111="4 - HS/MS",'C1. Verprobung'!$E$20,
IF($C111="5 - MS",'C1. Verprobung'!$E$21,
IF($C111="6 - MS/NS",'C1. Verprobung'!$E$22,
IF($C111="7 - NS",'C1. Verprobung'!$E$23,"-")))))))</f>
        <v>-</v>
      </c>
      <c r="R111" s="322" t="str">
        <f>IF($C111="1 - HöS",'C1. Verprobung'!$F$17,
IF($C111="2 - HöS/HS",'C1. Verprobung'!$F$18,
IF($C111="3 - HS",'C1. Verprobung'!$F$19,
IF($C111="4 - HS/MS",'C1. Verprobung'!$F$20,
IF($C111="5 - MS",'C1. Verprobung'!$F$21,
IF($C111="6 - MS/NS",'C1. Verprobung'!$F$22,
IF($C111="7 - NS",'C1. Verprobung'!$F$23,"-")))))))</f>
        <v>-</v>
      </c>
      <c r="S111" s="151"/>
      <c r="T111" s="181">
        <f t="shared" si="8"/>
        <v>0</v>
      </c>
      <c r="U111" s="181">
        <f t="shared" si="9"/>
        <v>0</v>
      </c>
      <c r="V111" s="181">
        <f t="shared" si="10"/>
        <v>0</v>
      </c>
      <c r="W111" s="181">
        <f t="shared" si="11"/>
        <v>0</v>
      </c>
      <c r="X111" s="181">
        <f t="shared" si="12"/>
        <v>0</v>
      </c>
    </row>
    <row r="112" spans="2:24" ht="15" customHeight="1" x14ac:dyDescent="0.2">
      <c r="B112" s="337" t="s">
        <v>36</v>
      </c>
      <c r="C112" s="133" t="s">
        <v>36</v>
      </c>
      <c r="D112" s="133" t="s">
        <v>36</v>
      </c>
      <c r="E112" s="133"/>
      <c r="F112" s="133"/>
      <c r="G112" s="133"/>
      <c r="H112" s="133"/>
      <c r="I112" s="133"/>
      <c r="J112" s="133"/>
      <c r="K112" s="154"/>
      <c r="L112" s="154"/>
      <c r="M112" s="154"/>
      <c r="N112" s="154"/>
      <c r="O112" s="322" t="str">
        <f>IF($C112="1 - HöS",'C1. Verprobung'!$C$17,
IF($C112="2 - HöS/HS",'C1. Verprobung'!$C$18,
IF($C112="3 - HS",'C1. Verprobung'!$C$19,
IF($C112="4 - HS/MS",'C1. Verprobung'!$C$20,
IF($C112="5 - MS",'C1. Verprobung'!$C$21,
IF($C112="6 - MS/NS",'C1. Verprobung'!$C$22,
IF($C112="7 - NS",'C1. Verprobung'!$C$23,"-")))))))</f>
        <v>-</v>
      </c>
      <c r="P112" s="322" t="str">
        <f>IF($C112="1 - HöS",'C1. Verprobung'!$D$17,
IF($C112="2 - HöS/HS",'C1. Verprobung'!$D$18,
IF($C112="3 - HS",'C1. Verprobung'!$D$19,
IF($C112="4 - HS/MS",'C1. Verprobung'!$D$20,
IF($C112="5 - MS",'C1. Verprobung'!$D$21,
IF($C112="6 - MS/NS",'C1. Verprobung'!$D$22,
IF($C112="7 - NS",'C1. Verprobung'!$D$23,"-")))))))</f>
        <v>-</v>
      </c>
      <c r="Q112" s="322" t="str">
        <f>IF($C112="1 - HöS",'C1. Verprobung'!$E$17,
IF($C112="2 - HöS/HS",'C1. Verprobung'!$E$18,
IF($C112="3 - HS",'C1. Verprobung'!$E$19,
IF($C112="4 - HS/MS",'C1. Verprobung'!$E$20,
IF($C112="5 - MS",'C1. Verprobung'!$E$21,
IF($C112="6 - MS/NS",'C1. Verprobung'!$E$22,
IF($C112="7 - NS",'C1. Verprobung'!$E$23,"-")))))))</f>
        <v>-</v>
      </c>
      <c r="R112" s="322" t="str">
        <f>IF($C112="1 - HöS",'C1. Verprobung'!$F$17,
IF($C112="2 - HöS/HS",'C1. Verprobung'!$F$18,
IF($C112="3 - HS",'C1. Verprobung'!$F$19,
IF($C112="4 - HS/MS",'C1. Verprobung'!$F$20,
IF($C112="5 - MS",'C1. Verprobung'!$F$21,
IF($C112="6 - MS/NS",'C1. Verprobung'!$F$22,
IF($C112="7 - NS",'C1. Verprobung'!$F$23,"-")))))))</f>
        <v>-</v>
      </c>
      <c r="S112" s="151"/>
      <c r="T112" s="181">
        <f t="shared" si="8"/>
        <v>0</v>
      </c>
      <c r="U112" s="181">
        <f t="shared" si="9"/>
        <v>0</v>
      </c>
      <c r="V112" s="181">
        <f t="shared" si="10"/>
        <v>0</v>
      </c>
      <c r="W112" s="181">
        <f t="shared" si="11"/>
        <v>0</v>
      </c>
      <c r="X112" s="181">
        <f t="shared" si="12"/>
        <v>0</v>
      </c>
    </row>
    <row r="113" spans="2:24" ht="15" customHeight="1" x14ac:dyDescent="0.2">
      <c r="B113" s="337" t="s">
        <v>36</v>
      </c>
      <c r="C113" s="133" t="s">
        <v>36</v>
      </c>
      <c r="D113" s="133" t="s">
        <v>36</v>
      </c>
      <c r="E113" s="133"/>
      <c r="F113" s="133"/>
      <c r="G113" s="133"/>
      <c r="H113" s="133"/>
      <c r="I113" s="133"/>
      <c r="J113" s="133"/>
      <c r="K113" s="154"/>
      <c r="L113" s="154"/>
      <c r="M113" s="154"/>
      <c r="N113" s="154"/>
      <c r="O113" s="322" t="str">
        <f>IF($C113="1 - HöS",'C1. Verprobung'!$C$17,
IF($C113="2 - HöS/HS",'C1. Verprobung'!$C$18,
IF($C113="3 - HS",'C1. Verprobung'!$C$19,
IF($C113="4 - HS/MS",'C1. Verprobung'!$C$20,
IF($C113="5 - MS",'C1. Verprobung'!$C$21,
IF($C113="6 - MS/NS",'C1. Verprobung'!$C$22,
IF($C113="7 - NS",'C1. Verprobung'!$C$23,"-")))))))</f>
        <v>-</v>
      </c>
      <c r="P113" s="322" t="str">
        <f>IF($C113="1 - HöS",'C1. Verprobung'!$D$17,
IF($C113="2 - HöS/HS",'C1. Verprobung'!$D$18,
IF($C113="3 - HS",'C1. Verprobung'!$D$19,
IF($C113="4 - HS/MS",'C1. Verprobung'!$D$20,
IF($C113="5 - MS",'C1. Verprobung'!$D$21,
IF($C113="6 - MS/NS",'C1. Verprobung'!$D$22,
IF($C113="7 - NS",'C1. Verprobung'!$D$23,"-")))))))</f>
        <v>-</v>
      </c>
      <c r="Q113" s="322" t="str">
        <f>IF($C113="1 - HöS",'C1. Verprobung'!$E$17,
IF($C113="2 - HöS/HS",'C1. Verprobung'!$E$18,
IF($C113="3 - HS",'C1. Verprobung'!$E$19,
IF($C113="4 - HS/MS",'C1. Verprobung'!$E$20,
IF($C113="5 - MS",'C1. Verprobung'!$E$21,
IF($C113="6 - MS/NS",'C1. Verprobung'!$E$22,
IF($C113="7 - NS",'C1. Verprobung'!$E$23,"-")))))))</f>
        <v>-</v>
      </c>
      <c r="R113" s="322" t="str">
        <f>IF($C113="1 - HöS",'C1. Verprobung'!$F$17,
IF($C113="2 - HöS/HS",'C1. Verprobung'!$F$18,
IF($C113="3 - HS",'C1. Verprobung'!$F$19,
IF($C113="4 - HS/MS",'C1. Verprobung'!$F$20,
IF($C113="5 - MS",'C1. Verprobung'!$F$21,
IF($C113="6 - MS/NS",'C1. Verprobung'!$F$22,
IF($C113="7 - NS",'C1. Verprobung'!$F$23,"-")))))))</f>
        <v>-</v>
      </c>
      <c r="S113" s="151"/>
      <c r="T113" s="181">
        <f t="shared" si="8"/>
        <v>0</v>
      </c>
      <c r="U113" s="181">
        <f t="shared" si="9"/>
        <v>0</v>
      </c>
      <c r="V113" s="181">
        <f t="shared" si="10"/>
        <v>0</v>
      </c>
      <c r="W113" s="181">
        <f t="shared" si="11"/>
        <v>0</v>
      </c>
      <c r="X113" s="181">
        <f t="shared" si="12"/>
        <v>0</v>
      </c>
    </row>
    <row r="114" spans="2:24" ht="15" customHeight="1" x14ac:dyDescent="0.2">
      <c r="B114" s="337" t="s">
        <v>36</v>
      </c>
      <c r="C114" s="133" t="s">
        <v>36</v>
      </c>
      <c r="D114" s="133" t="s">
        <v>36</v>
      </c>
      <c r="E114" s="133"/>
      <c r="F114" s="133"/>
      <c r="G114" s="133"/>
      <c r="H114" s="133"/>
      <c r="I114" s="133"/>
      <c r="J114" s="133"/>
      <c r="K114" s="154"/>
      <c r="L114" s="154"/>
      <c r="M114" s="154"/>
      <c r="N114" s="154"/>
      <c r="O114" s="322" t="str">
        <f>IF($C114="1 - HöS",'C1. Verprobung'!$C$17,
IF($C114="2 - HöS/HS",'C1. Verprobung'!$C$18,
IF($C114="3 - HS",'C1. Verprobung'!$C$19,
IF($C114="4 - HS/MS",'C1. Verprobung'!$C$20,
IF($C114="5 - MS",'C1. Verprobung'!$C$21,
IF($C114="6 - MS/NS",'C1. Verprobung'!$C$22,
IF($C114="7 - NS",'C1. Verprobung'!$C$23,"-")))))))</f>
        <v>-</v>
      </c>
      <c r="P114" s="322" t="str">
        <f>IF($C114="1 - HöS",'C1. Verprobung'!$D$17,
IF($C114="2 - HöS/HS",'C1. Verprobung'!$D$18,
IF($C114="3 - HS",'C1. Verprobung'!$D$19,
IF($C114="4 - HS/MS",'C1. Verprobung'!$D$20,
IF($C114="5 - MS",'C1. Verprobung'!$D$21,
IF($C114="6 - MS/NS",'C1. Verprobung'!$D$22,
IF($C114="7 - NS",'C1. Verprobung'!$D$23,"-")))))))</f>
        <v>-</v>
      </c>
      <c r="Q114" s="322" t="str">
        <f>IF($C114="1 - HöS",'C1. Verprobung'!$E$17,
IF($C114="2 - HöS/HS",'C1. Verprobung'!$E$18,
IF($C114="3 - HS",'C1. Verprobung'!$E$19,
IF($C114="4 - HS/MS",'C1. Verprobung'!$E$20,
IF($C114="5 - MS",'C1. Verprobung'!$E$21,
IF($C114="6 - MS/NS",'C1. Verprobung'!$E$22,
IF($C114="7 - NS",'C1. Verprobung'!$E$23,"-")))))))</f>
        <v>-</v>
      </c>
      <c r="R114" s="322" t="str">
        <f>IF($C114="1 - HöS",'C1. Verprobung'!$F$17,
IF($C114="2 - HöS/HS",'C1. Verprobung'!$F$18,
IF($C114="3 - HS",'C1. Verprobung'!$F$19,
IF($C114="4 - HS/MS",'C1. Verprobung'!$F$20,
IF($C114="5 - MS",'C1. Verprobung'!$F$21,
IF($C114="6 - MS/NS",'C1. Verprobung'!$F$22,
IF($C114="7 - NS",'C1. Verprobung'!$F$23,"-")))))))</f>
        <v>-</v>
      </c>
      <c r="S114" s="151"/>
      <c r="T114" s="181">
        <f t="shared" si="8"/>
        <v>0</v>
      </c>
      <c r="U114" s="181">
        <f t="shared" si="9"/>
        <v>0</v>
      </c>
      <c r="V114" s="181">
        <f t="shared" si="10"/>
        <v>0</v>
      </c>
      <c r="W114" s="181">
        <f t="shared" si="11"/>
        <v>0</v>
      </c>
      <c r="X114" s="181">
        <f t="shared" si="12"/>
        <v>0</v>
      </c>
    </row>
    <row r="115" spans="2:24" ht="15" customHeight="1" x14ac:dyDescent="0.2">
      <c r="B115" s="337" t="s">
        <v>36</v>
      </c>
      <c r="C115" s="133" t="s">
        <v>36</v>
      </c>
      <c r="D115" s="133" t="s">
        <v>36</v>
      </c>
      <c r="E115" s="133"/>
      <c r="F115" s="133"/>
      <c r="G115" s="133"/>
      <c r="H115" s="133"/>
      <c r="I115" s="133"/>
      <c r="J115" s="133"/>
      <c r="K115" s="154"/>
      <c r="L115" s="154"/>
      <c r="M115" s="154"/>
      <c r="N115" s="154"/>
      <c r="O115" s="322" t="str">
        <f>IF($C115="1 - HöS",'C1. Verprobung'!$C$17,
IF($C115="2 - HöS/HS",'C1. Verprobung'!$C$18,
IF($C115="3 - HS",'C1. Verprobung'!$C$19,
IF($C115="4 - HS/MS",'C1. Verprobung'!$C$20,
IF($C115="5 - MS",'C1. Verprobung'!$C$21,
IF($C115="6 - MS/NS",'C1. Verprobung'!$C$22,
IF($C115="7 - NS",'C1. Verprobung'!$C$23,"-")))))))</f>
        <v>-</v>
      </c>
      <c r="P115" s="322" t="str">
        <f>IF($C115="1 - HöS",'C1. Verprobung'!$D$17,
IF($C115="2 - HöS/HS",'C1. Verprobung'!$D$18,
IF($C115="3 - HS",'C1. Verprobung'!$D$19,
IF($C115="4 - HS/MS",'C1. Verprobung'!$D$20,
IF($C115="5 - MS",'C1. Verprobung'!$D$21,
IF($C115="6 - MS/NS",'C1. Verprobung'!$D$22,
IF($C115="7 - NS",'C1. Verprobung'!$D$23,"-")))))))</f>
        <v>-</v>
      </c>
      <c r="Q115" s="322" t="str">
        <f>IF($C115="1 - HöS",'C1. Verprobung'!$E$17,
IF($C115="2 - HöS/HS",'C1. Verprobung'!$E$18,
IF($C115="3 - HS",'C1. Verprobung'!$E$19,
IF($C115="4 - HS/MS",'C1. Verprobung'!$E$20,
IF($C115="5 - MS",'C1. Verprobung'!$E$21,
IF($C115="6 - MS/NS",'C1. Verprobung'!$E$22,
IF($C115="7 - NS",'C1. Verprobung'!$E$23,"-")))))))</f>
        <v>-</v>
      </c>
      <c r="R115" s="322" t="str">
        <f>IF($C115="1 - HöS",'C1. Verprobung'!$F$17,
IF($C115="2 - HöS/HS",'C1. Verprobung'!$F$18,
IF($C115="3 - HS",'C1. Verprobung'!$F$19,
IF($C115="4 - HS/MS",'C1. Verprobung'!$F$20,
IF($C115="5 - MS",'C1. Verprobung'!$F$21,
IF($C115="6 - MS/NS",'C1. Verprobung'!$F$22,
IF($C115="7 - NS",'C1. Verprobung'!$F$23,"-")))))))</f>
        <v>-</v>
      </c>
      <c r="S115" s="151"/>
      <c r="T115" s="181">
        <f t="shared" si="8"/>
        <v>0</v>
      </c>
      <c r="U115" s="181">
        <f t="shared" si="9"/>
        <v>0</v>
      </c>
      <c r="V115" s="181">
        <f t="shared" si="10"/>
        <v>0</v>
      </c>
      <c r="W115" s="181">
        <f t="shared" si="11"/>
        <v>0</v>
      </c>
      <c r="X115" s="181">
        <f t="shared" si="12"/>
        <v>0</v>
      </c>
    </row>
    <row r="116" spans="2:24" ht="15" customHeight="1" x14ac:dyDescent="0.2">
      <c r="B116" s="337" t="s">
        <v>36</v>
      </c>
      <c r="C116" s="133" t="s">
        <v>36</v>
      </c>
      <c r="D116" s="133" t="s">
        <v>36</v>
      </c>
      <c r="E116" s="133"/>
      <c r="F116" s="133"/>
      <c r="G116" s="133"/>
      <c r="H116" s="133"/>
      <c r="I116" s="133"/>
      <c r="J116" s="133"/>
      <c r="K116" s="154"/>
      <c r="L116" s="154"/>
      <c r="M116" s="154"/>
      <c r="N116" s="154"/>
      <c r="O116" s="322" t="str">
        <f>IF($C116="1 - HöS",'C1. Verprobung'!$C$17,
IF($C116="2 - HöS/HS",'C1. Verprobung'!$C$18,
IF($C116="3 - HS",'C1. Verprobung'!$C$19,
IF($C116="4 - HS/MS",'C1. Verprobung'!$C$20,
IF($C116="5 - MS",'C1. Verprobung'!$C$21,
IF($C116="6 - MS/NS",'C1. Verprobung'!$C$22,
IF($C116="7 - NS",'C1. Verprobung'!$C$23,"-")))))))</f>
        <v>-</v>
      </c>
      <c r="P116" s="322" t="str">
        <f>IF($C116="1 - HöS",'C1. Verprobung'!$D$17,
IF($C116="2 - HöS/HS",'C1. Verprobung'!$D$18,
IF($C116="3 - HS",'C1. Verprobung'!$D$19,
IF($C116="4 - HS/MS",'C1. Verprobung'!$D$20,
IF($C116="5 - MS",'C1. Verprobung'!$D$21,
IF($C116="6 - MS/NS",'C1. Verprobung'!$D$22,
IF($C116="7 - NS",'C1. Verprobung'!$D$23,"-")))))))</f>
        <v>-</v>
      </c>
      <c r="Q116" s="322" t="str">
        <f>IF($C116="1 - HöS",'C1. Verprobung'!$E$17,
IF($C116="2 - HöS/HS",'C1. Verprobung'!$E$18,
IF($C116="3 - HS",'C1. Verprobung'!$E$19,
IF($C116="4 - HS/MS",'C1. Verprobung'!$E$20,
IF($C116="5 - MS",'C1. Verprobung'!$E$21,
IF($C116="6 - MS/NS",'C1. Verprobung'!$E$22,
IF($C116="7 - NS",'C1. Verprobung'!$E$23,"-")))))))</f>
        <v>-</v>
      </c>
      <c r="R116" s="322" t="str">
        <f>IF($C116="1 - HöS",'C1. Verprobung'!$F$17,
IF($C116="2 - HöS/HS",'C1. Verprobung'!$F$18,
IF($C116="3 - HS",'C1. Verprobung'!$F$19,
IF($C116="4 - HS/MS",'C1. Verprobung'!$F$20,
IF($C116="5 - MS",'C1. Verprobung'!$F$21,
IF($C116="6 - MS/NS",'C1. Verprobung'!$F$22,
IF($C116="7 - NS",'C1. Verprobung'!$F$23,"-")))))))</f>
        <v>-</v>
      </c>
      <c r="S116" s="151"/>
      <c r="T116" s="181">
        <f t="shared" si="8"/>
        <v>0</v>
      </c>
      <c r="U116" s="181">
        <f t="shared" si="9"/>
        <v>0</v>
      </c>
      <c r="V116" s="181">
        <f t="shared" si="10"/>
        <v>0</v>
      </c>
      <c r="W116" s="181">
        <f t="shared" si="11"/>
        <v>0</v>
      </c>
      <c r="X116" s="181">
        <f t="shared" si="12"/>
        <v>0</v>
      </c>
    </row>
    <row r="117" spans="2:24" ht="15" customHeight="1" x14ac:dyDescent="0.2">
      <c r="B117" s="337" t="s">
        <v>36</v>
      </c>
      <c r="C117" s="133" t="s">
        <v>36</v>
      </c>
      <c r="D117" s="133" t="s">
        <v>36</v>
      </c>
      <c r="E117" s="133"/>
      <c r="F117" s="133"/>
      <c r="G117" s="133"/>
      <c r="H117" s="133"/>
      <c r="I117" s="133"/>
      <c r="J117" s="133"/>
      <c r="K117" s="154"/>
      <c r="L117" s="154"/>
      <c r="M117" s="154"/>
      <c r="N117" s="154"/>
      <c r="O117" s="322" t="str">
        <f>IF($C117="1 - HöS",'C1. Verprobung'!$C$17,
IF($C117="2 - HöS/HS",'C1. Verprobung'!$C$18,
IF($C117="3 - HS",'C1. Verprobung'!$C$19,
IF($C117="4 - HS/MS",'C1. Verprobung'!$C$20,
IF($C117="5 - MS",'C1. Verprobung'!$C$21,
IF($C117="6 - MS/NS",'C1. Verprobung'!$C$22,
IF($C117="7 - NS",'C1. Verprobung'!$C$23,"-")))))))</f>
        <v>-</v>
      </c>
      <c r="P117" s="322" t="str">
        <f>IF($C117="1 - HöS",'C1. Verprobung'!$D$17,
IF($C117="2 - HöS/HS",'C1. Verprobung'!$D$18,
IF($C117="3 - HS",'C1. Verprobung'!$D$19,
IF($C117="4 - HS/MS",'C1. Verprobung'!$D$20,
IF($C117="5 - MS",'C1. Verprobung'!$D$21,
IF($C117="6 - MS/NS",'C1. Verprobung'!$D$22,
IF($C117="7 - NS",'C1. Verprobung'!$D$23,"-")))))))</f>
        <v>-</v>
      </c>
      <c r="Q117" s="322" t="str">
        <f>IF($C117="1 - HöS",'C1. Verprobung'!$E$17,
IF($C117="2 - HöS/HS",'C1. Verprobung'!$E$18,
IF($C117="3 - HS",'C1. Verprobung'!$E$19,
IF($C117="4 - HS/MS",'C1. Verprobung'!$E$20,
IF($C117="5 - MS",'C1. Verprobung'!$E$21,
IF($C117="6 - MS/NS",'C1. Verprobung'!$E$22,
IF($C117="7 - NS",'C1. Verprobung'!$E$23,"-")))))))</f>
        <v>-</v>
      </c>
      <c r="R117" s="322" t="str">
        <f>IF($C117="1 - HöS",'C1. Verprobung'!$F$17,
IF($C117="2 - HöS/HS",'C1. Verprobung'!$F$18,
IF($C117="3 - HS",'C1. Verprobung'!$F$19,
IF($C117="4 - HS/MS",'C1. Verprobung'!$F$20,
IF($C117="5 - MS",'C1. Verprobung'!$F$21,
IF($C117="6 - MS/NS",'C1. Verprobung'!$F$22,
IF($C117="7 - NS",'C1. Verprobung'!$F$23,"-")))))))</f>
        <v>-</v>
      </c>
      <c r="S117" s="151"/>
      <c r="T117" s="181">
        <f t="shared" si="8"/>
        <v>0</v>
      </c>
      <c r="U117" s="181">
        <f t="shared" si="9"/>
        <v>0</v>
      </c>
      <c r="V117" s="181">
        <f t="shared" si="10"/>
        <v>0</v>
      </c>
      <c r="W117" s="181">
        <f t="shared" si="11"/>
        <v>0</v>
      </c>
      <c r="X117" s="181">
        <f t="shared" si="12"/>
        <v>0</v>
      </c>
    </row>
    <row r="118" spans="2:24" ht="15" customHeight="1" x14ac:dyDescent="0.2">
      <c r="B118" s="337" t="s">
        <v>36</v>
      </c>
      <c r="C118" s="133" t="s">
        <v>36</v>
      </c>
      <c r="D118" s="133" t="s">
        <v>36</v>
      </c>
      <c r="E118" s="133"/>
      <c r="F118" s="133"/>
      <c r="G118" s="133"/>
      <c r="H118" s="133"/>
      <c r="I118" s="133"/>
      <c r="J118" s="133"/>
      <c r="K118" s="154"/>
      <c r="L118" s="154"/>
      <c r="M118" s="154"/>
      <c r="N118" s="154"/>
      <c r="O118" s="322" t="str">
        <f>IF($C118="1 - HöS",'C1. Verprobung'!$C$17,
IF($C118="2 - HöS/HS",'C1. Verprobung'!$C$18,
IF($C118="3 - HS",'C1. Verprobung'!$C$19,
IF($C118="4 - HS/MS",'C1. Verprobung'!$C$20,
IF($C118="5 - MS",'C1. Verprobung'!$C$21,
IF($C118="6 - MS/NS",'C1. Verprobung'!$C$22,
IF($C118="7 - NS",'C1. Verprobung'!$C$23,"-")))))))</f>
        <v>-</v>
      </c>
      <c r="P118" s="322" t="str">
        <f>IF($C118="1 - HöS",'C1. Verprobung'!$D$17,
IF($C118="2 - HöS/HS",'C1. Verprobung'!$D$18,
IF($C118="3 - HS",'C1. Verprobung'!$D$19,
IF($C118="4 - HS/MS",'C1. Verprobung'!$D$20,
IF($C118="5 - MS",'C1. Verprobung'!$D$21,
IF($C118="6 - MS/NS",'C1. Verprobung'!$D$22,
IF($C118="7 - NS",'C1. Verprobung'!$D$23,"-")))))))</f>
        <v>-</v>
      </c>
      <c r="Q118" s="322" t="str">
        <f>IF($C118="1 - HöS",'C1. Verprobung'!$E$17,
IF($C118="2 - HöS/HS",'C1. Verprobung'!$E$18,
IF($C118="3 - HS",'C1. Verprobung'!$E$19,
IF($C118="4 - HS/MS",'C1. Verprobung'!$E$20,
IF($C118="5 - MS",'C1. Verprobung'!$E$21,
IF($C118="6 - MS/NS",'C1. Verprobung'!$E$22,
IF($C118="7 - NS",'C1. Verprobung'!$E$23,"-")))))))</f>
        <v>-</v>
      </c>
      <c r="R118" s="322" t="str">
        <f>IF($C118="1 - HöS",'C1. Verprobung'!$F$17,
IF($C118="2 - HöS/HS",'C1. Verprobung'!$F$18,
IF($C118="3 - HS",'C1. Verprobung'!$F$19,
IF($C118="4 - HS/MS",'C1. Verprobung'!$F$20,
IF($C118="5 - MS",'C1. Verprobung'!$F$21,
IF($C118="6 - MS/NS",'C1. Verprobung'!$F$22,
IF($C118="7 - NS",'C1. Verprobung'!$F$23,"-")))))))</f>
        <v>-</v>
      </c>
      <c r="S118" s="151"/>
      <c r="T118" s="181">
        <f t="shared" si="8"/>
        <v>0</v>
      </c>
      <c r="U118" s="181">
        <f t="shared" si="9"/>
        <v>0</v>
      </c>
      <c r="V118" s="181">
        <f t="shared" si="10"/>
        <v>0</v>
      </c>
      <c r="W118" s="181">
        <f t="shared" si="11"/>
        <v>0</v>
      </c>
      <c r="X118" s="181">
        <f t="shared" si="12"/>
        <v>0</v>
      </c>
    </row>
    <row r="119" spans="2:24" ht="15" customHeight="1" x14ac:dyDescent="0.2">
      <c r="B119" s="337" t="s">
        <v>36</v>
      </c>
      <c r="C119" s="133" t="s">
        <v>36</v>
      </c>
      <c r="D119" s="133" t="s">
        <v>36</v>
      </c>
      <c r="E119" s="133"/>
      <c r="F119" s="133"/>
      <c r="G119" s="133"/>
      <c r="H119" s="133"/>
      <c r="I119" s="133"/>
      <c r="J119" s="133"/>
      <c r="K119" s="154"/>
      <c r="L119" s="154"/>
      <c r="M119" s="154"/>
      <c r="N119" s="154"/>
      <c r="O119" s="322" t="str">
        <f>IF($C119="1 - HöS",'C1. Verprobung'!$C$17,
IF($C119="2 - HöS/HS",'C1. Verprobung'!$C$18,
IF($C119="3 - HS",'C1. Verprobung'!$C$19,
IF($C119="4 - HS/MS",'C1. Verprobung'!$C$20,
IF($C119="5 - MS",'C1. Verprobung'!$C$21,
IF($C119="6 - MS/NS",'C1. Verprobung'!$C$22,
IF($C119="7 - NS",'C1. Verprobung'!$C$23,"-")))))))</f>
        <v>-</v>
      </c>
      <c r="P119" s="322" t="str">
        <f>IF($C119="1 - HöS",'C1. Verprobung'!$D$17,
IF($C119="2 - HöS/HS",'C1. Verprobung'!$D$18,
IF($C119="3 - HS",'C1. Verprobung'!$D$19,
IF($C119="4 - HS/MS",'C1. Verprobung'!$D$20,
IF($C119="5 - MS",'C1. Verprobung'!$D$21,
IF($C119="6 - MS/NS",'C1. Verprobung'!$D$22,
IF($C119="7 - NS",'C1. Verprobung'!$D$23,"-")))))))</f>
        <v>-</v>
      </c>
      <c r="Q119" s="322" t="str">
        <f>IF($C119="1 - HöS",'C1. Verprobung'!$E$17,
IF($C119="2 - HöS/HS",'C1. Verprobung'!$E$18,
IF($C119="3 - HS",'C1. Verprobung'!$E$19,
IF($C119="4 - HS/MS",'C1. Verprobung'!$E$20,
IF($C119="5 - MS",'C1. Verprobung'!$E$21,
IF($C119="6 - MS/NS",'C1. Verprobung'!$E$22,
IF($C119="7 - NS",'C1. Verprobung'!$E$23,"-")))))))</f>
        <v>-</v>
      </c>
      <c r="R119" s="322" t="str">
        <f>IF($C119="1 - HöS",'C1. Verprobung'!$F$17,
IF($C119="2 - HöS/HS",'C1. Verprobung'!$F$18,
IF($C119="3 - HS",'C1. Verprobung'!$F$19,
IF($C119="4 - HS/MS",'C1. Verprobung'!$F$20,
IF($C119="5 - MS",'C1. Verprobung'!$F$21,
IF($C119="6 - MS/NS",'C1. Verprobung'!$F$22,
IF($C119="7 - NS",'C1. Verprobung'!$F$23,"-")))))))</f>
        <v>-</v>
      </c>
      <c r="S119" s="151"/>
      <c r="T119" s="181">
        <f t="shared" si="8"/>
        <v>0</v>
      </c>
      <c r="U119" s="181">
        <f t="shared" si="9"/>
        <v>0</v>
      </c>
      <c r="V119" s="181">
        <f t="shared" si="10"/>
        <v>0</v>
      </c>
      <c r="W119" s="181">
        <f t="shared" si="11"/>
        <v>0</v>
      </c>
      <c r="X119" s="181">
        <f t="shared" si="12"/>
        <v>0</v>
      </c>
    </row>
    <row r="120" spans="2:24" ht="15" customHeight="1" x14ac:dyDescent="0.2">
      <c r="B120" s="337" t="s">
        <v>36</v>
      </c>
      <c r="C120" s="133" t="s">
        <v>36</v>
      </c>
      <c r="D120" s="133" t="s">
        <v>36</v>
      </c>
      <c r="E120" s="133"/>
      <c r="F120" s="133"/>
      <c r="G120" s="133"/>
      <c r="H120" s="133"/>
      <c r="I120" s="133"/>
      <c r="J120" s="133"/>
      <c r="K120" s="154"/>
      <c r="L120" s="154"/>
      <c r="M120" s="154"/>
      <c r="N120" s="154"/>
      <c r="O120" s="322" t="str">
        <f>IF($C120="1 - HöS",'C1. Verprobung'!$C$17,
IF($C120="2 - HöS/HS",'C1. Verprobung'!$C$18,
IF($C120="3 - HS",'C1. Verprobung'!$C$19,
IF($C120="4 - HS/MS",'C1. Verprobung'!$C$20,
IF($C120="5 - MS",'C1. Verprobung'!$C$21,
IF($C120="6 - MS/NS",'C1. Verprobung'!$C$22,
IF($C120="7 - NS",'C1. Verprobung'!$C$23,"-")))))))</f>
        <v>-</v>
      </c>
      <c r="P120" s="322" t="str">
        <f>IF($C120="1 - HöS",'C1. Verprobung'!$D$17,
IF($C120="2 - HöS/HS",'C1. Verprobung'!$D$18,
IF($C120="3 - HS",'C1. Verprobung'!$D$19,
IF($C120="4 - HS/MS",'C1. Verprobung'!$D$20,
IF($C120="5 - MS",'C1. Verprobung'!$D$21,
IF($C120="6 - MS/NS",'C1. Verprobung'!$D$22,
IF($C120="7 - NS",'C1. Verprobung'!$D$23,"-")))))))</f>
        <v>-</v>
      </c>
      <c r="Q120" s="322" t="str">
        <f>IF($C120="1 - HöS",'C1. Verprobung'!$E$17,
IF($C120="2 - HöS/HS",'C1. Verprobung'!$E$18,
IF($C120="3 - HS",'C1. Verprobung'!$E$19,
IF($C120="4 - HS/MS",'C1. Verprobung'!$E$20,
IF($C120="5 - MS",'C1. Verprobung'!$E$21,
IF($C120="6 - MS/NS",'C1. Verprobung'!$E$22,
IF($C120="7 - NS",'C1. Verprobung'!$E$23,"-")))))))</f>
        <v>-</v>
      </c>
      <c r="R120" s="322" t="str">
        <f>IF($C120="1 - HöS",'C1. Verprobung'!$F$17,
IF($C120="2 - HöS/HS",'C1. Verprobung'!$F$18,
IF($C120="3 - HS",'C1. Verprobung'!$F$19,
IF($C120="4 - HS/MS",'C1. Verprobung'!$F$20,
IF($C120="5 - MS",'C1. Verprobung'!$F$21,
IF($C120="6 - MS/NS",'C1. Verprobung'!$F$22,
IF($C120="7 - NS",'C1. Verprobung'!$F$23,"-")))))))</f>
        <v>-</v>
      </c>
      <c r="S120" s="151"/>
      <c r="T120" s="181">
        <f t="shared" si="8"/>
        <v>0</v>
      </c>
      <c r="U120" s="181">
        <f t="shared" si="9"/>
        <v>0</v>
      </c>
      <c r="V120" s="181">
        <f t="shared" si="10"/>
        <v>0</v>
      </c>
      <c r="W120" s="181">
        <f t="shared" si="11"/>
        <v>0</v>
      </c>
      <c r="X120" s="181">
        <f t="shared" si="12"/>
        <v>0</v>
      </c>
    </row>
    <row r="121" spans="2:24" ht="15" customHeight="1" x14ac:dyDescent="0.2">
      <c r="B121" s="337" t="s">
        <v>36</v>
      </c>
      <c r="C121" s="133" t="s">
        <v>36</v>
      </c>
      <c r="D121" s="133" t="s">
        <v>36</v>
      </c>
      <c r="E121" s="133"/>
      <c r="F121" s="133"/>
      <c r="G121" s="133"/>
      <c r="H121" s="133"/>
      <c r="I121" s="133"/>
      <c r="J121" s="133"/>
      <c r="K121" s="154"/>
      <c r="L121" s="154"/>
      <c r="M121" s="154"/>
      <c r="N121" s="154"/>
      <c r="O121" s="322" t="str">
        <f>IF($C121="1 - HöS",'C1. Verprobung'!$C$17,
IF($C121="2 - HöS/HS",'C1. Verprobung'!$C$18,
IF($C121="3 - HS",'C1. Verprobung'!$C$19,
IF($C121="4 - HS/MS",'C1. Verprobung'!$C$20,
IF($C121="5 - MS",'C1. Verprobung'!$C$21,
IF($C121="6 - MS/NS",'C1. Verprobung'!$C$22,
IF($C121="7 - NS",'C1. Verprobung'!$C$23,"-")))))))</f>
        <v>-</v>
      </c>
      <c r="P121" s="322" t="str">
        <f>IF($C121="1 - HöS",'C1. Verprobung'!$D$17,
IF($C121="2 - HöS/HS",'C1. Verprobung'!$D$18,
IF($C121="3 - HS",'C1. Verprobung'!$D$19,
IF($C121="4 - HS/MS",'C1. Verprobung'!$D$20,
IF($C121="5 - MS",'C1. Verprobung'!$D$21,
IF($C121="6 - MS/NS",'C1. Verprobung'!$D$22,
IF($C121="7 - NS",'C1. Verprobung'!$D$23,"-")))))))</f>
        <v>-</v>
      </c>
      <c r="Q121" s="322" t="str">
        <f>IF($C121="1 - HöS",'C1. Verprobung'!$E$17,
IF($C121="2 - HöS/HS",'C1. Verprobung'!$E$18,
IF($C121="3 - HS",'C1. Verprobung'!$E$19,
IF($C121="4 - HS/MS",'C1. Verprobung'!$E$20,
IF($C121="5 - MS",'C1. Verprobung'!$E$21,
IF($C121="6 - MS/NS",'C1. Verprobung'!$E$22,
IF($C121="7 - NS",'C1. Verprobung'!$E$23,"-")))))))</f>
        <v>-</v>
      </c>
      <c r="R121" s="322" t="str">
        <f>IF($C121="1 - HöS",'C1. Verprobung'!$F$17,
IF($C121="2 - HöS/HS",'C1. Verprobung'!$F$18,
IF($C121="3 - HS",'C1. Verprobung'!$F$19,
IF($C121="4 - HS/MS",'C1. Verprobung'!$F$20,
IF($C121="5 - MS",'C1. Verprobung'!$F$21,
IF($C121="6 - MS/NS",'C1. Verprobung'!$F$22,
IF($C121="7 - NS",'C1. Verprobung'!$F$23,"-")))))))</f>
        <v>-</v>
      </c>
      <c r="S121" s="151"/>
      <c r="T121" s="181">
        <f t="shared" si="8"/>
        <v>0</v>
      </c>
      <c r="U121" s="181">
        <f t="shared" si="9"/>
        <v>0</v>
      </c>
      <c r="V121" s="181">
        <f t="shared" si="10"/>
        <v>0</v>
      </c>
      <c r="W121" s="181">
        <f t="shared" si="11"/>
        <v>0</v>
      </c>
      <c r="X121" s="181">
        <f t="shared" si="12"/>
        <v>0</v>
      </c>
    </row>
    <row r="122" spans="2:24" ht="15" customHeight="1" x14ac:dyDescent="0.2">
      <c r="B122" s="337" t="s">
        <v>36</v>
      </c>
      <c r="C122" s="133" t="s">
        <v>36</v>
      </c>
      <c r="D122" s="133" t="s">
        <v>36</v>
      </c>
      <c r="E122" s="133"/>
      <c r="F122" s="133"/>
      <c r="G122" s="133"/>
      <c r="H122" s="133"/>
      <c r="I122" s="133"/>
      <c r="J122" s="133"/>
      <c r="K122" s="154"/>
      <c r="L122" s="154"/>
      <c r="M122" s="154"/>
      <c r="N122" s="154"/>
      <c r="O122" s="322" t="str">
        <f>IF($C122="1 - HöS",'C1. Verprobung'!$C$17,
IF($C122="2 - HöS/HS",'C1. Verprobung'!$C$18,
IF($C122="3 - HS",'C1. Verprobung'!$C$19,
IF($C122="4 - HS/MS",'C1. Verprobung'!$C$20,
IF($C122="5 - MS",'C1. Verprobung'!$C$21,
IF($C122="6 - MS/NS",'C1. Verprobung'!$C$22,
IF($C122="7 - NS",'C1. Verprobung'!$C$23,"-")))))))</f>
        <v>-</v>
      </c>
      <c r="P122" s="322" t="str">
        <f>IF($C122="1 - HöS",'C1. Verprobung'!$D$17,
IF($C122="2 - HöS/HS",'C1. Verprobung'!$D$18,
IF($C122="3 - HS",'C1. Verprobung'!$D$19,
IF($C122="4 - HS/MS",'C1. Verprobung'!$D$20,
IF($C122="5 - MS",'C1. Verprobung'!$D$21,
IF($C122="6 - MS/NS",'C1. Verprobung'!$D$22,
IF($C122="7 - NS",'C1. Verprobung'!$D$23,"-")))))))</f>
        <v>-</v>
      </c>
      <c r="Q122" s="322" t="str">
        <f>IF($C122="1 - HöS",'C1. Verprobung'!$E$17,
IF($C122="2 - HöS/HS",'C1. Verprobung'!$E$18,
IF($C122="3 - HS",'C1. Verprobung'!$E$19,
IF($C122="4 - HS/MS",'C1. Verprobung'!$E$20,
IF($C122="5 - MS",'C1. Verprobung'!$E$21,
IF($C122="6 - MS/NS",'C1. Verprobung'!$E$22,
IF($C122="7 - NS",'C1. Verprobung'!$E$23,"-")))))))</f>
        <v>-</v>
      </c>
      <c r="R122" s="322" t="str">
        <f>IF($C122="1 - HöS",'C1. Verprobung'!$F$17,
IF($C122="2 - HöS/HS",'C1. Verprobung'!$F$18,
IF($C122="3 - HS",'C1. Verprobung'!$F$19,
IF($C122="4 - HS/MS",'C1. Verprobung'!$F$20,
IF($C122="5 - MS",'C1. Verprobung'!$F$21,
IF($C122="6 - MS/NS",'C1. Verprobung'!$F$22,
IF($C122="7 - NS",'C1. Verprobung'!$F$23,"-")))))))</f>
        <v>-</v>
      </c>
      <c r="S122" s="151"/>
      <c r="T122" s="181">
        <f t="shared" si="8"/>
        <v>0</v>
      </c>
      <c r="U122" s="181">
        <f t="shared" si="9"/>
        <v>0</v>
      </c>
      <c r="V122" s="181">
        <f t="shared" si="10"/>
        <v>0</v>
      </c>
      <c r="W122" s="181">
        <f t="shared" si="11"/>
        <v>0</v>
      </c>
      <c r="X122" s="181">
        <f t="shared" si="12"/>
        <v>0</v>
      </c>
    </row>
    <row r="123" spans="2:24" ht="15" customHeight="1" x14ac:dyDescent="0.2">
      <c r="B123" s="337" t="s">
        <v>36</v>
      </c>
      <c r="C123" s="133" t="s">
        <v>36</v>
      </c>
      <c r="D123" s="133" t="s">
        <v>36</v>
      </c>
      <c r="E123" s="133"/>
      <c r="F123" s="133"/>
      <c r="G123" s="133"/>
      <c r="H123" s="133"/>
      <c r="I123" s="133"/>
      <c r="J123" s="133"/>
      <c r="K123" s="154"/>
      <c r="L123" s="154"/>
      <c r="M123" s="154"/>
      <c r="N123" s="154"/>
      <c r="O123" s="322" t="str">
        <f>IF($C123="1 - HöS",'C1. Verprobung'!$C$17,
IF($C123="2 - HöS/HS",'C1. Verprobung'!$C$18,
IF($C123="3 - HS",'C1. Verprobung'!$C$19,
IF($C123="4 - HS/MS",'C1. Verprobung'!$C$20,
IF($C123="5 - MS",'C1. Verprobung'!$C$21,
IF($C123="6 - MS/NS",'C1. Verprobung'!$C$22,
IF($C123="7 - NS",'C1. Verprobung'!$C$23,"-")))))))</f>
        <v>-</v>
      </c>
      <c r="P123" s="322" t="str">
        <f>IF($C123="1 - HöS",'C1. Verprobung'!$D$17,
IF($C123="2 - HöS/HS",'C1. Verprobung'!$D$18,
IF($C123="3 - HS",'C1. Verprobung'!$D$19,
IF($C123="4 - HS/MS",'C1. Verprobung'!$D$20,
IF($C123="5 - MS",'C1. Verprobung'!$D$21,
IF($C123="6 - MS/NS",'C1. Verprobung'!$D$22,
IF($C123="7 - NS",'C1. Verprobung'!$D$23,"-")))))))</f>
        <v>-</v>
      </c>
      <c r="Q123" s="322" t="str">
        <f>IF($C123="1 - HöS",'C1. Verprobung'!$E$17,
IF($C123="2 - HöS/HS",'C1. Verprobung'!$E$18,
IF($C123="3 - HS",'C1. Verprobung'!$E$19,
IF($C123="4 - HS/MS",'C1. Verprobung'!$E$20,
IF($C123="5 - MS",'C1. Verprobung'!$E$21,
IF($C123="6 - MS/NS",'C1. Verprobung'!$E$22,
IF($C123="7 - NS",'C1. Verprobung'!$E$23,"-")))))))</f>
        <v>-</v>
      </c>
      <c r="R123" s="322" t="str">
        <f>IF($C123="1 - HöS",'C1. Verprobung'!$F$17,
IF($C123="2 - HöS/HS",'C1. Verprobung'!$F$18,
IF($C123="3 - HS",'C1. Verprobung'!$F$19,
IF($C123="4 - HS/MS",'C1. Verprobung'!$F$20,
IF($C123="5 - MS",'C1. Verprobung'!$F$21,
IF($C123="6 - MS/NS",'C1. Verprobung'!$F$22,
IF($C123="7 - NS",'C1. Verprobung'!$F$23,"-")))))))</f>
        <v>-</v>
      </c>
      <c r="S123" s="151"/>
      <c r="T123" s="181">
        <f t="shared" si="8"/>
        <v>0</v>
      </c>
      <c r="U123" s="181">
        <f t="shared" si="9"/>
        <v>0</v>
      </c>
      <c r="V123" s="181">
        <f t="shared" si="10"/>
        <v>0</v>
      </c>
      <c r="W123" s="181">
        <f t="shared" si="11"/>
        <v>0</v>
      </c>
      <c r="X123" s="181">
        <f t="shared" si="12"/>
        <v>0</v>
      </c>
    </row>
    <row r="124" spans="2:24" ht="15" customHeight="1" x14ac:dyDescent="0.2">
      <c r="B124" s="337" t="s">
        <v>36</v>
      </c>
      <c r="C124" s="133" t="s">
        <v>36</v>
      </c>
      <c r="D124" s="133" t="s">
        <v>36</v>
      </c>
      <c r="E124" s="133"/>
      <c r="F124" s="133"/>
      <c r="G124" s="133"/>
      <c r="H124" s="133"/>
      <c r="I124" s="133"/>
      <c r="J124" s="133"/>
      <c r="K124" s="154"/>
      <c r="L124" s="154"/>
      <c r="M124" s="154"/>
      <c r="N124" s="154"/>
      <c r="O124" s="322" t="str">
        <f>IF($C124="1 - HöS",'C1. Verprobung'!$C$17,
IF($C124="2 - HöS/HS",'C1. Verprobung'!$C$18,
IF($C124="3 - HS",'C1. Verprobung'!$C$19,
IF($C124="4 - HS/MS",'C1. Verprobung'!$C$20,
IF($C124="5 - MS",'C1. Verprobung'!$C$21,
IF($C124="6 - MS/NS",'C1. Verprobung'!$C$22,
IF($C124="7 - NS",'C1. Verprobung'!$C$23,"-")))))))</f>
        <v>-</v>
      </c>
      <c r="P124" s="322" t="str">
        <f>IF($C124="1 - HöS",'C1. Verprobung'!$D$17,
IF($C124="2 - HöS/HS",'C1. Verprobung'!$D$18,
IF($C124="3 - HS",'C1. Verprobung'!$D$19,
IF($C124="4 - HS/MS",'C1. Verprobung'!$D$20,
IF($C124="5 - MS",'C1. Verprobung'!$D$21,
IF($C124="6 - MS/NS",'C1. Verprobung'!$D$22,
IF($C124="7 - NS",'C1. Verprobung'!$D$23,"-")))))))</f>
        <v>-</v>
      </c>
      <c r="Q124" s="322" t="str">
        <f>IF($C124="1 - HöS",'C1. Verprobung'!$E$17,
IF($C124="2 - HöS/HS",'C1. Verprobung'!$E$18,
IF($C124="3 - HS",'C1. Verprobung'!$E$19,
IF($C124="4 - HS/MS",'C1. Verprobung'!$E$20,
IF($C124="5 - MS",'C1. Verprobung'!$E$21,
IF($C124="6 - MS/NS",'C1. Verprobung'!$E$22,
IF($C124="7 - NS",'C1. Verprobung'!$E$23,"-")))))))</f>
        <v>-</v>
      </c>
      <c r="R124" s="322" t="str">
        <f>IF($C124="1 - HöS",'C1. Verprobung'!$F$17,
IF($C124="2 - HöS/HS",'C1. Verprobung'!$F$18,
IF($C124="3 - HS",'C1. Verprobung'!$F$19,
IF($C124="4 - HS/MS",'C1. Verprobung'!$F$20,
IF($C124="5 - MS",'C1. Verprobung'!$F$21,
IF($C124="6 - MS/NS",'C1. Verprobung'!$F$22,
IF($C124="7 - NS",'C1. Verprobung'!$F$23,"-")))))))</f>
        <v>-</v>
      </c>
      <c r="S124" s="151"/>
      <c r="T124" s="181">
        <f t="shared" si="8"/>
        <v>0</v>
      </c>
      <c r="U124" s="181">
        <f t="shared" si="9"/>
        <v>0</v>
      </c>
      <c r="V124" s="181">
        <f t="shared" si="10"/>
        <v>0</v>
      </c>
      <c r="W124" s="181">
        <f t="shared" si="11"/>
        <v>0</v>
      </c>
      <c r="X124" s="181">
        <f t="shared" si="12"/>
        <v>0</v>
      </c>
    </row>
    <row r="125" spans="2:24" ht="15" customHeight="1" x14ac:dyDescent="0.2">
      <c r="B125" s="337" t="s">
        <v>36</v>
      </c>
      <c r="C125" s="133" t="s">
        <v>36</v>
      </c>
      <c r="D125" s="133" t="s">
        <v>36</v>
      </c>
      <c r="E125" s="133"/>
      <c r="F125" s="133"/>
      <c r="G125" s="133"/>
      <c r="H125" s="133"/>
      <c r="I125" s="133"/>
      <c r="J125" s="133"/>
      <c r="K125" s="154"/>
      <c r="L125" s="154"/>
      <c r="M125" s="154"/>
      <c r="N125" s="154"/>
      <c r="O125" s="322" t="str">
        <f>IF($C125="1 - HöS",'C1. Verprobung'!$C$17,
IF($C125="2 - HöS/HS",'C1. Verprobung'!$C$18,
IF($C125="3 - HS",'C1. Verprobung'!$C$19,
IF($C125="4 - HS/MS",'C1. Verprobung'!$C$20,
IF($C125="5 - MS",'C1. Verprobung'!$C$21,
IF($C125="6 - MS/NS",'C1. Verprobung'!$C$22,
IF($C125="7 - NS",'C1. Verprobung'!$C$23,"-")))))))</f>
        <v>-</v>
      </c>
      <c r="P125" s="322" t="str">
        <f>IF($C125="1 - HöS",'C1. Verprobung'!$D$17,
IF($C125="2 - HöS/HS",'C1. Verprobung'!$D$18,
IF($C125="3 - HS",'C1. Verprobung'!$D$19,
IF($C125="4 - HS/MS",'C1. Verprobung'!$D$20,
IF($C125="5 - MS",'C1. Verprobung'!$D$21,
IF($C125="6 - MS/NS",'C1. Verprobung'!$D$22,
IF($C125="7 - NS",'C1. Verprobung'!$D$23,"-")))))))</f>
        <v>-</v>
      </c>
      <c r="Q125" s="322" t="str">
        <f>IF($C125="1 - HöS",'C1. Verprobung'!$E$17,
IF($C125="2 - HöS/HS",'C1. Verprobung'!$E$18,
IF($C125="3 - HS",'C1. Verprobung'!$E$19,
IF($C125="4 - HS/MS",'C1. Verprobung'!$E$20,
IF($C125="5 - MS",'C1. Verprobung'!$E$21,
IF($C125="6 - MS/NS",'C1. Verprobung'!$E$22,
IF($C125="7 - NS",'C1. Verprobung'!$E$23,"-")))))))</f>
        <v>-</v>
      </c>
      <c r="R125" s="322" t="str">
        <f>IF($C125="1 - HöS",'C1. Verprobung'!$F$17,
IF($C125="2 - HöS/HS",'C1. Verprobung'!$F$18,
IF($C125="3 - HS",'C1. Verprobung'!$F$19,
IF($C125="4 - HS/MS",'C1. Verprobung'!$F$20,
IF($C125="5 - MS",'C1. Verprobung'!$F$21,
IF($C125="6 - MS/NS",'C1. Verprobung'!$F$22,
IF($C125="7 - NS",'C1. Verprobung'!$F$23,"-")))))))</f>
        <v>-</v>
      </c>
      <c r="S125" s="151"/>
      <c r="T125" s="181">
        <f t="shared" si="8"/>
        <v>0</v>
      </c>
      <c r="U125" s="181">
        <f t="shared" si="9"/>
        <v>0</v>
      </c>
      <c r="V125" s="181">
        <f t="shared" si="10"/>
        <v>0</v>
      </c>
      <c r="W125" s="181">
        <f t="shared" si="11"/>
        <v>0</v>
      </c>
      <c r="X125" s="181">
        <f t="shared" si="12"/>
        <v>0</v>
      </c>
    </row>
    <row r="126" spans="2:24" ht="15" customHeight="1" x14ac:dyDescent="0.2">
      <c r="B126" s="337" t="s">
        <v>36</v>
      </c>
      <c r="C126" s="133" t="s">
        <v>36</v>
      </c>
      <c r="D126" s="133" t="s">
        <v>36</v>
      </c>
      <c r="E126" s="133"/>
      <c r="F126" s="133"/>
      <c r="G126" s="133"/>
      <c r="H126" s="133"/>
      <c r="I126" s="133"/>
      <c r="J126" s="133"/>
      <c r="K126" s="154"/>
      <c r="L126" s="154"/>
      <c r="M126" s="154"/>
      <c r="N126" s="154"/>
      <c r="O126" s="322" t="str">
        <f>IF($C126="1 - HöS",'C1. Verprobung'!$C$17,
IF($C126="2 - HöS/HS",'C1. Verprobung'!$C$18,
IF($C126="3 - HS",'C1. Verprobung'!$C$19,
IF($C126="4 - HS/MS",'C1. Verprobung'!$C$20,
IF($C126="5 - MS",'C1. Verprobung'!$C$21,
IF($C126="6 - MS/NS",'C1. Verprobung'!$C$22,
IF($C126="7 - NS",'C1. Verprobung'!$C$23,"-")))))))</f>
        <v>-</v>
      </c>
      <c r="P126" s="322" t="str">
        <f>IF($C126="1 - HöS",'C1. Verprobung'!$D$17,
IF($C126="2 - HöS/HS",'C1. Verprobung'!$D$18,
IF($C126="3 - HS",'C1. Verprobung'!$D$19,
IF($C126="4 - HS/MS",'C1. Verprobung'!$D$20,
IF($C126="5 - MS",'C1. Verprobung'!$D$21,
IF($C126="6 - MS/NS",'C1. Verprobung'!$D$22,
IF($C126="7 - NS",'C1. Verprobung'!$D$23,"-")))))))</f>
        <v>-</v>
      </c>
      <c r="Q126" s="322" t="str">
        <f>IF($C126="1 - HöS",'C1. Verprobung'!$E$17,
IF($C126="2 - HöS/HS",'C1. Verprobung'!$E$18,
IF($C126="3 - HS",'C1. Verprobung'!$E$19,
IF($C126="4 - HS/MS",'C1. Verprobung'!$E$20,
IF($C126="5 - MS",'C1. Verprobung'!$E$21,
IF($C126="6 - MS/NS",'C1. Verprobung'!$E$22,
IF($C126="7 - NS",'C1. Verprobung'!$E$23,"-")))))))</f>
        <v>-</v>
      </c>
      <c r="R126" s="322" t="str">
        <f>IF($C126="1 - HöS",'C1. Verprobung'!$F$17,
IF($C126="2 - HöS/HS",'C1. Verprobung'!$F$18,
IF($C126="3 - HS",'C1. Verprobung'!$F$19,
IF($C126="4 - HS/MS",'C1. Verprobung'!$F$20,
IF($C126="5 - MS",'C1. Verprobung'!$F$21,
IF($C126="6 - MS/NS",'C1. Verprobung'!$F$22,
IF($C126="7 - NS",'C1. Verprobung'!$F$23,"-")))))))</f>
        <v>-</v>
      </c>
      <c r="S126" s="151"/>
      <c r="T126" s="181">
        <f t="shared" si="8"/>
        <v>0</v>
      </c>
      <c r="U126" s="181">
        <f t="shared" si="9"/>
        <v>0</v>
      </c>
      <c r="V126" s="181">
        <f t="shared" si="10"/>
        <v>0</v>
      </c>
      <c r="W126" s="181">
        <f t="shared" si="11"/>
        <v>0</v>
      </c>
      <c r="X126" s="181">
        <f t="shared" si="12"/>
        <v>0</v>
      </c>
    </row>
    <row r="127" spans="2:24" ht="15" customHeight="1" x14ac:dyDescent="0.2">
      <c r="B127" s="337" t="s">
        <v>36</v>
      </c>
      <c r="C127" s="133" t="s">
        <v>36</v>
      </c>
      <c r="D127" s="133" t="s">
        <v>36</v>
      </c>
      <c r="E127" s="133"/>
      <c r="F127" s="133"/>
      <c r="G127" s="133"/>
      <c r="H127" s="133"/>
      <c r="I127" s="133"/>
      <c r="J127" s="133"/>
      <c r="K127" s="154"/>
      <c r="L127" s="154"/>
      <c r="M127" s="154"/>
      <c r="N127" s="154"/>
      <c r="O127" s="322" t="str">
        <f>IF($C127="1 - HöS",'C1. Verprobung'!$C$17,
IF($C127="2 - HöS/HS",'C1. Verprobung'!$C$18,
IF($C127="3 - HS",'C1. Verprobung'!$C$19,
IF($C127="4 - HS/MS",'C1. Verprobung'!$C$20,
IF($C127="5 - MS",'C1. Verprobung'!$C$21,
IF($C127="6 - MS/NS",'C1. Verprobung'!$C$22,
IF($C127="7 - NS",'C1. Verprobung'!$C$23,"-")))))))</f>
        <v>-</v>
      </c>
      <c r="P127" s="322" t="str">
        <f>IF($C127="1 - HöS",'C1. Verprobung'!$D$17,
IF($C127="2 - HöS/HS",'C1. Verprobung'!$D$18,
IF($C127="3 - HS",'C1. Verprobung'!$D$19,
IF($C127="4 - HS/MS",'C1. Verprobung'!$D$20,
IF($C127="5 - MS",'C1. Verprobung'!$D$21,
IF($C127="6 - MS/NS",'C1. Verprobung'!$D$22,
IF($C127="7 - NS",'C1. Verprobung'!$D$23,"-")))))))</f>
        <v>-</v>
      </c>
      <c r="Q127" s="322" t="str">
        <f>IF($C127="1 - HöS",'C1. Verprobung'!$E$17,
IF($C127="2 - HöS/HS",'C1. Verprobung'!$E$18,
IF($C127="3 - HS",'C1. Verprobung'!$E$19,
IF($C127="4 - HS/MS",'C1. Verprobung'!$E$20,
IF($C127="5 - MS",'C1. Verprobung'!$E$21,
IF($C127="6 - MS/NS",'C1. Verprobung'!$E$22,
IF($C127="7 - NS",'C1. Verprobung'!$E$23,"-")))))))</f>
        <v>-</v>
      </c>
      <c r="R127" s="322" t="str">
        <f>IF($C127="1 - HöS",'C1. Verprobung'!$F$17,
IF($C127="2 - HöS/HS",'C1. Verprobung'!$F$18,
IF($C127="3 - HS",'C1. Verprobung'!$F$19,
IF($C127="4 - HS/MS",'C1. Verprobung'!$F$20,
IF($C127="5 - MS",'C1. Verprobung'!$F$21,
IF($C127="6 - MS/NS",'C1. Verprobung'!$F$22,
IF($C127="7 - NS",'C1. Verprobung'!$F$23,"-")))))))</f>
        <v>-</v>
      </c>
      <c r="S127" s="151"/>
      <c r="T127" s="181">
        <f t="shared" si="8"/>
        <v>0</v>
      </c>
      <c r="U127" s="181">
        <f t="shared" si="9"/>
        <v>0</v>
      </c>
      <c r="V127" s="181">
        <f t="shared" si="10"/>
        <v>0</v>
      </c>
      <c r="W127" s="181">
        <f t="shared" si="11"/>
        <v>0</v>
      </c>
      <c r="X127" s="181">
        <f t="shared" si="12"/>
        <v>0</v>
      </c>
    </row>
    <row r="128" spans="2:24" ht="15" customHeight="1" x14ac:dyDescent="0.2">
      <c r="B128" s="337" t="s">
        <v>36</v>
      </c>
      <c r="C128" s="133" t="s">
        <v>36</v>
      </c>
      <c r="D128" s="133" t="s">
        <v>36</v>
      </c>
      <c r="E128" s="133"/>
      <c r="F128" s="133"/>
      <c r="G128" s="133"/>
      <c r="H128" s="133"/>
      <c r="I128" s="133"/>
      <c r="J128" s="133"/>
      <c r="K128" s="154"/>
      <c r="L128" s="154"/>
      <c r="M128" s="154"/>
      <c r="N128" s="154"/>
      <c r="O128" s="322" t="str">
        <f>IF($C128="1 - HöS",'C1. Verprobung'!$C$17,
IF($C128="2 - HöS/HS",'C1. Verprobung'!$C$18,
IF($C128="3 - HS",'C1. Verprobung'!$C$19,
IF($C128="4 - HS/MS",'C1. Verprobung'!$C$20,
IF($C128="5 - MS",'C1. Verprobung'!$C$21,
IF($C128="6 - MS/NS",'C1. Verprobung'!$C$22,
IF($C128="7 - NS",'C1. Verprobung'!$C$23,"-")))))))</f>
        <v>-</v>
      </c>
      <c r="P128" s="322" t="str">
        <f>IF($C128="1 - HöS",'C1. Verprobung'!$D$17,
IF($C128="2 - HöS/HS",'C1. Verprobung'!$D$18,
IF($C128="3 - HS",'C1. Verprobung'!$D$19,
IF($C128="4 - HS/MS",'C1. Verprobung'!$D$20,
IF($C128="5 - MS",'C1. Verprobung'!$D$21,
IF($C128="6 - MS/NS",'C1. Verprobung'!$D$22,
IF($C128="7 - NS",'C1. Verprobung'!$D$23,"-")))))))</f>
        <v>-</v>
      </c>
      <c r="Q128" s="322" t="str">
        <f>IF($C128="1 - HöS",'C1. Verprobung'!$E$17,
IF($C128="2 - HöS/HS",'C1. Verprobung'!$E$18,
IF($C128="3 - HS",'C1. Verprobung'!$E$19,
IF($C128="4 - HS/MS",'C1. Verprobung'!$E$20,
IF($C128="5 - MS",'C1. Verprobung'!$E$21,
IF($C128="6 - MS/NS",'C1. Verprobung'!$E$22,
IF($C128="7 - NS",'C1. Verprobung'!$E$23,"-")))))))</f>
        <v>-</v>
      </c>
      <c r="R128" s="322" t="str">
        <f>IF($C128="1 - HöS",'C1. Verprobung'!$F$17,
IF($C128="2 - HöS/HS",'C1. Verprobung'!$F$18,
IF($C128="3 - HS",'C1. Verprobung'!$F$19,
IF($C128="4 - HS/MS",'C1. Verprobung'!$F$20,
IF($C128="5 - MS",'C1. Verprobung'!$F$21,
IF($C128="6 - MS/NS",'C1. Verprobung'!$F$22,
IF($C128="7 - NS",'C1. Verprobung'!$F$23,"-")))))))</f>
        <v>-</v>
      </c>
      <c r="S128" s="151"/>
      <c r="T128" s="181">
        <f t="shared" si="8"/>
        <v>0</v>
      </c>
      <c r="U128" s="181">
        <f t="shared" si="9"/>
        <v>0</v>
      </c>
      <c r="V128" s="181">
        <f t="shared" si="10"/>
        <v>0</v>
      </c>
      <c r="W128" s="181">
        <f t="shared" si="11"/>
        <v>0</v>
      </c>
      <c r="X128" s="181">
        <f t="shared" si="12"/>
        <v>0</v>
      </c>
    </row>
    <row r="129" spans="2:24" ht="15" customHeight="1" x14ac:dyDescent="0.2">
      <c r="B129" s="337" t="s">
        <v>36</v>
      </c>
      <c r="C129" s="133" t="s">
        <v>36</v>
      </c>
      <c r="D129" s="133" t="s">
        <v>36</v>
      </c>
      <c r="E129" s="133"/>
      <c r="F129" s="133"/>
      <c r="G129" s="133"/>
      <c r="H129" s="133"/>
      <c r="I129" s="133"/>
      <c r="J129" s="133"/>
      <c r="K129" s="154"/>
      <c r="L129" s="154"/>
      <c r="M129" s="154"/>
      <c r="N129" s="154"/>
      <c r="O129" s="322" t="str">
        <f>IF($C129="1 - HöS",'C1. Verprobung'!$C$17,
IF($C129="2 - HöS/HS",'C1. Verprobung'!$C$18,
IF($C129="3 - HS",'C1. Verprobung'!$C$19,
IF($C129="4 - HS/MS",'C1. Verprobung'!$C$20,
IF($C129="5 - MS",'C1. Verprobung'!$C$21,
IF($C129="6 - MS/NS",'C1. Verprobung'!$C$22,
IF($C129="7 - NS",'C1. Verprobung'!$C$23,"-")))))))</f>
        <v>-</v>
      </c>
      <c r="P129" s="322" t="str">
        <f>IF($C129="1 - HöS",'C1. Verprobung'!$D$17,
IF($C129="2 - HöS/HS",'C1. Verprobung'!$D$18,
IF($C129="3 - HS",'C1. Verprobung'!$D$19,
IF($C129="4 - HS/MS",'C1. Verprobung'!$D$20,
IF($C129="5 - MS",'C1. Verprobung'!$D$21,
IF($C129="6 - MS/NS",'C1. Verprobung'!$D$22,
IF($C129="7 - NS",'C1. Verprobung'!$D$23,"-")))))))</f>
        <v>-</v>
      </c>
      <c r="Q129" s="322" t="str">
        <f>IF($C129="1 - HöS",'C1. Verprobung'!$E$17,
IF($C129="2 - HöS/HS",'C1. Verprobung'!$E$18,
IF($C129="3 - HS",'C1. Verprobung'!$E$19,
IF($C129="4 - HS/MS",'C1. Verprobung'!$E$20,
IF($C129="5 - MS",'C1. Verprobung'!$E$21,
IF($C129="6 - MS/NS",'C1. Verprobung'!$E$22,
IF($C129="7 - NS",'C1. Verprobung'!$E$23,"-")))))))</f>
        <v>-</v>
      </c>
      <c r="R129" s="322" t="str">
        <f>IF($C129="1 - HöS",'C1. Verprobung'!$F$17,
IF($C129="2 - HöS/HS",'C1. Verprobung'!$F$18,
IF($C129="3 - HS",'C1. Verprobung'!$F$19,
IF($C129="4 - HS/MS",'C1. Verprobung'!$F$20,
IF($C129="5 - MS",'C1. Verprobung'!$F$21,
IF($C129="6 - MS/NS",'C1. Verprobung'!$F$22,
IF($C129="7 - NS",'C1. Verprobung'!$F$23,"-")))))))</f>
        <v>-</v>
      </c>
      <c r="S129" s="151"/>
      <c r="T129" s="181">
        <f t="shared" si="8"/>
        <v>0</v>
      </c>
      <c r="U129" s="181">
        <f t="shared" si="9"/>
        <v>0</v>
      </c>
      <c r="V129" s="181">
        <f t="shared" si="10"/>
        <v>0</v>
      </c>
      <c r="W129" s="181">
        <f t="shared" si="11"/>
        <v>0</v>
      </c>
      <c r="X129" s="181">
        <f t="shared" si="12"/>
        <v>0</v>
      </c>
    </row>
    <row r="130" spans="2:24" ht="15" customHeight="1" x14ac:dyDescent="0.2">
      <c r="B130" s="337" t="s">
        <v>36</v>
      </c>
      <c r="C130" s="133" t="s">
        <v>36</v>
      </c>
      <c r="D130" s="133" t="s">
        <v>36</v>
      </c>
      <c r="E130" s="133"/>
      <c r="F130" s="133"/>
      <c r="G130" s="133"/>
      <c r="H130" s="133"/>
      <c r="I130" s="133"/>
      <c r="J130" s="133"/>
      <c r="K130" s="154"/>
      <c r="L130" s="154"/>
      <c r="M130" s="154"/>
      <c r="N130" s="154"/>
      <c r="O130" s="322" t="str">
        <f>IF($C130="1 - HöS",'C1. Verprobung'!$C$17,
IF($C130="2 - HöS/HS",'C1. Verprobung'!$C$18,
IF($C130="3 - HS",'C1. Verprobung'!$C$19,
IF($C130="4 - HS/MS",'C1. Verprobung'!$C$20,
IF($C130="5 - MS",'C1. Verprobung'!$C$21,
IF($C130="6 - MS/NS",'C1. Verprobung'!$C$22,
IF($C130="7 - NS",'C1. Verprobung'!$C$23,"-")))))))</f>
        <v>-</v>
      </c>
      <c r="P130" s="322" t="str">
        <f>IF($C130="1 - HöS",'C1. Verprobung'!$D$17,
IF($C130="2 - HöS/HS",'C1. Verprobung'!$D$18,
IF($C130="3 - HS",'C1. Verprobung'!$D$19,
IF($C130="4 - HS/MS",'C1. Verprobung'!$D$20,
IF($C130="5 - MS",'C1. Verprobung'!$D$21,
IF($C130="6 - MS/NS",'C1. Verprobung'!$D$22,
IF($C130="7 - NS",'C1. Verprobung'!$D$23,"-")))))))</f>
        <v>-</v>
      </c>
      <c r="Q130" s="322" t="str">
        <f>IF($C130="1 - HöS",'C1. Verprobung'!$E$17,
IF($C130="2 - HöS/HS",'C1. Verprobung'!$E$18,
IF($C130="3 - HS",'C1. Verprobung'!$E$19,
IF($C130="4 - HS/MS",'C1. Verprobung'!$E$20,
IF($C130="5 - MS",'C1. Verprobung'!$E$21,
IF($C130="6 - MS/NS",'C1. Verprobung'!$E$22,
IF($C130="7 - NS",'C1. Verprobung'!$E$23,"-")))))))</f>
        <v>-</v>
      </c>
      <c r="R130" s="322" t="str">
        <f>IF($C130="1 - HöS",'C1. Verprobung'!$F$17,
IF($C130="2 - HöS/HS",'C1. Verprobung'!$F$18,
IF($C130="3 - HS",'C1. Verprobung'!$F$19,
IF($C130="4 - HS/MS",'C1. Verprobung'!$F$20,
IF($C130="5 - MS",'C1. Verprobung'!$F$21,
IF($C130="6 - MS/NS",'C1. Verprobung'!$F$22,
IF($C130="7 - NS",'C1. Verprobung'!$F$23,"-")))))))</f>
        <v>-</v>
      </c>
      <c r="S130" s="151"/>
      <c r="T130" s="181">
        <f t="shared" si="8"/>
        <v>0</v>
      </c>
      <c r="U130" s="181">
        <f t="shared" si="9"/>
        <v>0</v>
      </c>
      <c r="V130" s="181">
        <f t="shared" si="10"/>
        <v>0</v>
      </c>
      <c r="W130" s="181">
        <f t="shared" si="11"/>
        <v>0</v>
      </c>
      <c r="X130" s="181">
        <f t="shared" si="12"/>
        <v>0</v>
      </c>
    </row>
    <row r="131" spans="2:24" ht="15" customHeight="1" x14ac:dyDescent="0.2">
      <c r="B131" s="337" t="s">
        <v>36</v>
      </c>
      <c r="C131" s="133" t="s">
        <v>36</v>
      </c>
      <c r="D131" s="133" t="s">
        <v>36</v>
      </c>
      <c r="E131" s="133"/>
      <c r="F131" s="133"/>
      <c r="G131" s="133"/>
      <c r="H131" s="133"/>
      <c r="I131" s="133"/>
      <c r="J131" s="133"/>
      <c r="K131" s="154"/>
      <c r="L131" s="154"/>
      <c r="M131" s="154"/>
      <c r="N131" s="154"/>
      <c r="O131" s="322" t="str">
        <f>IF($C131="1 - HöS",'C1. Verprobung'!$C$17,
IF($C131="2 - HöS/HS",'C1. Verprobung'!$C$18,
IF($C131="3 - HS",'C1. Verprobung'!$C$19,
IF($C131="4 - HS/MS",'C1. Verprobung'!$C$20,
IF($C131="5 - MS",'C1. Verprobung'!$C$21,
IF($C131="6 - MS/NS",'C1. Verprobung'!$C$22,
IF($C131="7 - NS",'C1. Verprobung'!$C$23,"-")))))))</f>
        <v>-</v>
      </c>
      <c r="P131" s="322" t="str">
        <f>IF($C131="1 - HöS",'C1. Verprobung'!$D$17,
IF($C131="2 - HöS/HS",'C1. Verprobung'!$D$18,
IF($C131="3 - HS",'C1. Verprobung'!$D$19,
IF($C131="4 - HS/MS",'C1. Verprobung'!$D$20,
IF($C131="5 - MS",'C1. Verprobung'!$D$21,
IF($C131="6 - MS/NS",'C1. Verprobung'!$D$22,
IF($C131="7 - NS",'C1. Verprobung'!$D$23,"-")))))))</f>
        <v>-</v>
      </c>
      <c r="Q131" s="322" t="str">
        <f>IF($C131="1 - HöS",'C1. Verprobung'!$E$17,
IF($C131="2 - HöS/HS",'C1. Verprobung'!$E$18,
IF($C131="3 - HS",'C1. Verprobung'!$E$19,
IF($C131="4 - HS/MS",'C1. Verprobung'!$E$20,
IF($C131="5 - MS",'C1. Verprobung'!$E$21,
IF($C131="6 - MS/NS",'C1. Verprobung'!$E$22,
IF($C131="7 - NS",'C1. Verprobung'!$E$23,"-")))))))</f>
        <v>-</v>
      </c>
      <c r="R131" s="322" t="str">
        <f>IF($C131="1 - HöS",'C1. Verprobung'!$F$17,
IF($C131="2 - HöS/HS",'C1. Verprobung'!$F$18,
IF($C131="3 - HS",'C1. Verprobung'!$F$19,
IF($C131="4 - HS/MS",'C1. Verprobung'!$F$20,
IF($C131="5 - MS",'C1. Verprobung'!$F$21,
IF($C131="6 - MS/NS",'C1. Verprobung'!$F$22,
IF($C131="7 - NS",'C1. Verprobung'!$F$23,"-")))))))</f>
        <v>-</v>
      </c>
      <c r="S131" s="151"/>
      <c r="T131" s="181">
        <f t="shared" si="8"/>
        <v>0</v>
      </c>
      <c r="U131" s="181">
        <f t="shared" si="9"/>
        <v>0</v>
      </c>
      <c r="V131" s="181">
        <f t="shared" si="10"/>
        <v>0</v>
      </c>
      <c r="W131" s="181">
        <f t="shared" si="11"/>
        <v>0</v>
      </c>
      <c r="X131" s="181">
        <f t="shared" si="12"/>
        <v>0</v>
      </c>
    </row>
    <row r="132" spans="2:24" ht="15" customHeight="1" x14ac:dyDescent="0.2">
      <c r="B132" s="337" t="s">
        <v>36</v>
      </c>
      <c r="C132" s="133" t="s">
        <v>36</v>
      </c>
      <c r="D132" s="133" t="s">
        <v>36</v>
      </c>
      <c r="E132" s="133"/>
      <c r="F132" s="133"/>
      <c r="G132" s="133"/>
      <c r="H132" s="133"/>
      <c r="I132" s="133"/>
      <c r="J132" s="133"/>
      <c r="K132" s="154"/>
      <c r="L132" s="154"/>
      <c r="M132" s="154"/>
      <c r="N132" s="154"/>
      <c r="O132" s="322" t="str">
        <f>IF($C132="1 - HöS",'C1. Verprobung'!$C$17,
IF($C132="2 - HöS/HS",'C1. Verprobung'!$C$18,
IF($C132="3 - HS",'C1. Verprobung'!$C$19,
IF($C132="4 - HS/MS",'C1. Verprobung'!$C$20,
IF($C132="5 - MS",'C1. Verprobung'!$C$21,
IF($C132="6 - MS/NS",'C1. Verprobung'!$C$22,
IF($C132="7 - NS",'C1. Verprobung'!$C$23,"-")))))))</f>
        <v>-</v>
      </c>
      <c r="P132" s="322" t="str">
        <f>IF($C132="1 - HöS",'C1. Verprobung'!$D$17,
IF($C132="2 - HöS/HS",'C1. Verprobung'!$D$18,
IF($C132="3 - HS",'C1. Verprobung'!$D$19,
IF($C132="4 - HS/MS",'C1. Verprobung'!$D$20,
IF($C132="5 - MS",'C1. Verprobung'!$D$21,
IF($C132="6 - MS/NS",'C1. Verprobung'!$D$22,
IF($C132="7 - NS",'C1. Verprobung'!$D$23,"-")))))))</f>
        <v>-</v>
      </c>
      <c r="Q132" s="322" t="str">
        <f>IF($C132="1 - HöS",'C1. Verprobung'!$E$17,
IF($C132="2 - HöS/HS",'C1. Verprobung'!$E$18,
IF($C132="3 - HS",'C1. Verprobung'!$E$19,
IF($C132="4 - HS/MS",'C1. Verprobung'!$E$20,
IF($C132="5 - MS",'C1. Verprobung'!$E$21,
IF($C132="6 - MS/NS",'C1. Verprobung'!$E$22,
IF($C132="7 - NS",'C1. Verprobung'!$E$23,"-")))))))</f>
        <v>-</v>
      </c>
      <c r="R132" s="322" t="str">
        <f>IF($C132="1 - HöS",'C1. Verprobung'!$F$17,
IF($C132="2 - HöS/HS",'C1. Verprobung'!$F$18,
IF($C132="3 - HS",'C1. Verprobung'!$F$19,
IF($C132="4 - HS/MS",'C1. Verprobung'!$F$20,
IF($C132="5 - MS",'C1. Verprobung'!$F$21,
IF($C132="6 - MS/NS",'C1. Verprobung'!$F$22,
IF($C132="7 - NS",'C1. Verprobung'!$F$23,"-")))))))</f>
        <v>-</v>
      </c>
      <c r="S132" s="151"/>
      <c r="T132" s="181">
        <f t="shared" si="8"/>
        <v>0</v>
      </c>
      <c r="U132" s="181">
        <f t="shared" si="9"/>
        <v>0</v>
      </c>
      <c r="V132" s="181">
        <f t="shared" si="10"/>
        <v>0</v>
      </c>
      <c r="W132" s="181">
        <f t="shared" si="11"/>
        <v>0</v>
      </c>
      <c r="X132" s="181">
        <f t="shared" si="12"/>
        <v>0</v>
      </c>
    </row>
    <row r="133" spans="2:24" ht="15" customHeight="1" x14ac:dyDescent="0.2">
      <c r="B133" s="337" t="s">
        <v>36</v>
      </c>
      <c r="C133" s="133" t="s">
        <v>36</v>
      </c>
      <c r="D133" s="133" t="s">
        <v>36</v>
      </c>
      <c r="E133" s="133"/>
      <c r="F133" s="133"/>
      <c r="G133" s="133"/>
      <c r="H133" s="133"/>
      <c r="I133" s="133"/>
      <c r="J133" s="133"/>
      <c r="K133" s="154"/>
      <c r="L133" s="154"/>
      <c r="M133" s="154"/>
      <c r="N133" s="154"/>
      <c r="O133" s="322" t="str">
        <f>IF($C133="1 - HöS",'C1. Verprobung'!$C$17,
IF($C133="2 - HöS/HS",'C1. Verprobung'!$C$18,
IF($C133="3 - HS",'C1. Verprobung'!$C$19,
IF($C133="4 - HS/MS",'C1. Verprobung'!$C$20,
IF($C133="5 - MS",'C1. Verprobung'!$C$21,
IF($C133="6 - MS/NS",'C1. Verprobung'!$C$22,
IF($C133="7 - NS",'C1. Verprobung'!$C$23,"-")))))))</f>
        <v>-</v>
      </c>
      <c r="P133" s="322" t="str">
        <f>IF($C133="1 - HöS",'C1. Verprobung'!$D$17,
IF($C133="2 - HöS/HS",'C1. Verprobung'!$D$18,
IF($C133="3 - HS",'C1. Verprobung'!$D$19,
IF($C133="4 - HS/MS",'C1. Verprobung'!$D$20,
IF($C133="5 - MS",'C1. Verprobung'!$D$21,
IF($C133="6 - MS/NS",'C1. Verprobung'!$D$22,
IF($C133="7 - NS",'C1. Verprobung'!$D$23,"-")))))))</f>
        <v>-</v>
      </c>
      <c r="Q133" s="322" t="str">
        <f>IF($C133="1 - HöS",'C1. Verprobung'!$E$17,
IF($C133="2 - HöS/HS",'C1. Verprobung'!$E$18,
IF($C133="3 - HS",'C1. Verprobung'!$E$19,
IF($C133="4 - HS/MS",'C1. Verprobung'!$E$20,
IF($C133="5 - MS",'C1. Verprobung'!$E$21,
IF($C133="6 - MS/NS",'C1. Verprobung'!$E$22,
IF($C133="7 - NS",'C1. Verprobung'!$E$23,"-")))))))</f>
        <v>-</v>
      </c>
      <c r="R133" s="322" t="str">
        <f>IF($C133="1 - HöS",'C1. Verprobung'!$F$17,
IF($C133="2 - HöS/HS",'C1. Verprobung'!$F$18,
IF($C133="3 - HS",'C1. Verprobung'!$F$19,
IF($C133="4 - HS/MS",'C1. Verprobung'!$F$20,
IF($C133="5 - MS",'C1. Verprobung'!$F$21,
IF($C133="6 - MS/NS",'C1. Verprobung'!$F$22,
IF($C133="7 - NS",'C1. Verprobung'!$F$23,"-")))))))</f>
        <v>-</v>
      </c>
      <c r="S133" s="151"/>
      <c r="T133" s="181">
        <f t="shared" si="8"/>
        <v>0</v>
      </c>
      <c r="U133" s="181">
        <f t="shared" si="9"/>
        <v>0</v>
      </c>
      <c r="V133" s="181">
        <f t="shared" si="10"/>
        <v>0</v>
      </c>
      <c r="W133" s="181">
        <f t="shared" si="11"/>
        <v>0</v>
      </c>
      <c r="X133" s="181">
        <f t="shared" si="12"/>
        <v>0</v>
      </c>
    </row>
    <row r="134" spans="2:24" ht="15" customHeight="1" x14ac:dyDescent="0.2">
      <c r="B134" s="337" t="s">
        <v>36</v>
      </c>
      <c r="C134" s="133" t="s">
        <v>36</v>
      </c>
      <c r="D134" s="133" t="s">
        <v>36</v>
      </c>
      <c r="E134" s="133"/>
      <c r="F134" s="133"/>
      <c r="G134" s="133"/>
      <c r="H134" s="133"/>
      <c r="I134" s="133"/>
      <c r="J134" s="133"/>
      <c r="K134" s="154"/>
      <c r="L134" s="154"/>
      <c r="M134" s="154"/>
      <c r="N134" s="154"/>
      <c r="O134" s="322" t="str">
        <f>IF($C134="1 - HöS",'C1. Verprobung'!$C$17,
IF($C134="2 - HöS/HS",'C1. Verprobung'!$C$18,
IF($C134="3 - HS",'C1. Verprobung'!$C$19,
IF($C134="4 - HS/MS",'C1. Verprobung'!$C$20,
IF($C134="5 - MS",'C1. Verprobung'!$C$21,
IF($C134="6 - MS/NS",'C1. Verprobung'!$C$22,
IF($C134="7 - NS",'C1. Verprobung'!$C$23,"-")))))))</f>
        <v>-</v>
      </c>
      <c r="P134" s="322" t="str">
        <f>IF($C134="1 - HöS",'C1. Verprobung'!$D$17,
IF($C134="2 - HöS/HS",'C1. Verprobung'!$D$18,
IF($C134="3 - HS",'C1. Verprobung'!$D$19,
IF($C134="4 - HS/MS",'C1. Verprobung'!$D$20,
IF($C134="5 - MS",'C1. Verprobung'!$D$21,
IF($C134="6 - MS/NS",'C1. Verprobung'!$D$22,
IF($C134="7 - NS",'C1. Verprobung'!$D$23,"-")))))))</f>
        <v>-</v>
      </c>
      <c r="Q134" s="322" t="str">
        <f>IF($C134="1 - HöS",'C1. Verprobung'!$E$17,
IF($C134="2 - HöS/HS",'C1. Verprobung'!$E$18,
IF($C134="3 - HS",'C1. Verprobung'!$E$19,
IF($C134="4 - HS/MS",'C1. Verprobung'!$E$20,
IF($C134="5 - MS",'C1. Verprobung'!$E$21,
IF($C134="6 - MS/NS",'C1. Verprobung'!$E$22,
IF($C134="7 - NS",'C1. Verprobung'!$E$23,"-")))))))</f>
        <v>-</v>
      </c>
      <c r="R134" s="322" t="str">
        <f>IF($C134="1 - HöS",'C1. Verprobung'!$F$17,
IF($C134="2 - HöS/HS",'C1. Verprobung'!$F$18,
IF($C134="3 - HS",'C1. Verprobung'!$F$19,
IF($C134="4 - HS/MS",'C1. Verprobung'!$F$20,
IF($C134="5 - MS",'C1. Verprobung'!$F$21,
IF($C134="6 - MS/NS",'C1. Verprobung'!$F$22,
IF($C134="7 - NS",'C1. Verprobung'!$F$23,"-")))))))</f>
        <v>-</v>
      </c>
      <c r="S134" s="151"/>
      <c r="T134" s="181">
        <f t="shared" si="8"/>
        <v>0</v>
      </c>
      <c r="U134" s="181">
        <f t="shared" si="9"/>
        <v>0</v>
      </c>
      <c r="V134" s="181">
        <f t="shared" si="10"/>
        <v>0</v>
      </c>
      <c r="W134" s="181">
        <f t="shared" si="11"/>
        <v>0</v>
      </c>
      <c r="X134" s="181">
        <f t="shared" si="12"/>
        <v>0</v>
      </c>
    </row>
    <row r="135" spans="2:24" ht="15" customHeight="1" x14ac:dyDescent="0.2">
      <c r="B135" s="337" t="s">
        <v>36</v>
      </c>
      <c r="C135" s="133" t="s">
        <v>36</v>
      </c>
      <c r="D135" s="133" t="s">
        <v>36</v>
      </c>
      <c r="E135" s="133"/>
      <c r="F135" s="133"/>
      <c r="G135" s="133"/>
      <c r="H135" s="133"/>
      <c r="I135" s="133"/>
      <c r="J135" s="133"/>
      <c r="K135" s="154"/>
      <c r="L135" s="154"/>
      <c r="M135" s="154"/>
      <c r="N135" s="154"/>
      <c r="O135" s="322" t="str">
        <f>IF($C135="1 - HöS",'C1. Verprobung'!$C$17,
IF($C135="2 - HöS/HS",'C1. Verprobung'!$C$18,
IF($C135="3 - HS",'C1. Verprobung'!$C$19,
IF($C135="4 - HS/MS",'C1. Verprobung'!$C$20,
IF($C135="5 - MS",'C1. Verprobung'!$C$21,
IF($C135="6 - MS/NS",'C1. Verprobung'!$C$22,
IF($C135="7 - NS",'C1. Verprobung'!$C$23,"-")))))))</f>
        <v>-</v>
      </c>
      <c r="P135" s="322" t="str">
        <f>IF($C135="1 - HöS",'C1. Verprobung'!$D$17,
IF($C135="2 - HöS/HS",'C1. Verprobung'!$D$18,
IF($C135="3 - HS",'C1. Verprobung'!$D$19,
IF($C135="4 - HS/MS",'C1. Verprobung'!$D$20,
IF($C135="5 - MS",'C1. Verprobung'!$D$21,
IF($C135="6 - MS/NS",'C1. Verprobung'!$D$22,
IF($C135="7 - NS",'C1. Verprobung'!$D$23,"-")))))))</f>
        <v>-</v>
      </c>
      <c r="Q135" s="322" t="str">
        <f>IF($C135="1 - HöS",'C1. Verprobung'!$E$17,
IF($C135="2 - HöS/HS",'C1. Verprobung'!$E$18,
IF($C135="3 - HS",'C1. Verprobung'!$E$19,
IF($C135="4 - HS/MS",'C1. Verprobung'!$E$20,
IF($C135="5 - MS",'C1. Verprobung'!$E$21,
IF($C135="6 - MS/NS",'C1. Verprobung'!$E$22,
IF($C135="7 - NS",'C1. Verprobung'!$E$23,"-")))))))</f>
        <v>-</v>
      </c>
      <c r="R135" s="322" t="str">
        <f>IF($C135="1 - HöS",'C1. Verprobung'!$F$17,
IF($C135="2 - HöS/HS",'C1. Verprobung'!$F$18,
IF($C135="3 - HS",'C1. Verprobung'!$F$19,
IF($C135="4 - HS/MS",'C1. Verprobung'!$F$20,
IF($C135="5 - MS",'C1. Verprobung'!$F$21,
IF($C135="6 - MS/NS",'C1. Verprobung'!$F$22,
IF($C135="7 - NS",'C1. Verprobung'!$F$23,"-")))))))</f>
        <v>-</v>
      </c>
      <c r="S135" s="151"/>
      <c r="T135" s="181">
        <f t="shared" si="8"/>
        <v>0</v>
      </c>
      <c r="U135" s="181">
        <f t="shared" si="9"/>
        <v>0</v>
      </c>
      <c r="V135" s="181">
        <f t="shared" si="10"/>
        <v>0</v>
      </c>
      <c r="W135" s="181">
        <f t="shared" si="11"/>
        <v>0</v>
      </c>
      <c r="X135" s="181">
        <f t="shared" si="12"/>
        <v>0</v>
      </c>
    </row>
    <row r="136" spans="2:24" ht="15" customHeight="1" x14ac:dyDescent="0.2">
      <c r="B136" s="337" t="s">
        <v>36</v>
      </c>
      <c r="C136" s="133" t="s">
        <v>36</v>
      </c>
      <c r="D136" s="133" t="s">
        <v>36</v>
      </c>
      <c r="E136" s="133"/>
      <c r="F136" s="133"/>
      <c r="G136" s="133"/>
      <c r="H136" s="133"/>
      <c r="I136" s="133"/>
      <c r="J136" s="133"/>
      <c r="K136" s="154"/>
      <c r="L136" s="154"/>
      <c r="M136" s="154"/>
      <c r="N136" s="154"/>
      <c r="O136" s="322" t="str">
        <f>IF($C136="1 - HöS",'C1. Verprobung'!$C$17,
IF($C136="2 - HöS/HS",'C1. Verprobung'!$C$18,
IF($C136="3 - HS",'C1. Verprobung'!$C$19,
IF($C136="4 - HS/MS",'C1. Verprobung'!$C$20,
IF($C136="5 - MS",'C1. Verprobung'!$C$21,
IF($C136="6 - MS/NS",'C1. Verprobung'!$C$22,
IF($C136="7 - NS",'C1. Verprobung'!$C$23,"-")))))))</f>
        <v>-</v>
      </c>
      <c r="P136" s="322" t="str">
        <f>IF($C136="1 - HöS",'C1. Verprobung'!$D$17,
IF($C136="2 - HöS/HS",'C1. Verprobung'!$D$18,
IF($C136="3 - HS",'C1. Verprobung'!$D$19,
IF($C136="4 - HS/MS",'C1. Verprobung'!$D$20,
IF($C136="5 - MS",'C1. Verprobung'!$D$21,
IF($C136="6 - MS/NS",'C1. Verprobung'!$D$22,
IF($C136="7 - NS",'C1. Verprobung'!$D$23,"-")))))))</f>
        <v>-</v>
      </c>
      <c r="Q136" s="322" t="str">
        <f>IF($C136="1 - HöS",'C1. Verprobung'!$E$17,
IF($C136="2 - HöS/HS",'C1. Verprobung'!$E$18,
IF($C136="3 - HS",'C1. Verprobung'!$E$19,
IF($C136="4 - HS/MS",'C1. Verprobung'!$E$20,
IF($C136="5 - MS",'C1. Verprobung'!$E$21,
IF($C136="6 - MS/NS",'C1. Verprobung'!$E$22,
IF($C136="7 - NS",'C1. Verprobung'!$E$23,"-")))))))</f>
        <v>-</v>
      </c>
      <c r="R136" s="322" t="str">
        <f>IF($C136="1 - HöS",'C1. Verprobung'!$F$17,
IF($C136="2 - HöS/HS",'C1. Verprobung'!$F$18,
IF($C136="3 - HS",'C1. Verprobung'!$F$19,
IF($C136="4 - HS/MS",'C1. Verprobung'!$F$20,
IF($C136="5 - MS",'C1. Verprobung'!$F$21,
IF($C136="6 - MS/NS",'C1. Verprobung'!$F$22,
IF($C136="7 - NS",'C1. Verprobung'!$F$23,"-")))))))</f>
        <v>-</v>
      </c>
      <c r="S136" s="151"/>
      <c r="T136" s="181">
        <f t="shared" si="8"/>
        <v>0</v>
      </c>
      <c r="U136" s="181">
        <f t="shared" si="9"/>
        <v>0</v>
      </c>
      <c r="V136" s="181">
        <f t="shared" si="10"/>
        <v>0</v>
      </c>
      <c r="W136" s="181">
        <f t="shared" si="11"/>
        <v>0</v>
      </c>
      <c r="X136" s="181">
        <f t="shared" si="12"/>
        <v>0</v>
      </c>
    </row>
    <row r="137" spans="2:24" ht="15" customHeight="1" x14ac:dyDescent="0.2">
      <c r="B137" s="337" t="s">
        <v>36</v>
      </c>
      <c r="C137" s="133" t="s">
        <v>36</v>
      </c>
      <c r="D137" s="133" t="s">
        <v>36</v>
      </c>
      <c r="E137" s="133"/>
      <c r="F137" s="133"/>
      <c r="G137" s="133"/>
      <c r="H137" s="133"/>
      <c r="I137" s="133"/>
      <c r="J137" s="133"/>
      <c r="K137" s="154"/>
      <c r="L137" s="154"/>
      <c r="M137" s="154"/>
      <c r="N137" s="154"/>
      <c r="O137" s="322" t="str">
        <f>IF($C137="1 - HöS",'C1. Verprobung'!$C$17,
IF($C137="2 - HöS/HS",'C1. Verprobung'!$C$18,
IF($C137="3 - HS",'C1. Verprobung'!$C$19,
IF($C137="4 - HS/MS",'C1. Verprobung'!$C$20,
IF($C137="5 - MS",'C1. Verprobung'!$C$21,
IF($C137="6 - MS/NS",'C1. Verprobung'!$C$22,
IF($C137="7 - NS",'C1. Verprobung'!$C$23,"-")))))))</f>
        <v>-</v>
      </c>
      <c r="P137" s="322" t="str">
        <f>IF($C137="1 - HöS",'C1. Verprobung'!$D$17,
IF($C137="2 - HöS/HS",'C1. Verprobung'!$D$18,
IF($C137="3 - HS",'C1. Verprobung'!$D$19,
IF($C137="4 - HS/MS",'C1. Verprobung'!$D$20,
IF($C137="5 - MS",'C1. Verprobung'!$D$21,
IF($C137="6 - MS/NS",'C1. Verprobung'!$D$22,
IF($C137="7 - NS",'C1. Verprobung'!$D$23,"-")))))))</f>
        <v>-</v>
      </c>
      <c r="Q137" s="322" t="str">
        <f>IF($C137="1 - HöS",'C1. Verprobung'!$E$17,
IF($C137="2 - HöS/HS",'C1. Verprobung'!$E$18,
IF($C137="3 - HS",'C1. Verprobung'!$E$19,
IF($C137="4 - HS/MS",'C1. Verprobung'!$E$20,
IF($C137="5 - MS",'C1. Verprobung'!$E$21,
IF($C137="6 - MS/NS",'C1. Verprobung'!$E$22,
IF($C137="7 - NS",'C1. Verprobung'!$E$23,"-")))))))</f>
        <v>-</v>
      </c>
      <c r="R137" s="322" t="str">
        <f>IF($C137="1 - HöS",'C1. Verprobung'!$F$17,
IF($C137="2 - HöS/HS",'C1. Verprobung'!$F$18,
IF($C137="3 - HS",'C1. Verprobung'!$F$19,
IF($C137="4 - HS/MS",'C1. Verprobung'!$F$20,
IF($C137="5 - MS",'C1. Verprobung'!$F$21,
IF($C137="6 - MS/NS",'C1. Verprobung'!$F$22,
IF($C137="7 - NS",'C1. Verprobung'!$F$23,"-")))))))</f>
        <v>-</v>
      </c>
      <c r="S137" s="151"/>
      <c r="T137" s="181">
        <f t="shared" si="8"/>
        <v>0</v>
      </c>
      <c r="U137" s="181">
        <f t="shared" si="9"/>
        <v>0</v>
      </c>
      <c r="V137" s="181">
        <f t="shared" si="10"/>
        <v>0</v>
      </c>
      <c r="W137" s="181">
        <f t="shared" si="11"/>
        <v>0</v>
      </c>
      <c r="X137" s="181">
        <f t="shared" si="12"/>
        <v>0</v>
      </c>
    </row>
    <row r="138" spans="2:24" ht="15" customHeight="1" x14ac:dyDescent="0.2">
      <c r="B138" s="337" t="s">
        <v>36</v>
      </c>
      <c r="C138" s="133" t="s">
        <v>36</v>
      </c>
      <c r="D138" s="133" t="s">
        <v>36</v>
      </c>
      <c r="E138" s="133"/>
      <c r="F138" s="133"/>
      <c r="G138" s="133"/>
      <c r="H138" s="133"/>
      <c r="I138" s="133"/>
      <c r="J138" s="133"/>
      <c r="K138" s="154"/>
      <c r="L138" s="154"/>
      <c r="M138" s="154"/>
      <c r="N138" s="154"/>
      <c r="O138" s="322" t="str">
        <f>IF($C138="1 - HöS",'C1. Verprobung'!$C$17,
IF($C138="2 - HöS/HS",'C1. Verprobung'!$C$18,
IF($C138="3 - HS",'C1. Verprobung'!$C$19,
IF($C138="4 - HS/MS",'C1. Verprobung'!$C$20,
IF($C138="5 - MS",'C1. Verprobung'!$C$21,
IF($C138="6 - MS/NS",'C1. Verprobung'!$C$22,
IF($C138="7 - NS",'C1. Verprobung'!$C$23,"-")))))))</f>
        <v>-</v>
      </c>
      <c r="P138" s="322" t="str">
        <f>IF($C138="1 - HöS",'C1. Verprobung'!$D$17,
IF($C138="2 - HöS/HS",'C1. Verprobung'!$D$18,
IF($C138="3 - HS",'C1. Verprobung'!$D$19,
IF($C138="4 - HS/MS",'C1. Verprobung'!$D$20,
IF($C138="5 - MS",'C1. Verprobung'!$D$21,
IF($C138="6 - MS/NS",'C1. Verprobung'!$D$22,
IF($C138="7 - NS",'C1. Verprobung'!$D$23,"-")))))))</f>
        <v>-</v>
      </c>
      <c r="Q138" s="322" t="str">
        <f>IF($C138="1 - HöS",'C1. Verprobung'!$E$17,
IF($C138="2 - HöS/HS",'C1. Verprobung'!$E$18,
IF($C138="3 - HS",'C1. Verprobung'!$E$19,
IF($C138="4 - HS/MS",'C1. Verprobung'!$E$20,
IF($C138="5 - MS",'C1. Verprobung'!$E$21,
IF($C138="6 - MS/NS",'C1. Verprobung'!$E$22,
IF($C138="7 - NS",'C1. Verprobung'!$E$23,"-")))))))</f>
        <v>-</v>
      </c>
      <c r="R138" s="322" t="str">
        <f>IF($C138="1 - HöS",'C1. Verprobung'!$F$17,
IF($C138="2 - HöS/HS",'C1. Verprobung'!$F$18,
IF($C138="3 - HS",'C1. Verprobung'!$F$19,
IF($C138="4 - HS/MS",'C1. Verprobung'!$F$20,
IF($C138="5 - MS",'C1. Verprobung'!$F$21,
IF($C138="6 - MS/NS",'C1. Verprobung'!$F$22,
IF($C138="7 - NS",'C1. Verprobung'!$F$23,"-")))))))</f>
        <v>-</v>
      </c>
      <c r="S138" s="151"/>
      <c r="T138" s="181">
        <f t="shared" si="8"/>
        <v>0</v>
      </c>
      <c r="U138" s="181">
        <f t="shared" si="9"/>
        <v>0</v>
      </c>
      <c r="V138" s="181">
        <f t="shared" si="10"/>
        <v>0</v>
      </c>
      <c r="W138" s="181">
        <f t="shared" si="11"/>
        <v>0</v>
      </c>
      <c r="X138" s="181">
        <f t="shared" si="12"/>
        <v>0</v>
      </c>
    </row>
    <row r="139" spans="2:24" ht="15" customHeight="1" x14ac:dyDescent="0.2">
      <c r="B139" s="337" t="s">
        <v>36</v>
      </c>
      <c r="C139" s="133" t="s">
        <v>36</v>
      </c>
      <c r="D139" s="133" t="s">
        <v>36</v>
      </c>
      <c r="E139" s="133"/>
      <c r="F139" s="133"/>
      <c r="G139" s="133"/>
      <c r="H139" s="133"/>
      <c r="I139" s="133"/>
      <c r="J139" s="133"/>
      <c r="K139" s="154"/>
      <c r="L139" s="154"/>
      <c r="M139" s="154"/>
      <c r="N139" s="154"/>
      <c r="O139" s="322" t="str">
        <f>IF($C139="1 - HöS",'C1. Verprobung'!$C$17,
IF($C139="2 - HöS/HS",'C1. Verprobung'!$C$18,
IF($C139="3 - HS",'C1. Verprobung'!$C$19,
IF($C139="4 - HS/MS",'C1. Verprobung'!$C$20,
IF($C139="5 - MS",'C1. Verprobung'!$C$21,
IF($C139="6 - MS/NS",'C1. Verprobung'!$C$22,
IF($C139="7 - NS",'C1. Verprobung'!$C$23,"-")))))))</f>
        <v>-</v>
      </c>
      <c r="P139" s="322" t="str">
        <f>IF($C139="1 - HöS",'C1. Verprobung'!$D$17,
IF($C139="2 - HöS/HS",'C1. Verprobung'!$D$18,
IF($C139="3 - HS",'C1. Verprobung'!$D$19,
IF($C139="4 - HS/MS",'C1. Verprobung'!$D$20,
IF($C139="5 - MS",'C1. Verprobung'!$D$21,
IF($C139="6 - MS/NS",'C1. Verprobung'!$D$22,
IF($C139="7 - NS",'C1. Verprobung'!$D$23,"-")))))))</f>
        <v>-</v>
      </c>
      <c r="Q139" s="322" t="str">
        <f>IF($C139="1 - HöS",'C1. Verprobung'!$E$17,
IF($C139="2 - HöS/HS",'C1. Verprobung'!$E$18,
IF($C139="3 - HS",'C1. Verprobung'!$E$19,
IF($C139="4 - HS/MS",'C1. Verprobung'!$E$20,
IF($C139="5 - MS",'C1. Verprobung'!$E$21,
IF($C139="6 - MS/NS",'C1. Verprobung'!$E$22,
IF($C139="7 - NS",'C1. Verprobung'!$E$23,"-")))))))</f>
        <v>-</v>
      </c>
      <c r="R139" s="322" t="str">
        <f>IF($C139="1 - HöS",'C1. Verprobung'!$F$17,
IF($C139="2 - HöS/HS",'C1. Verprobung'!$F$18,
IF($C139="3 - HS",'C1. Verprobung'!$F$19,
IF($C139="4 - HS/MS",'C1. Verprobung'!$F$20,
IF($C139="5 - MS",'C1. Verprobung'!$F$21,
IF($C139="6 - MS/NS",'C1. Verprobung'!$F$22,
IF($C139="7 - NS",'C1. Verprobung'!$F$23,"-")))))))</f>
        <v>-</v>
      </c>
      <c r="S139" s="151"/>
      <c r="T139" s="181">
        <f t="shared" si="8"/>
        <v>0</v>
      </c>
      <c r="U139" s="181">
        <f t="shared" si="9"/>
        <v>0</v>
      </c>
      <c r="V139" s="181">
        <f t="shared" si="10"/>
        <v>0</v>
      </c>
      <c r="W139" s="181">
        <f t="shared" si="11"/>
        <v>0</v>
      </c>
      <c r="X139" s="181">
        <f t="shared" si="12"/>
        <v>0</v>
      </c>
    </row>
    <row r="140" spans="2:24" ht="15" customHeight="1" x14ac:dyDescent="0.2">
      <c r="B140" s="337" t="s">
        <v>36</v>
      </c>
      <c r="C140" s="133" t="s">
        <v>36</v>
      </c>
      <c r="D140" s="133" t="s">
        <v>36</v>
      </c>
      <c r="E140" s="133"/>
      <c r="F140" s="133"/>
      <c r="G140" s="133"/>
      <c r="H140" s="133"/>
      <c r="I140" s="133"/>
      <c r="J140" s="133"/>
      <c r="K140" s="154"/>
      <c r="L140" s="154"/>
      <c r="M140" s="154"/>
      <c r="N140" s="154"/>
      <c r="O140" s="322" t="str">
        <f>IF($C140="1 - HöS",'C1. Verprobung'!$C$17,
IF($C140="2 - HöS/HS",'C1. Verprobung'!$C$18,
IF($C140="3 - HS",'C1. Verprobung'!$C$19,
IF($C140="4 - HS/MS",'C1. Verprobung'!$C$20,
IF($C140="5 - MS",'C1. Verprobung'!$C$21,
IF($C140="6 - MS/NS",'C1. Verprobung'!$C$22,
IF($C140="7 - NS",'C1. Verprobung'!$C$23,"-")))))))</f>
        <v>-</v>
      </c>
      <c r="P140" s="322" t="str">
        <f>IF($C140="1 - HöS",'C1. Verprobung'!$D$17,
IF($C140="2 - HöS/HS",'C1. Verprobung'!$D$18,
IF($C140="3 - HS",'C1. Verprobung'!$D$19,
IF($C140="4 - HS/MS",'C1. Verprobung'!$D$20,
IF($C140="5 - MS",'C1. Verprobung'!$D$21,
IF($C140="6 - MS/NS",'C1. Verprobung'!$D$22,
IF($C140="7 - NS",'C1. Verprobung'!$D$23,"-")))))))</f>
        <v>-</v>
      </c>
      <c r="Q140" s="322" t="str">
        <f>IF($C140="1 - HöS",'C1. Verprobung'!$E$17,
IF($C140="2 - HöS/HS",'C1. Verprobung'!$E$18,
IF($C140="3 - HS",'C1. Verprobung'!$E$19,
IF($C140="4 - HS/MS",'C1. Verprobung'!$E$20,
IF($C140="5 - MS",'C1. Verprobung'!$E$21,
IF($C140="6 - MS/NS",'C1. Verprobung'!$E$22,
IF($C140="7 - NS",'C1. Verprobung'!$E$23,"-")))))))</f>
        <v>-</v>
      </c>
      <c r="R140" s="322" t="str">
        <f>IF($C140="1 - HöS",'C1. Verprobung'!$F$17,
IF($C140="2 - HöS/HS",'C1. Verprobung'!$F$18,
IF($C140="3 - HS",'C1. Verprobung'!$F$19,
IF($C140="4 - HS/MS",'C1. Verprobung'!$F$20,
IF($C140="5 - MS",'C1. Verprobung'!$F$21,
IF($C140="6 - MS/NS",'C1. Verprobung'!$F$22,
IF($C140="7 - NS",'C1. Verprobung'!$F$23,"-")))))))</f>
        <v>-</v>
      </c>
      <c r="S140" s="151"/>
      <c r="T140" s="181">
        <f t="shared" si="8"/>
        <v>0</v>
      </c>
      <c r="U140" s="181">
        <f t="shared" si="9"/>
        <v>0</v>
      </c>
      <c r="V140" s="181">
        <f t="shared" si="10"/>
        <v>0</v>
      </c>
      <c r="W140" s="181">
        <f t="shared" si="11"/>
        <v>0</v>
      </c>
      <c r="X140" s="181">
        <f t="shared" si="12"/>
        <v>0</v>
      </c>
    </row>
    <row r="141" spans="2:24" ht="15" customHeight="1" x14ac:dyDescent="0.2">
      <c r="B141" s="337" t="s">
        <v>36</v>
      </c>
      <c r="C141" s="133" t="s">
        <v>36</v>
      </c>
      <c r="D141" s="133" t="s">
        <v>36</v>
      </c>
      <c r="E141" s="133"/>
      <c r="F141" s="133"/>
      <c r="G141" s="133"/>
      <c r="H141" s="133"/>
      <c r="I141" s="133"/>
      <c r="J141" s="133"/>
      <c r="K141" s="154"/>
      <c r="L141" s="154"/>
      <c r="M141" s="154"/>
      <c r="N141" s="154"/>
      <c r="O141" s="322" t="str">
        <f>IF($C141="1 - HöS",'C1. Verprobung'!$C$17,
IF($C141="2 - HöS/HS",'C1. Verprobung'!$C$18,
IF($C141="3 - HS",'C1. Verprobung'!$C$19,
IF($C141="4 - HS/MS",'C1. Verprobung'!$C$20,
IF($C141="5 - MS",'C1. Verprobung'!$C$21,
IF($C141="6 - MS/NS",'C1. Verprobung'!$C$22,
IF($C141="7 - NS",'C1. Verprobung'!$C$23,"-")))))))</f>
        <v>-</v>
      </c>
      <c r="P141" s="322" t="str">
        <f>IF($C141="1 - HöS",'C1. Verprobung'!$D$17,
IF($C141="2 - HöS/HS",'C1. Verprobung'!$D$18,
IF($C141="3 - HS",'C1. Verprobung'!$D$19,
IF($C141="4 - HS/MS",'C1. Verprobung'!$D$20,
IF($C141="5 - MS",'C1. Verprobung'!$D$21,
IF($C141="6 - MS/NS",'C1. Verprobung'!$D$22,
IF($C141="7 - NS",'C1. Verprobung'!$D$23,"-")))))))</f>
        <v>-</v>
      </c>
      <c r="Q141" s="322" t="str">
        <f>IF($C141="1 - HöS",'C1. Verprobung'!$E$17,
IF($C141="2 - HöS/HS",'C1. Verprobung'!$E$18,
IF($C141="3 - HS",'C1. Verprobung'!$E$19,
IF($C141="4 - HS/MS",'C1. Verprobung'!$E$20,
IF($C141="5 - MS",'C1. Verprobung'!$E$21,
IF($C141="6 - MS/NS",'C1. Verprobung'!$E$22,
IF($C141="7 - NS",'C1. Verprobung'!$E$23,"-")))))))</f>
        <v>-</v>
      </c>
      <c r="R141" s="322" t="str">
        <f>IF($C141="1 - HöS",'C1. Verprobung'!$F$17,
IF($C141="2 - HöS/HS",'C1. Verprobung'!$F$18,
IF($C141="3 - HS",'C1. Verprobung'!$F$19,
IF($C141="4 - HS/MS",'C1. Verprobung'!$F$20,
IF($C141="5 - MS",'C1. Verprobung'!$F$21,
IF($C141="6 - MS/NS",'C1. Verprobung'!$F$22,
IF($C141="7 - NS",'C1. Verprobung'!$F$23,"-")))))))</f>
        <v>-</v>
      </c>
      <c r="S141" s="151"/>
      <c r="T141" s="181">
        <f t="shared" si="8"/>
        <v>0</v>
      </c>
      <c r="U141" s="181">
        <f t="shared" si="9"/>
        <v>0</v>
      </c>
      <c r="V141" s="181">
        <f t="shared" si="10"/>
        <v>0</v>
      </c>
      <c r="W141" s="181">
        <f t="shared" si="11"/>
        <v>0</v>
      </c>
      <c r="X141" s="181">
        <f t="shared" si="12"/>
        <v>0</v>
      </c>
    </row>
    <row r="142" spans="2:24" ht="15" customHeight="1" x14ac:dyDescent="0.2">
      <c r="B142" s="337" t="s">
        <v>36</v>
      </c>
      <c r="C142" s="133" t="s">
        <v>36</v>
      </c>
      <c r="D142" s="133" t="s">
        <v>36</v>
      </c>
      <c r="E142" s="133"/>
      <c r="F142" s="133"/>
      <c r="G142" s="133"/>
      <c r="H142" s="133"/>
      <c r="I142" s="133"/>
      <c r="J142" s="133"/>
      <c r="K142" s="154"/>
      <c r="L142" s="154"/>
      <c r="M142" s="154"/>
      <c r="N142" s="154"/>
      <c r="O142" s="322" t="str">
        <f>IF($C142="1 - HöS",'C1. Verprobung'!$C$17,
IF($C142="2 - HöS/HS",'C1. Verprobung'!$C$18,
IF($C142="3 - HS",'C1. Verprobung'!$C$19,
IF($C142="4 - HS/MS",'C1. Verprobung'!$C$20,
IF($C142="5 - MS",'C1. Verprobung'!$C$21,
IF($C142="6 - MS/NS",'C1. Verprobung'!$C$22,
IF($C142="7 - NS",'C1. Verprobung'!$C$23,"-")))))))</f>
        <v>-</v>
      </c>
      <c r="P142" s="322" t="str">
        <f>IF($C142="1 - HöS",'C1. Verprobung'!$D$17,
IF($C142="2 - HöS/HS",'C1. Verprobung'!$D$18,
IF($C142="3 - HS",'C1. Verprobung'!$D$19,
IF($C142="4 - HS/MS",'C1. Verprobung'!$D$20,
IF($C142="5 - MS",'C1. Verprobung'!$D$21,
IF($C142="6 - MS/NS",'C1. Verprobung'!$D$22,
IF($C142="7 - NS",'C1. Verprobung'!$D$23,"-")))))))</f>
        <v>-</v>
      </c>
      <c r="Q142" s="322" t="str">
        <f>IF($C142="1 - HöS",'C1. Verprobung'!$E$17,
IF($C142="2 - HöS/HS",'C1. Verprobung'!$E$18,
IF($C142="3 - HS",'C1. Verprobung'!$E$19,
IF($C142="4 - HS/MS",'C1. Verprobung'!$E$20,
IF($C142="5 - MS",'C1. Verprobung'!$E$21,
IF($C142="6 - MS/NS",'C1. Verprobung'!$E$22,
IF($C142="7 - NS",'C1. Verprobung'!$E$23,"-")))))))</f>
        <v>-</v>
      </c>
      <c r="R142" s="322" t="str">
        <f>IF($C142="1 - HöS",'C1. Verprobung'!$F$17,
IF($C142="2 - HöS/HS",'C1. Verprobung'!$F$18,
IF($C142="3 - HS",'C1. Verprobung'!$F$19,
IF($C142="4 - HS/MS",'C1. Verprobung'!$F$20,
IF($C142="5 - MS",'C1. Verprobung'!$F$21,
IF($C142="6 - MS/NS",'C1. Verprobung'!$F$22,
IF($C142="7 - NS",'C1. Verprobung'!$F$23,"-")))))))</f>
        <v>-</v>
      </c>
      <c r="S142" s="151"/>
      <c r="T142" s="181">
        <f t="shared" si="8"/>
        <v>0</v>
      </c>
      <c r="U142" s="181">
        <f t="shared" si="9"/>
        <v>0</v>
      </c>
      <c r="V142" s="181">
        <f t="shared" si="10"/>
        <v>0</v>
      </c>
      <c r="W142" s="181">
        <f t="shared" si="11"/>
        <v>0</v>
      </c>
      <c r="X142" s="181">
        <f t="shared" si="12"/>
        <v>0</v>
      </c>
    </row>
    <row r="143" spans="2:24" ht="15" customHeight="1" x14ac:dyDescent="0.2">
      <c r="B143" s="337" t="s">
        <v>36</v>
      </c>
      <c r="C143" s="133" t="s">
        <v>36</v>
      </c>
      <c r="D143" s="133" t="s">
        <v>36</v>
      </c>
      <c r="E143" s="133"/>
      <c r="F143" s="133"/>
      <c r="G143" s="133"/>
      <c r="H143" s="133"/>
      <c r="I143" s="133"/>
      <c r="J143" s="133"/>
      <c r="K143" s="154"/>
      <c r="L143" s="154"/>
      <c r="M143" s="154"/>
      <c r="N143" s="154"/>
      <c r="O143" s="322" t="str">
        <f>IF($C143="1 - HöS",'C1. Verprobung'!$C$17,
IF($C143="2 - HöS/HS",'C1. Verprobung'!$C$18,
IF($C143="3 - HS",'C1. Verprobung'!$C$19,
IF($C143="4 - HS/MS",'C1. Verprobung'!$C$20,
IF($C143="5 - MS",'C1. Verprobung'!$C$21,
IF($C143="6 - MS/NS",'C1. Verprobung'!$C$22,
IF($C143="7 - NS",'C1. Verprobung'!$C$23,"-")))))))</f>
        <v>-</v>
      </c>
      <c r="P143" s="322" t="str">
        <f>IF($C143="1 - HöS",'C1. Verprobung'!$D$17,
IF($C143="2 - HöS/HS",'C1. Verprobung'!$D$18,
IF($C143="3 - HS",'C1. Verprobung'!$D$19,
IF($C143="4 - HS/MS",'C1. Verprobung'!$D$20,
IF($C143="5 - MS",'C1. Verprobung'!$D$21,
IF($C143="6 - MS/NS",'C1. Verprobung'!$D$22,
IF($C143="7 - NS",'C1. Verprobung'!$D$23,"-")))))))</f>
        <v>-</v>
      </c>
      <c r="Q143" s="322" t="str">
        <f>IF($C143="1 - HöS",'C1. Verprobung'!$E$17,
IF($C143="2 - HöS/HS",'C1. Verprobung'!$E$18,
IF($C143="3 - HS",'C1. Verprobung'!$E$19,
IF($C143="4 - HS/MS",'C1. Verprobung'!$E$20,
IF($C143="5 - MS",'C1. Verprobung'!$E$21,
IF($C143="6 - MS/NS",'C1. Verprobung'!$E$22,
IF($C143="7 - NS",'C1. Verprobung'!$E$23,"-")))))))</f>
        <v>-</v>
      </c>
      <c r="R143" s="322" t="str">
        <f>IF($C143="1 - HöS",'C1. Verprobung'!$F$17,
IF($C143="2 - HöS/HS",'C1. Verprobung'!$F$18,
IF($C143="3 - HS",'C1. Verprobung'!$F$19,
IF($C143="4 - HS/MS",'C1. Verprobung'!$F$20,
IF($C143="5 - MS",'C1. Verprobung'!$F$21,
IF($C143="6 - MS/NS",'C1. Verprobung'!$F$22,
IF($C143="7 - NS",'C1. Verprobung'!$F$23,"-")))))))</f>
        <v>-</v>
      </c>
      <c r="S143" s="151"/>
      <c r="T143" s="181">
        <f t="shared" si="8"/>
        <v>0</v>
      </c>
      <c r="U143" s="181">
        <f t="shared" si="9"/>
        <v>0</v>
      </c>
      <c r="V143" s="181">
        <f t="shared" si="10"/>
        <v>0</v>
      </c>
      <c r="W143" s="181">
        <f t="shared" si="11"/>
        <v>0</v>
      </c>
      <c r="X143" s="181">
        <f t="shared" si="12"/>
        <v>0</v>
      </c>
    </row>
    <row r="144" spans="2:24" ht="15" customHeight="1" x14ac:dyDescent="0.2">
      <c r="B144" s="337" t="s">
        <v>36</v>
      </c>
      <c r="C144" s="133" t="s">
        <v>36</v>
      </c>
      <c r="D144" s="133" t="s">
        <v>36</v>
      </c>
      <c r="E144" s="133"/>
      <c r="F144" s="133"/>
      <c r="G144" s="133"/>
      <c r="H144" s="133"/>
      <c r="I144" s="133"/>
      <c r="J144" s="133"/>
      <c r="K144" s="154"/>
      <c r="L144" s="154"/>
      <c r="M144" s="154"/>
      <c r="N144" s="154"/>
      <c r="O144" s="322" t="str">
        <f>IF($C144="1 - HöS",'C1. Verprobung'!$C$17,
IF($C144="2 - HöS/HS",'C1. Verprobung'!$C$18,
IF($C144="3 - HS",'C1. Verprobung'!$C$19,
IF($C144="4 - HS/MS",'C1. Verprobung'!$C$20,
IF($C144="5 - MS",'C1. Verprobung'!$C$21,
IF($C144="6 - MS/NS",'C1. Verprobung'!$C$22,
IF($C144="7 - NS",'C1. Verprobung'!$C$23,"-")))))))</f>
        <v>-</v>
      </c>
      <c r="P144" s="322" t="str">
        <f>IF($C144="1 - HöS",'C1. Verprobung'!$D$17,
IF($C144="2 - HöS/HS",'C1. Verprobung'!$D$18,
IF($C144="3 - HS",'C1. Verprobung'!$D$19,
IF($C144="4 - HS/MS",'C1. Verprobung'!$D$20,
IF($C144="5 - MS",'C1. Verprobung'!$D$21,
IF($C144="6 - MS/NS",'C1. Verprobung'!$D$22,
IF($C144="7 - NS",'C1. Verprobung'!$D$23,"-")))))))</f>
        <v>-</v>
      </c>
      <c r="Q144" s="322" t="str">
        <f>IF($C144="1 - HöS",'C1. Verprobung'!$E$17,
IF($C144="2 - HöS/HS",'C1. Verprobung'!$E$18,
IF($C144="3 - HS",'C1. Verprobung'!$E$19,
IF($C144="4 - HS/MS",'C1. Verprobung'!$E$20,
IF($C144="5 - MS",'C1. Verprobung'!$E$21,
IF($C144="6 - MS/NS",'C1. Verprobung'!$E$22,
IF($C144="7 - NS",'C1. Verprobung'!$E$23,"-")))))))</f>
        <v>-</v>
      </c>
      <c r="R144" s="322" t="str">
        <f>IF($C144="1 - HöS",'C1. Verprobung'!$F$17,
IF($C144="2 - HöS/HS",'C1. Verprobung'!$F$18,
IF($C144="3 - HS",'C1. Verprobung'!$F$19,
IF($C144="4 - HS/MS",'C1. Verprobung'!$F$20,
IF($C144="5 - MS",'C1. Verprobung'!$F$21,
IF($C144="6 - MS/NS",'C1. Verprobung'!$F$22,
IF($C144="7 - NS",'C1. Verprobung'!$F$23,"-")))))))</f>
        <v>-</v>
      </c>
      <c r="S144" s="151"/>
      <c r="T144" s="181">
        <f t="shared" si="8"/>
        <v>0</v>
      </c>
      <c r="U144" s="181">
        <f t="shared" si="9"/>
        <v>0</v>
      </c>
      <c r="V144" s="181">
        <f t="shared" si="10"/>
        <v>0</v>
      </c>
      <c r="W144" s="181">
        <f t="shared" si="11"/>
        <v>0</v>
      </c>
      <c r="X144" s="181">
        <f t="shared" si="12"/>
        <v>0</v>
      </c>
    </row>
    <row r="145" spans="2:24" ht="15" customHeight="1" x14ac:dyDescent="0.2">
      <c r="B145" s="337" t="s">
        <v>36</v>
      </c>
      <c r="C145" s="133" t="s">
        <v>36</v>
      </c>
      <c r="D145" s="133" t="s">
        <v>36</v>
      </c>
      <c r="E145" s="133"/>
      <c r="F145" s="133"/>
      <c r="G145" s="133"/>
      <c r="H145" s="133"/>
      <c r="I145" s="133"/>
      <c r="J145" s="133"/>
      <c r="K145" s="154"/>
      <c r="L145" s="154"/>
      <c r="M145" s="154"/>
      <c r="N145" s="154"/>
      <c r="O145" s="322" t="str">
        <f>IF($C145="1 - HöS",'C1. Verprobung'!$C$17,
IF($C145="2 - HöS/HS",'C1. Verprobung'!$C$18,
IF($C145="3 - HS",'C1. Verprobung'!$C$19,
IF($C145="4 - HS/MS",'C1. Verprobung'!$C$20,
IF($C145="5 - MS",'C1. Verprobung'!$C$21,
IF($C145="6 - MS/NS",'C1. Verprobung'!$C$22,
IF($C145="7 - NS",'C1. Verprobung'!$C$23,"-")))))))</f>
        <v>-</v>
      </c>
      <c r="P145" s="322" t="str">
        <f>IF($C145="1 - HöS",'C1. Verprobung'!$D$17,
IF($C145="2 - HöS/HS",'C1. Verprobung'!$D$18,
IF($C145="3 - HS",'C1. Verprobung'!$D$19,
IF($C145="4 - HS/MS",'C1. Verprobung'!$D$20,
IF($C145="5 - MS",'C1. Verprobung'!$D$21,
IF($C145="6 - MS/NS",'C1. Verprobung'!$D$22,
IF($C145="7 - NS",'C1. Verprobung'!$D$23,"-")))))))</f>
        <v>-</v>
      </c>
      <c r="Q145" s="322" t="str">
        <f>IF($C145="1 - HöS",'C1. Verprobung'!$E$17,
IF($C145="2 - HöS/HS",'C1. Verprobung'!$E$18,
IF($C145="3 - HS",'C1. Verprobung'!$E$19,
IF($C145="4 - HS/MS",'C1. Verprobung'!$E$20,
IF($C145="5 - MS",'C1. Verprobung'!$E$21,
IF($C145="6 - MS/NS",'C1. Verprobung'!$E$22,
IF($C145="7 - NS",'C1. Verprobung'!$E$23,"-")))))))</f>
        <v>-</v>
      </c>
      <c r="R145" s="322" t="str">
        <f>IF($C145="1 - HöS",'C1. Verprobung'!$F$17,
IF($C145="2 - HöS/HS",'C1. Verprobung'!$F$18,
IF($C145="3 - HS",'C1. Verprobung'!$F$19,
IF($C145="4 - HS/MS",'C1. Verprobung'!$F$20,
IF($C145="5 - MS",'C1. Verprobung'!$F$21,
IF($C145="6 - MS/NS",'C1. Verprobung'!$F$22,
IF($C145="7 - NS",'C1. Verprobung'!$F$23,"-")))))))</f>
        <v>-</v>
      </c>
      <c r="S145" s="151"/>
      <c r="T145" s="181">
        <f t="shared" ref="T145:T208" si="13">IF($B145="§ 19 Abs. 2 Satz 1 StromNEV",(($K145*$O145)+($L145*$P145/100))*($S145),0)</f>
        <v>0</v>
      </c>
      <c r="U145" s="181">
        <f t="shared" ref="U145:U208" si="14">IF($B145="§ 19 Abs. 2 Satz 1 StromNEV",(($M145*$Q145)+($N145*$R145/100))*($S145),0)</f>
        <v>0</v>
      </c>
      <c r="V145" s="181">
        <f t="shared" ref="V145:V208" si="15">IF($B145="§ 19 Abs. 2 Satz 2 StromNEV",(($M145*$Q145)+($N145*$R145/100))*($S145),0)</f>
        <v>0</v>
      </c>
      <c r="W145" s="181">
        <f t="shared" si="11"/>
        <v>0</v>
      </c>
      <c r="X145" s="181">
        <f t="shared" si="12"/>
        <v>0</v>
      </c>
    </row>
    <row r="146" spans="2:24" ht="15" customHeight="1" x14ac:dyDescent="0.2">
      <c r="B146" s="337" t="s">
        <v>36</v>
      </c>
      <c r="C146" s="133" t="s">
        <v>36</v>
      </c>
      <c r="D146" s="133" t="s">
        <v>36</v>
      </c>
      <c r="E146" s="133"/>
      <c r="F146" s="133"/>
      <c r="G146" s="133"/>
      <c r="H146" s="133"/>
      <c r="I146" s="133"/>
      <c r="J146" s="133"/>
      <c r="K146" s="154"/>
      <c r="L146" s="154"/>
      <c r="M146" s="154"/>
      <c r="N146" s="154"/>
      <c r="O146" s="322" t="str">
        <f>IF($C146="1 - HöS",'C1. Verprobung'!$C$17,
IF($C146="2 - HöS/HS",'C1. Verprobung'!$C$18,
IF($C146="3 - HS",'C1. Verprobung'!$C$19,
IF($C146="4 - HS/MS",'C1. Verprobung'!$C$20,
IF($C146="5 - MS",'C1. Verprobung'!$C$21,
IF($C146="6 - MS/NS",'C1. Verprobung'!$C$22,
IF($C146="7 - NS",'C1. Verprobung'!$C$23,"-")))))))</f>
        <v>-</v>
      </c>
      <c r="P146" s="322" t="str">
        <f>IF($C146="1 - HöS",'C1. Verprobung'!$D$17,
IF($C146="2 - HöS/HS",'C1. Verprobung'!$D$18,
IF($C146="3 - HS",'C1. Verprobung'!$D$19,
IF($C146="4 - HS/MS",'C1. Verprobung'!$D$20,
IF($C146="5 - MS",'C1. Verprobung'!$D$21,
IF($C146="6 - MS/NS",'C1. Verprobung'!$D$22,
IF($C146="7 - NS",'C1. Verprobung'!$D$23,"-")))))))</f>
        <v>-</v>
      </c>
      <c r="Q146" s="322" t="str">
        <f>IF($C146="1 - HöS",'C1. Verprobung'!$E$17,
IF($C146="2 - HöS/HS",'C1. Verprobung'!$E$18,
IF($C146="3 - HS",'C1. Verprobung'!$E$19,
IF($C146="4 - HS/MS",'C1. Verprobung'!$E$20,
IF($C146="5 - MS",'C1. Verprobung'!$E$21,
IF($C146="6 - MS/NS",'C1. Verprobung'!$E$22,
IF($C146="7 - NS",'C1. Verprobung'!$E$23,"-")))))))</f>
        <v>-</v>
      </c>
      <c r="R146" s="322" t="str">
        <f>IF($C146="1 - HöS",'C1. Verprobung'!$F$17,
IF($C146="2 - HöS/HS",'C1. Verprobung'!$F$18,
IF($C146="3 - HS",'C1. Verprobung'!$F$19,
IF($C146="4 - HS/MS",'C1. Verprobung'!$F$20,
IF($C146="5 - MS",'C1. Verprobung'!$F$21,
IF($C146="6 - MS/NS",'C1. Verprobung'!$F$22,
IF($C146="7 - NS",'C1. Verprobung'!$F$23,"-")))))))</f>
        <v>-</v>
      </c>
      <c r="S146" s="151"/>
      <c r="T146" s="181">
        <f t="shared" si="13"/>
        <v>0</v>
      </c>
      <c r="U146" s="181">
        <f t="shared" si="14"/>
        <v>0</v>
      </c>
      <c r="V146" s="181">
        <f t="shared" si="15"/>
        <v>0</v>
      </c>
      <c r="W146" s="181">
        <f t="shared" ref="W146:W209" si="16">IF($B146="§ 118 Abs. 6 Satz 9 EnWG",(($K146*$O146)+($L146*$P146/100))*($S146),0)</f>
        <v>0</v>
      </c>
      <c r="X146" s="181">
        <f t="shared" ref="X146:X209" si="17">IF($B146="§ 118 Abs. 6 Satz 9 EnWG",(($M146*$Q146)+($N146*$R146/100))*($S146),0)</f>
        <v>0</v>
      </c>
    </row>
    <row r="147" spans="2:24" ht="15" customHeight="1" x14ac:dyDescent="0.2">
      <c r="B147" s="337" t="s">
        <v>36</v>
      </c>
      <c r="C147" s="133" t="s">
        <v>36</v>
      </c>
      <c r="D147" s="133" t="s">
        <v>36</v>
      </c>
      <c r="E147" s="133"/>
      <c r="F147" s="133"/>
      <c r="G147" s="133"/>
      <c r="H147" s="133"/>
      <c r="I147" s="133"/>
      <c r="J147" s="133"/>
      <c r="K147" s="154"/>
      <c r="L147" s="154"/>
      <c r="M147" s="154"/>
      <c r="N147" s="154"/>
      <c r="O147" s="322" t="str">
        <f>IF($C147="1 - HöS",'C1. Verprobung'!$C$17,
IF($C147="2 - HöS/HS",'C1. Verprobung'!$C$18,
IF($C147="3 - HS",'C1. Verprobung'!$C$19,
IF($C147="4 - HS/MS",'C1. Verprobung'!$C$20,
IF($C147="5 - MS",'C1. Verprobung'!$C$21,
IF($C147="6 - MS/NS",'C1. Verprobung'!$C$22,
IF($C147="7 - NS",'C1. Verprobung'!$C$23,"-")))))))</f>
        <v>-</v>
      </c>
      <c r="P147" s="322" t="str">
        <f>IF($C147="1 - HöS",'C1. Verprobung'!$D$17,
IF($C147="2 - HöS/HS",'C1. Verprobung'!$D$18,
IF($C147="3 - HS",'C1. Verprobung'!$D$19,
IF($C147="4 - HS/MS",'C1. Verprobung'!$D$20,
IF($C147="5 - MS",'C1. Verprobung'!$D$21,
IF($C147="6 - MS/NS",'C1. Verprobung'!$D$22,
IF($C147="7 - NS",'C1. Verprobung'!$D$23,"-")))))))</f>
        <v>-</v>
      </c>
      <c r="Q147" s="322" t="str">
        <f>IF($C147="1 - HöS",'C1. Verprobung'!$E$17,
IF($C147="2 - HöS/HS",'C1. Verprobung'!$E$18,
IF($C147="3 - HS",'C1. Verprobung'!$E$19,
IF($C147="4 - HS/MS",'C1. Verprobung'!$E$20,
IF($C147="5 - MS",'C1. Verprobung'!$E$21,
IF($C147="6 - MS/NS",'C1. Verprobung'!$E$22,
IF($C147="7 - NS",'C1. Verprobung'!$E$23,"-")))))))</f>
        <v>-</v>
      </c>
      <c r="R147" s="322" t="str">
        <f>IF($C147="1 - HöS",'C1. Verprobung'!$F$17,
IF($C147="2 - HöS/HS",'C1. Verprobung'!$F$18,
IF($C147="3 - HS",'C1. Verprobung'!$F$19,
IF($C147="4 - HS/MS",'C1. Verprobung'!$F$20,
IF($C147="5 - MS",'C1. Verprobung'!$F$21,
IF($C147="6 - MS/NS",'C1. Verprobung'!$F$22,
IF($C147="7 - NS",'C1. Verprobung'!$F$23,"-")))))))</f>
        <v>-</v>
      </c>
      <c r="S147" s="151"/>
      <c r="T147" s="181">
        <f t="shared" si="13"/>
        <v>0</v>
      </c>
      <c r="U147" s="181">
        <f t="shared" si="14"/>
        <v>0</v>
      </c>
      <c r="V147" s="181">
        <f t="shared" si="15"/>
        <v>0</v>
      </c>
      <c r="W147" s="181">
        <f t="shared" si="16"/>
        <v>0</v>
      </c>
      <c r="X147" s="181">
        <f t="shared" si="17"/>
        <v>0</v>
      </c>
    </row>
    <row r="148" spans="2:24" ht="15" customHeight="1" x14ac:dyDescent="0.2">
      <c r="B148" s="337" t="s">
        <v>36</v>
      </c>
      <c r="C148" s="133" t="s">
        <v>36</v>
      </c>
      <c r="D148" s="133" t="s">
        <v>36</v>
      </c>
      <c r="E148" s="133"/>
      <c r="F148" s="133"/>
      <c r="G148" s="133"/>
      <c r="H148" s="133"/>
      <c r="I148" s="133"/>
      <c r="J148" s="133"/>
      <c r="K148" s="154"/>
      <c r="L148" s="154"/>
      <c r="M148" s="154"/>
      <c r="N148" s="154"/>
      <c r="O148" s="322" t="str">
        <f>IF($C148="1 - HöS",'C1. Verprobung'!$C$17,
IF($C148="2 - HöS/HS",'C1. Verprobung'!$C$18,
IF($C148="3 - HS",'C1. Verprobung'!$C$19,
IF($C148="4 - HS/MS",'C1. Verprobung'!$C$20,
IF($C148="5 - MS",'C1. Verprobung'!$C$21,
IF($C148="6 - MS/NS",'C1. Verprobung'!$C$22,
IF($C148="7 - NS",'C1. Verprobung'!$C$23,"-")))))))</f>
        <v>-</v>
      </c>
      <c r="P148" s="322" t="str">
        <f>IF($C148="1 - HöS",'C1. Verprobung'!$D$17,
IF($C148="2 - HöS/HS",'C1. Verprobung'!$D$18,
IF($C148="3 - HS",'C1. Verprobung'!$D$19,
IF($C148="4 - HS/MS",'C1. Verprobung'!$D$20,
IF($C148="5 - MS",'C1. Verprobung'!$D$21,
IF($C148="6 - MS/NS",'C1. Verprobung'!$D$22,
IF($C148="7 - NS",'C1. Verprobung'!$D$23,"-")))))))</f>
        <v>-</v>
      </c>
      <c r="Q148" s="322" t="str">
        <f>IF($C148="1 - HöS",'C1. Verprobung'!$E$17,
IF($C148="2 - HöS/HS",'C1. Verprobung'!$E$18,
IF($C148="3 - HS",'C1. Verprobung'!$E$19,
IF($C148="4 - HS/MS",'C1. Verprobung'!$E$20,
IF($C148="5 - MS",'C1. Verprobung'!$E$21,
IF($C148="6 - MS/NS",'C1. Verprobung'!$E$22,
IF($C148="7 - NS",'C1. Verprobung'!$E$23,"-")))))))</f>
        <v>-</v>
      </c>
      <c r="R148" s="322" t="str">
        <f>IF($C148="1 - HöS",'C1. Verprobung'!$F$17,
IF($C148="2 - HöS/HS",'C1. Verprobung'!$F$18,
IF($C148="3 - HS",'C1. Verprobung'!$F$19,
IF($C148="4 - HS/MS",'C1. Verprobung'!$F$20,
IF($C148="5 - MS",'C1. Verprobung'!$F$21,
IF($C148="6 - MS/NS",'C1. Verprobung'!$F$22,
IF($C148="7 - NS",'C1. Verprobung'!$F$23,"-")))))))</f>
        <v>-</v>
      </c>
      <c r="S148" s="151"/>
      <c r="T148" s="181">
        <f t="shared" si="13"/>
        <v>0</v>
      </c>
      <c r="U148" s="181">
        <f t="shared" si="14"/>
        <v>0</v>
      </c>
      <c r="V148" s="181">
        <f t="shared" si="15"/>
        <v>0</v>
      </c>
      <c r="W148" s="181">
        <f t="shared" si="16"/>
        <v>0</v>
      </c>
      <c r="X148" s="181">
        <f t="shared" si="17"/>
        <v>0</v>
      </c>
    </row>
    <row r="149" spans="2:24" ht="15" customHeight="1" x14ac:dyDescent="0.2">
      <c r="B149" s="337" t="s">
        <v>36</v>
      </c>
      <c r="C149" s="133" t="s">
        <v>36</v>
      </c>
      <c r="D149" s="133" t="s">
        <v>36</v>
      </c>
      <c r="E149" s="133"/>
      <c r="F149" s="133"/>
      <c r="G149" s="133"/>
      <c r="H149" s="133"/>
      <c r="I149" s="133"/>
      <c r="J149" s="133"/>
      <c r="K149" s="154"/>
      <c r="L149" s="154"/>
      <c r="M149" s="154"/>
      <c r="N149" s="154"/>
      <c r="O149" s="322" t="str">
        <f>IF($C149="1 - HöS",'C1. Verprobung'!$C$17,
IF($C149="2 - HöS/HS",'C1. Verprobung'!$C$18,
IF($C149="3 - HS",'C1. Verprobung'!$C$19,
IF($C149="4 - HS/MS",'C1. Verprobung'!$C$20,
IF($C149="5 - MS",'C1. Verprobung'!$C$21,
IF($C149="6 - MS/NS",'C1. Verprobung'!$C$22,
IF($C149="7 - NS",'C1. Verprobung'!$C$23,"-")))))))</f>
        <v>-</v>
      </c>
      <c r="P149" s="322" t="str">
        <f>IF($C149="1 - HöS",'C1. Verprobung'!$D$17,
IF($C149="2 - HöS/HS",'C1. Verprobung'!$D$18,
IF($C149="3 - HS",'C1. Verprobung'!$D$19,
IF($C149="4 - HS/MS",'C1. Verprobung'!$D$20,
IF($C149="5 - MS",'C1. Verprobung'!$D$21,
IF($C149="6 - MS/NS",'C1. Verprobung'!$D$22,
IF($C149="7 - NS",'C1. Verprobung'!$D$23,"-")))))))</f>
        <v>-</v>
      </c>
      <c r="Q149" s="322" t="str">
        <f>IF($C149="1 - HöS",'C1. Verprobung'!$E$17,
IF($C149="2 - HöS/HS",'C1. Verprobung'!$E$18,
IF($C149="3 - HS",'C1. Verprobung'!$E$19,
IF($C149="4 - HS/MS",'C1. Verprobung'!$E$20,
IF($C149="5 - MS",'C1. Verprobung'!$E$21,
IF($C149="6 - MS/NS",'C1. Verprobung'!$E$22,
IF($C149="7 - NS",'C1. Verprobung'!$E$23,"-")))))))</f>
        <v>-</v>
      </c>
      <c r="R149" s="322" t="str">
        <f>IF($C149="1 - HöS",'C1. Verprobung'!$F$17,
IF($C149="2 - HöS/HS",'C1. Verprobung'!$F$18,
IF($C149="3 - HS",'C1. Verprobung'!$F$19,
IF($C149="4 - HS/MS",'C1. Verprobung'!$F$20,
IF($C149="5 - MS",'C1. Verprobung'!$F$21,
IF($C149="6 - MS/NS",'C1. Verprobung'!$F$22,
IF($C149="7 - NS",'C1. Verprobung'!$F$23,"-")))))))</f>
        <v>-</v>
      </c>
      <c r="S149" s="151"/>
      <c r="T149" s="181">
        <f t="shared" si="13"/>
        <v>0</v>
      </c>
      <c r="U149" s="181">
        <f t="shared" si="14"/>
        <v>0</v>
      </c>
      <c r="V149" s="181">
        <f t="shared" si="15"/>
        <v>0</v>
      </c>
      <c r="W149" s="181">
        <f t="shared" si="16"/>
        <v>0</v>
      </c>
      <c r="X149" s="181">
        <f t="shared" si="17"/>
        <v>0</v>
      </c>
    </row>
    <row r="150" spans="2:24" ht="15" customHeight="1" x14ac:dyDescent="0.2">
      <c r="B150" s="337" t="s">
        <v>36</v>
      </c>
      <c r="C150" s="133" t="s">
        <v>36</v>
      </c>
      <c r="D150" s="133" t="s">
        <v>36</v>
      </c>
      <c r="E150" s="133"/>
      <c r="F150" s="133"/>
      <c r="G150" s="133"/>
      <c r="H150" s="133"/>
      <c r="I150" s="133"/>
      <c r="J150" s="133"/>
      <c r="K150" s="154"/>
      <c r="L150" s="154"/>
      <c r="M150" s="154"/>
      <c r="N150" s="154"/>
      <c r="O150" s="322" t="str">
        <f>IF($C150="1 - HöS",'C1. Verprobung'!$C$17,
IF($C150="2 - HöS/HS",'C1. Verprobung'!$C$18,
IF($C150="3 - HS",'C1. Verprobung'!$C$19,
IF($C150="4 - HS/MS",'C1. Verprobung'!$C$20,
IF($C150="5 - MS",'C1. Verprobung'!$C$21,
IF($C150="6 - MS/NS",'C1. Verprobung'!$C$22,
IF($C150="7 - NS",'C1. Verprobung'!$C$23,"-")))))))</f>
        <v>-</v>
      </c>
      <c r="P150" s="322" t="str">
        <f>IF($C150="1 - HöS",'C1. Verprobung'!$D$17,
IF($C150="2 - HöS/HS",'C1. Verprobung'!$D$18,
IF($C150="3 - HS",'C1. Verprobung'!$D$19,
IF($C150="4 - HS/MS",'C1. Verprobung'!$D$20,
IF($C150="5 - MS",'C1. Verprobung'!$D$21,
IF($C150="6 - MS/NS",'C1. Verprobung'!$D$22,
IF($C150="7 - NS",'C1. Verprobung'!$D$23,"-")))))))</f>
        <v>-</v>
      </c>
      <c r="Q150" s="322" t="str">
        <f>IF($C150="1 - HöS",'C1. Verprobung'!$E$17,
IF($C150="2 - HöS/HS",'C1. Verprobung'!$E$18,
IF($C150="3 - HS",'C1. Verprobung'!$E$19,
IF($C150="4 - HS/MS",'C1. Verprobung'!$E$20,
IF($C150="5 - MS",'C1. Verprobung'!$E$21,
IF($C150="6 - MS/NS",'C1. Verprobung'!$E$22,
IF($C150="7 - NS",'C1. Verprobung'!$E$23,"-")))))))</f>
        <v>-</v>
      </c>
      <c r="R150" s="322" t="str">
        <f>IF($C150="1 - HöS",'C1. Verprobung'!$F$17,
IF($C150="2 - HöS/HS",'C1. Verprobung'!$F$18,
IF($C150="3 - HS",'C1. Verprobung'!$F$19,
IF($C150="4 - HS/MS",'C1. Verprobung'!$F$20,
IF($C150="5 - MS",'C1. Verprobung'!$F$21,
IF($C150="6 - MS/NS",'C1. Verprobung'!$F$22,
IF($C150="7 - NS",'C1. Verprobung'!$F$23,"-")))))))</f>
        <v>-</v>
      </c>
      <c r="S150" s="151"/>
      <c r="T150" s="181">
        <f t="shared" si="13"/>
        <v>0</v>
      </c>
      <c r="U150" s="181">
        <f t="shared" si="14"/>
        <v>0</v>
      </c>
      <c r="V150" s="181">
        <f t="shared" si="15"/>
        <v>0</v>
      </c>
      <c r="W150" s="181">
        <f t="shared" si="16"/>
        <v>0</v>
      </c>
      <c r="X150" s="181">
        <f t="shared" si="17"/>
        <v>0</v>
      </c>
    </row>
    <row r="151" spans="2:24" ht="15" customHeight="1" x14ac:dyDescent="0.2">
      <c r="B151" s="337" t="s">
        <v>36</v>
      </c>
      <c r="C151" s="133" t="s">
        <v>36</v>
      </c>
      <c r="D151" s="133" t="s">
        <v>36</v>
      </c>
      <c r="E151" s="133"/>
      <c r="F151" s="133"/>
      <c r="G151" s="133"/>
      <c r="H151" s="133"/>
      <c r="I151" s="133"/>
      <c r="J151" s="133"/>
      <c r="K151" s="154"/>
      <c r="L151" s="154"/>
      <c r="M151" s="154"/>
      <c r="N151" s="154"/>
      <c r="O151" s="322" t="str">
        <f>IF($C151="1 - HöS",'C1. Verprobung'!$C$17,
IF($C151="2 - HöS/HS",'C1. Verprobung'!$C$18,
IF($C151="3 - HS",'C1. Verprobung'!$C$19,
IF($C151="4 - HS/MS",'C1. Verprobung'!$C$20,
IF($C151="5 - MS",'C1. Verprobung'!$C$21,
IF($C151="6 - MS/NS",'C1. Verprobung'!$C$22,
IF($C151="7 - NS",'C1. Verprobung'!$C$23,"-")))))))</f>
        <v>-</v>
      </c>
      <c r="P151" s="322" t="str">
        <f>IF($C151="1 - HöS",'C1. Verprobung'!$D$17,
IF($C151="2 - HöS/HS",'C1. Verprobung'!$D$18,
IF($C151="3 - HS",'C1. Verprobung'!$D$19,
IF($C151="4 - HS/MS",'C1. Verprobung'!$D$20,
IF($C151="5 - MS",'C1. Verprobung'!$D$21,
IF($C151="6 - MS/NS",'C1. Verprobung'!$D$22,
IF($C151="7 - NS",'C1. Verprobung'!$D$23,"-")))))))</f>
        <v>-</v>
      </c>
      <c r="Q151" s="322" t="str">
        <f>IF($C151="1 - HöS",'C1. Verprobung'!$E$17,
IF($C151="2 - HöS/HS",'C1. Verprobung'!$E$18,
IF($C151="3 - HS",'C1. Verprobung'!$E$19,
IF($C151="4 - HS/MS",'C1. Verprobung'!$E$20,
IF($C151="5 - MS",'C1. Verprobung'!$E$21,
IF($C151="6 - MS/NS",'C1. Verprobung'!$E$22,
IF($C151="7 - NS",'C1. Verprobung'!$E$23,"-")))))))</f>
        <v>-</v>
      </c>
      <c r="R151" s="322" t="str">
        <f>IF($C151="1 - HöS",'C1. Verprobung'!$F$17,
IF($C151="2 - HöS/HS",'C1. Verprobung'!$F$18,
IF($C151="3 - HS",'C1. Verprobung'!$F$19,
IF($C151="4 - HS/MS",'C1. Verprobung'!$F$20,
IF($C151="5 - MS",'C1. Verprobung'!$F$21,
IF($C151="6 - MS/NS",'C1. Verprobung'!$F$22,
IF($C151="7 - NS",'C1. Verprobung'!$F$23,"-")))))))</f>
        <v>-</v>
      </c>
      <c r="S151" s="151"/>
      <c r="T151" s="181">
        <f t="shared" si="13"/>
        <v>0</v>
      </c>
      <c r="U151" s="181">
        <f t="shared" si="14"/>
        <v>0</v>
      </c>
      <c r="V151" s="181">
        <f t="shared" si="15"/>
        <v>0</v>
      </c>
      <c r="W151" s="181">
        <f t="shared" si="16"/>
        <v>0</v>
      </c>
      <c r="X151" s="181">
        <f t="shared" si="17"/>
        <v>0</v>
      </c>
    </row>
    <row r="152" spans="2:24" ht="15" customHeight="1" x14ac:dyDescent="0.2">
      <c r="B152" s="337" t="s">
        <v>36</v>
      </c>
      <c r="C152" s="133" t="s">
        <v>36</v>
      </c>
      <c r="D152" s="133" t="s">
        <v>36</v>
      </c>
      <c r="E152" s="133"/>
      <c r="F152" s="133"/>
      <c r="G152" s="133"/>
      <c r="H152" s="133"/>
      <c r="I152" s="133"/>
      <c r="J152" s="133"/>
      <c r="K152" s="154"/>
      <c r="L152" s="154"/>
      <c r="M152" s="154"/>
      <c r="N152" s="154"/>
      <c r="O152" s="322" t="str">
        <f>IF($C152="1 - HöS",'C1. Verprobung'!$C$17,
IF($C152="2 - HöS/HS",'C1. Verprobung'!$C$18,
IF($C152="3 - HS",'C1. Verprobung'!$C$19,
IF($C152="4 - HS/MS",'C1. Verprobung'!$C$20,
IF($C152="5 - MS",'C1. Verprobung'!$C$21,
IF($C152="6 - MS/NS",'C1. Verprobung'!$C$22,
IF($C152="7 - NS",'C1. Verprobung'!$C$23,"-")))))))</f>
        <v>-</v>
      </c>
      <c r="P152" s="322" t="str">
        <f>IF($C152="1 - HöS",'C1. Verprobung'!$D$17,
IF($C152="2 - HöS/HS",'C1. Verprobung'!$D$18,
IF($C152="3 - HS",'C1. Verprobung'!$D$19,
IF($C152="4 - HS/MS",'C1. Verprobung'!$D$20,
IF($C152="5 - MS",'C1. Verprobung'!$D$21,
IF($C152="6 - MS/NS",'C1. Verprobung'!$D$22,
IF($C152="7 - NS",'C1. Verprobung'!$D$23,"-")))))))</f>
        <v>-</v>
      </c>
      <c r="Q152" s="322" t="str">
        <f>IF($C152="1 - HöS",'C1. Verprobung'!$E$17,
IF($C152="2 - HöS/HS",'C1. Verprobung'!$E$18,
IF($C152="3 - HS",'C1. Verprobung'!$E$19,
IF($C152="4 - HS/MS",'C1. Verprobung'!$E$20,
IF($C152="5 - MS",'C1. Verprobung'!$E$21,
IF($C152="6 - MS/NS",'C1. Verprobung'!$E$22,
IF($C152="7 - NS",'C1. Verprobung'!$E$23,"-")))))))</f>
        <v>-</v>
      </c>
      <c r="R152" s="322" t="str">
        <f>IF($C152="1 - HöS",'C1. Verprobung'!$F$17,
IF($C152="2 - HöS/HS",'C1. Verprobung'!$F$18,
IF($C152="3 - HS",'C1. Verprobung'!$F$19,
IF($C152="4 - HS/MS",'C1. Verprobung'!$F$20,
IF($C152="5 - MS",'C1. Verprobung'!$F$21,
IF($C152="6 - MS/NS",'C1. Verprobung'!$F$22,
IF($C152="7 - NS",'C1. Verprobung'!$F$23,"-")))))))</f>
        <v>-</v>
      </c>
      <c r="S152" s="151"/>
      <c r="T152" s="181">
        <f t="shared" si="13"/>
        <v>0</v>
      </c>
      <c r="U152" s="181">
        <f t="shared" si="14"/>
        <v>0</v>
      </c>
      <c r="V152" s="181">
        <f t="shared" si="15"/>
        <v>0</v>
      </c>
      <c r="W152" s="181">
        <f t="shared" si="16"/>
        <v>0</v>
      </c>
      <c r="X152" s="181">
        <f t="shared" si="17"/>
        <v>0</v>
      </c>
    </row>
    <row r="153" spans="2:24" ht="15" customHeight="1" x14ac:dyDescent="0.2">
      <c r="B153" s="337" t="s">
        <v>36</v>
      </c>
      <c r="C153" s="133" t="s">
        <v>36</v>
      </c>
      <c r="D153" s="133" t="s">
        <v>36</v>
      </c>
      <c r="E153" s="133"/>
      <c r="F153" s="133"/>
      <c r="G153" s="133"/>
      <c r="H153" s="133"/>
      <c r="I153" s="133"/>
      <c r="J153" s="133"/>
      <c r="K153" s="154"/>
      <c r="L153" s="154"/>
      <c r="M153" s="154"/>
      <c r="N153" s="154"/>
      <c r="O153" s="322" t="str">
        <f>IF($C153="1 - HöS",'C1. Verprobung'!$C$17,
IF($C153="2 - HöS/HS",'C1. Verprobung'!$C$18,
IF($C153="3 - HS",'C1. Verprobung'!$C$19,
IF($C153="4 - HS/MS",'C1. Verprobung'!$C$20,
IF($C153="5 - MS",'C1. Verprobung'!$C$21,
IF($C153="6 - MS/NS",'C1. Verprobung'!$C$22,
IF($C153="7 - NS",'C1. Verprobung'!$C$23,"-")))))))</f>
        <v>-</v>
      </c>
      <c r="P153" s="322" t="str">
        <f>IF($C153="1 - HöS",'C1. Verprobung'!$D$17,
IF($C153="2 - HöS/HS",'C1. Verprobung'!$D$18,
IF($C153="3 - HS",'C1. Verprobung'!$D$19,
IF($C153="4 - HS/MS",'C1. Verprobung'!$D$20,
IF($C153="5 - MS",'C1. Verprobung'!$D$21,
IF($C153="6 - MS/NS",'C1. Verprobung'!$D$22,
IF($C153="7 - NS",'C1. Verprobung'!$D$23,"-")))))))</f>
        <v>-</v>
      </c>
      <c r="Q153" s="322" t="str">
        <f>IF($C153="1 - HöS",'C1. Verprobung'!$E$17,
IF($C153="2 - HöS/HS",'C1. Verprobung'!$E$18,
IF($C153="3 - HS",'C1. Verprobung'!$E$19,
IF($C153="4 - HS/MS",'C1. Verprobung'!$E$20,
IF($C153="5 - MS",'C1. Verprobung'!$E$21,
IF($C153="6 - MS/NS",'C1. Verprobung'!$E$22,
IF($C153="7 - NS",'C1. Verprobung'!$E$23,"-")))))))</f>
        <v>-</v>
      </c>
      <c r="R153" s="322" t="str">
        <f>IF($C153="1 - HöS",'C1. Verprobung'!$F$17,
IF($C153="2 - HöS/HS",'C1. Verprobung'!$F$18,
IF($C153="3 - HS",'C1. Verprobung'!$F$19,
IF($C153="4 - HS/MS",'C1. Verprobung'!$F$20,
IF($C153="5 - MS",'C1. Verprobung'!$F$21,
IF($C153="6 - MS/NS",'C1. Verprobung'!$F$22,
IF($C153="7 - NS",'C1. Verprobung'!$F$23,"-")))))))</f>
        <v>-</v>
      </c>
      <c r="S153" s="151"/>
      <c r="T153" s="181">
        <f t="shared" si="13"/>
        <v>0</v>
      </c>
      <c r="U153" s="181">
        <f t="shared" si="14"/>
        <v>0</v>
      </c>
      <c r="V153" s="181">
        <f t="shared" si="15"/>
        <v>0</v>
      </c>
      <c r="W153" s="181">
        <f t="shared" si="16"/>
        <v>0</v>
      </c>
      <c r="X153" s="181">
        <f t="shared" si="17"/>
        <v>0</v>
      </c>
    </row>
    <row r="154" spans="2:24" ht="15" customHeight="1" x14ac:dyDescent="0.2">
      <c r="B154" s="337" t="s">
        <v>36</v>
      </c>
      <c r="C154" s="133" t="s">
        <v>36</v>
      </c>
      <c r="D154" s="133" t="s">
        <v>36</v>
      </c>
      <c r="E154" s="133"/>
      <c r="F154" s="133"/>
      <c r="G154" s="133"/>
      <c r="H154" s="133"/>
      <c r="I154" s="133"/>
      <c r="J154" s="133"/>
      <c r="K154" s="154"/>
      <c r="L154" s="154"/>
      <c r="M154" s="154"/>
      <c r="N154" s="154"/>
      <c r="O154" s="322" t="str">
        <f>IF($C154="1 - HöS",'C1. Verprobung'!$C$17,
IF($C154="2 - HöS/HS",'C1. Verprobung'!$C$18,
IF($C154="3 - HS",'C1. Verprobung'!$C$19,
IF($C154="4 - HS/MS",'C1. Verprobung'!$C$20,
IF($C154="5 - MS",'C1. Verprobung'!$C$21,
IF($C154="6 - MS/NS",'C1. Verprobung'!$C$22,
IF($C154="7 - NS",'C1. Verprobung'!$C$23,"-")))))))</f>
        <v>-</v>
      </c>
      <c r="P154" s="322" t="str">
        <f>IF($C154="1 - HöS",'C1. Verprobung'!$D$17,
IF($C154="2 - HöS/HS",'C1. Verprobung'!$D$18,
IF($C154="3 - HS",'C1. Verprobung'!$D$19,
IF($C154="4 - HS/MS",'C1. Verprobung'!$D$20,
IF($C154="5 - MS",'C1. Verprobung'!$D$21,
IF($C154="6 - MS/NS",'C1. Verprobung'!$D$22,
IF($C154="7 - NS",'C1. Verprobung'!$D$23,"-")))))))</f>
        <v>-</v>
      </c>
      <c r="Q154" s="322" t="str">
        <f>IF($C154="1 - HöS",'C1. Verprobung'!$E$17,
IF($C154="2 - HöS/HS",'C1. Verprobung'!$E$18,
IF($C154="3 - HS",'C1. Verprobung'!$E$19,
IF($C154="4 - HS/MS",'C1. Verprobung'!$E$20,
IF($C154="5 - MS",'C1. Verprobung'!$E$21,
IF($C154="6 - MS/NS",'C1. Verprobung'!$E$22,
IF($C154="7 - NS",'C1. Verprobung'!$E$23,"-")))))))</f>
        <v>-</v>
      </c>
      <c r="R154" s="322" t="str">
        <f>IF($C154="1 - HöS",'C1. Verprobung'!$F$17,
IF($C154="2 - HöS/HS",'C1. Verprobung'!$F$18,
IF($C154="3 - HS",'C1. Verprobung'!$F$19,
IF($C154="4 - HS/MS",'C1. Verprobung'!$F$20,
IF($C154="5 - MS",'C1. Verprobung'!$F$21,
IF($C154="6 - MS/NS",'C1. Verprobung'!$F$22,
IF($C154="7 - NS",'C1. Verprobung'!$F$23,"-")))))))</f>
        <v>-</v>
      </c>
      <c r="S154" s="151"/>
      <c r="T154" s="181">
        <f t="shared" si="13"/>
        <v>0</v>
      </c>
      <c r="U154" s="181">
        <f t="shared" si="14"/>
        <v>0</v>
      </c>
      <c r="V154" s="181">
        <f t="shared" si="15"/>
        <v>0</v>
      </c>
      <c r="W154" s="181">
        <f t="shared" si="16"/>
        <v>0</v>
      </c>
      <c r="X154" s="181">
        <f t="shared" si="17"/>
        <v>0</v>
      </c>
    </row>
    <row r="155" spans="2:24" ht="15" customHeight="1" x14ac:dyDescent="0.2">
      <c r="B155" s="337" t="s">
        <v>36</v>
      </c>
      <c r="C155" s="133" t="s">
        <v>36</v>
      </c>
      <c r="D155" s="133" t="s">
        <v>36</v>
      </c>
      <c r="E155" s="133"/>
      <c r="F155" s="133"/>
      <c r="G155" s="133"/>
      <c r="H155" s="133"/>
      <c r="I155" s="133"/>
      <c r="J155" s="133"/>
      <c r="K155" s="154"/>
      <c r="L155" s="154"/>
      <c r="M155" s="154"/>
      <c r="N155" s="154"/>
      <c r="O155" s="322" t="str">
        <f>IF($C155="1 - HöS",'C1. Verprobung'!$C$17,
IF($C155="2 - HöS/HS",'C1. Verprobung'!$C$18,
IF($C155="3 - HS",'C1. Verprobung'!$C$19,
IF($C155="4 - HS/MS",'C1. Verprobung'!$C$20,
IF($C155="5 - MS",'C1. Verprobung'!$C$21,
IF($C155="6 - MS/NS",'C1. Verprobung'!$C$22,
IF($C155="7 - NS",'C1. Verprobung'!$C$23,"-")))))))</f>
        <v>-</v>
      </c>
      <c r="P155" s="322" t="str">
        <f>IF($C155="1 - HöS",'C1. Verprobung'!$D$17,
IF($C155="2 - HöS/HS",'C1. Verprobung'!$D$18,
IF($C155="3 - HS",'C1. Verprobung'!$D$19,
IF($C155="4 - HS/MS",'C1. Verprobung'!$D$20,
IF($C155="5 - MS",'C1. Verprobung'!$D$21,
IF($C155="6 - MS/NS",'C1. Verprobung'!$D$22,
IF($C155="7 - NS",'C1. Verprobung'!$D$23,"-")))))))</f>
        <v>-</v>
      </c>
      <c r="Q155" s="322" t="str">
        <f>IF($C155="1 - HöS",'C1. Verprobung'!$E$17,
IF($C155="2 - HöS/HS",'C1. Verprobung'!$E$18,
IF($C155="3 - HS",'C1. Verprobung'!$E$19,
IF($C155="4 - HS/MS",'C1. Verprobung'!$E$20,
IF($C155="5 - MS",'C1. Verprobung'!$E$21,
IF($C155="6 - MS/NS",'C1. Verprobung'!$E$22,
IF($C155="7 - NS",'C1. Verprobung'!$E$23,"-")))))))</f>
        <v>-</v>
      </c>
      <c r="R155" s="322" t="str">
        <f>IF($C155="1 - HöS",'C1. Verprobung'!$F$17,
IF($C155="2 - HöS/HS",'C1. Verprobung'!$F$18,
IF($C155="3 - HS",'C1. Verprobung'!$F$19,
IF($C155="4 - HS/MS",'C1. Verprobung'!$F$20,
IF($C155="5 - MS",'C1. Verprobung'!$F$21,
IF($C155="6 - MS/NS",'C1. Verprobung'!$F$22,
IF($C155="7 - NS",'C1. Verprobung'!$F$23,"-")))))))</f>
        <v>-</v>
      </c>
      <c r="S155" s="151"/>
      <c r="T155" s="181">
        <f t="shared" si="13"/>
        <v>0</v>
      </c>
      <c r="U155" s="181">
        <f t="shared" si="14"/>
        <v>0</v>
      </c>
      <c r="V155" s="181">
        <f t="shared" si="15"/>
        <v>0</v>
      </c>
      <c r="W155" s="181">
        <f t="shared" si="16"/>
        <v>0</v>
      </c>
      <c r="X155" s="181">
        <f t="shared" si="17"/>
        <v>0</v>
      </c>
    </row>
    <row r="156" spans="2:24" ht="15" customHeight="1" x14ac:dyDescent="0.2">
      <c r="B156" s="337" t="s">
        <v>36</v>
      </c>
      <c r="C156" s="133" t="s">
        <v>36</v>
      </c>
      <c r="D156" s="133" t="s">
        <v>36</v>
      </c>
      <c r="E156" s="133"/>
      <c r="F156" s="133"/>
      <c r="G156" s="133"/>
      <c r="H156" s="133"/>
      <c r="I156" s="133"/>
      <c r="J156" s="133"/>
      <c r="K156" s="154"/>
      <c r="L156" s="154"/>
      <c r="M156" s="154"/>
      <c r="N156" s="154"/>
      <c r="O156" s="322" t="str">
        <f>IF($C156="1 - HöS",'C1. Verprobung'!$C$17,
IF($C156="2 - HöS/HS",'C1. Verprobung'!$C$18,
IF($C156="3 - HS",'C1. Verprobung'!$C$19,
IF($C156="4 - HS/MS",'C1. Verprobung'!$C$20,
IF($C156="5 - MS",'C1. Verprobung'!$C$21,
IF($C156="6 - MS/NS",'C1. Verprobung'!$C$22,
IF($C156="7 - NS",'C1. Verprobung'!$C$23,"-")))))))</f>
        <v>-</v>
      </c>
      <c r="P156" s="322" t="str">
        <f>IF($C156="1 - HöS",'C1. Verprobung'!$D$17,
IF($C156="2 - HöS/HS",'C1. Verprobung'!$D$18,
IF($C156="3 - HS",'C1. Verprobung'!$D$19,
IF($C156="4 - HS/MS",'C1. Verprobung'!$D$20,
IF($C156="5 - MS",'C1. Verprobung'!$D$21,
IF($C156="6 - MS/NS",'C1. Verprobung'!$D$22,
IF($C156="7 - NS",'C1. Verprobung'!$D$23,"-")))))))</f>
        <v>-</v>
      </c>
      <c r="Q156" s="322" t="str">
        <f>IF($C156="1 - HöS",'C1. Verprobung'!$E$17,
IF($C156="2 - HöS/HS",'C1. Verprobung'!$E$18,
IF($C156="3 - HS",'C1. Verprobung'!$E$19,
IF($C156="4 - HS/MS",'C1. Verprobung'!$E$20,
IF($C156="5 - MS",'C1. Verprobung'!$E$21,
IF($C156="6 - MS/NS",'C1. Verprobung'!$E$22,
IF($C156="7 - NS",'C1. Verprobung'!$E$23,"-")))))))</f>
        <v>-</v>
      </c>
      <c r="R156" s="322" t="str">
        <f>IF($C156="1 - HöS",'C1. Verprobung'!$F$17,
IF($C156="2 - HöS/HS",'C1. Verprobung'!$F$18,
IF($C156="3 - HS",'C1. Verprobung'!$F$19,
IF($C156="4 - HS/MS",'C1. Verprobung'!$F$20,
IF($C156="5 - MS",'C1. Verprobung'!$F$21,
IF($C156="6 - MS/NS",'C1. Verprobung'!$F$22,
IF($C156="7 - NS",'C1. Verprobung'!$F$23,"-")))))))</f>
        <v>-</v>
      </c>
      <c r="S156" s="151"/>
      <c r="T156" s="181">
        <f t="shared" si="13"/>
        <v>0</v>
      </c>
      <c r="U156" s="181">
        <f t="shared" si="14"/>
        <v>0</v>
      </c>
      <c r="V156" s="181">
        <f t="shared" si="15"/>
        <v>0</v>
      </c>
      <c r="W156" s="181">
        <f t="shared" si="16"/>
        <v>0</v>
      </c>
      <c r="X156" s="181">
        <f t="shared" si="17"/>
        <v>0</v>
      </c>
    </row>
    <row r="157" spans="2:24" ht="15" customHeight="1" x14ac:dyDescent="0.2">
      <c r="B157" s="337" t="s">
        <v>36</v>
      </c>
      <c r="C157" s="133" t="s">
        <v>36</v>
      </c>
      <c r="D157" s="133" t="s">
        <v>36</v>
      </c>
      <c r="E157" s="133"/>
      <c r="F157" s="133"/>
      <c r="G157" s="133"/>
      <c r="H157" s="133"/>
      <c r="I157" s="133"/>
      <c r="J157" s="133"/>
      <c r="K157" s="154"/>
      <c r="L157" s="154"/>
      <c r="M157" s="154"/>
      <c r="N157" s="154"/>
      <c r="O157" s="322" t="str">
        <f>IF($C157="1 - HöS",'C1. Verprobung'!$C$17,
IF($C157="2 - HöS/HS",'C1. Verprobung'!$C$18,
IF($C157="3 - HS",'C1. Verprobung'!$C$19,
IF($C157="4 - HS/MS",'C1. Verprobung'!$C$20,
IF($C157="5 - MS",'C1. Verprobung'!$C$21,
IF($C157="6 - MS/NS",'C1. Verprobung'!$C$22,
IF($C157="7 - NS",'C1. Verprobung'!$C$23,"-")))))))</f>
        <v>-</v>
      </c>
      <c r="P157" s="322" t="str">
        <f>IF($C157="1 - HöS",'C1. Verprobung'!$D$17,
IF($C157="2 - HöS/HS",'C1. Verprobung'!$D$18,
IF($C157="3 - HS",'C1. Verprobung'!$D$19,
IF($C157="4 - HS/MS",'C1. Verprobung'!$D$20,
IF($C157="5 - MS",'C1. Verprobung'!$D$21,
IF($C157="6 - MS/NS",'C1. Verprobung'!$D$22,
IF($C157="7 - NS",'C1. Verprobung'!$D$23,"-")))))))</f>
        <v>-</v>
      </c>
      <c r="Q157" s="322" t="str">
        <f>IF($C157="1 - HöS",'C1. Verprobung'!$E$17,
IF($C157="2 - HöS/HS",'C1. Verprobung'!$E$18,
IF($C157="3 - HS",'C1. Verprobung'!$E$19,
IF($C157="4 - HS/MS",'C1. Verprobung'!$E$20,
IF($C157="5 - MS",'C1. Verprobung'!$E$21,
IF($C157="6 - MS/NS",'C1. Verprobung'!$E$22,
IF($C157="7 - NS",'C1. Verprobung'!$E$23,"-")))))))</f>
        <v>-</v>
      </c>
      <c r="R157" s="322" t="str">
        <f>IF($C157="1 - HöS",'C1. Verprobung'!$F$17,
IF($C157="2 - HöS/HS",'C1. Verprobung'!$F$18,
IF($C157="3 - HS",'C1. Verprobung'!$F$19,
IF($C157="4 - HS/MS",'C1. Verprobung'!$F$20,
IF($C157="5 - MS",'C1. Verprobung'!$F$21,
IF($C157="6 - MS/NS",'C1. Verprobung'!$F$22,
IF($C157="7 - NS",'C1. Verprobung'!$F$23,"-")))))))</f>
        <v>-</v>
      </c>
      <c r="S157" s="151"/>
      <c r="T157" s="181">
        <f t="shared" si="13"/>
        <v>0</v>
      </c>
      <c r="U157" s="181">
        <f t="shared" si="14"/>
        <v>0</v>
      </c>
      <c r="V157" s="181">
        <f t="shared" si="15"/>
        <v>0</v>
      </c>
      <c r="W157" s="181">
        <f t="shared" si="16"/>
        <v>0</v>
      </c>
      <c r="X157" s="181">
        <f t="shared" si="17"/>
        <v>0</v>
      </c>
    </row>
    <row r="158" spans="2:24" ht="15" customHeight="1" x14ac:dyDescent="0.2">
      <c r="B158" s="337" t="s">
        <v>36</v>
      </c>
      <c r="C158" s="133" t="s">
        <v>36</v>
      </c>
      <c r="D158" s="133" t="s">
        <v>36</v>
      </c>
      <c r="E158" s="133"/>
      <c r="F158" s="133"/>
      <c r="G158" s="133"/>
      <c r="H158" s="133"/>
      <c r="I158" s="133"/>
      <c r="J158" s="133"/>
      <c r="K158" s="154"/>
      <c r="L158" s="154"/>
      <c r="M158" s="154"/>
      <c r="N158" s="154"/>
      <c r="O158" s="322" t="str">
        <f>IF($C158="1 - HöS",'C1. Verprobung'!$C$17,
IF($C158="2 - HöS/HS",'C1. Verprobung'!$C$18,
IF($C158="3 - HS",'C1. Verprobung'!$C$19,
IF($C158="4 - HS/MS",'C1. Verprobung'!$C$20,
IF($C158="5 - MS",'C1. Verprobung'!$C$21,
IF($C158="6 - MS/NS",'C1. Verprobung'!$C$22,
IF($C158="7 - NS",'C1. Verprobung'!$C$23,"-")))))))</f>
        <v>-</v>
      </c>
      <c r="P158" s="322" t="str">
        <f>IF($C158="1 - HöS",'C1. Verprobung'!$D$17,
IF($C158="2 - HöS/HS",'C1. Verprobung'!$D$18,
IF($C158="3 - HS",'C1. Verprobung'!$D$19,
IF($C158="4 - HS/MS",'C1. Verprobung'!$D$20,
IF($C158="5 - MS",'C1. Verprobung'!$D$21,
IF($C158="6 - MS/NS",'C1. Verprobung'!$D$22,
IF($C158="7 - NS",'C1. Verprobung'!$D$23,"-")))))))</f>
        <v>-</v>
      </c>
      <c r="Q158" s="322" t="str">
        <f>IF($C158="1 - HöS",'C1. Verprobung'!$E$17,
IF($C158="2 - HöS/HS",'C1. Verprobung'!$E$18,
IF($C158="3 - HS",'C1. Verprobung'!$E$19,
IF($C158="4 - HS/MS",'C1. Verprobung'!$E$20,
IF($C158="5 - MS",'C1. Verprobung'!$E$21,
IF($C158="6 - MS/NS",'C1. Verprobung'!$E$22,
IF($C158="7 - NS",'C1. Verprobung'!$E$23,"-")))))))</f>
        <v>-</v>
      </c>
      <c r="R158" s="322" t="str">
        <f>IF($C158="1 - HöS",'C1. Verprobung'!$F$17,
IF($C158="2 - HöS/HS",'C1. Verprobung'!$F$18,
IF($C158="3 - HS",'C1. Verprobung'!$F$19,
IF($C158="4 - HS/MS",'C1. Verprobung'!$F$20,
IF($C158="5 - MS",'C1. Verprobung'!$F$21,
IF($C158="6 - MS/NS",'C1. Verprobung'!$F$22,
IF($C158="7 - NS",'C1. Verprobung'!$F$23,"-")))))))</f>
        <v>-</v>
      </c>
      <c r="S158" s="151"/>
      <c r="T158" s="181">
        <f t="shared" si="13"/>
        <v>0</v>
      </c>
      <c r="U158" s="181">
        <f t="shared" si="14"/>
        <v>0</v>
      </c>
      <c r="V158" s="181">
        <f t="shared" si="15"/>
        <v>0</v>
      </c>
      <c r="W158" s="181">
        <f t="shared" si="16"/>
        <v>0</v>
      </c>
      <c r="X158" s="181">
        <f t="shared" si="17"/>
        <v>0</v>
      </c>
    </row>
    <row r="159" spans="2:24" ht="15" customHeight="1" x14ac:dyDescent="0.2">
      <c r="B159" s="337" t="s">
        <v>36</v>
      </c>
      <c r="C159" s="133" t="s">
        <v>36</v>
      </c>
      <c r="D159" s="133" t="s">
        <v>36</v>
      </c>
      <c r="E159" s="133"/>
      <c r="F159" s="133"/>
      <c r="G159" s="133"/>
      <c r="H159" s="133"/>
      <c r="I159" s="133"/>
      <c r="J159" s="133"/>
      <c r="K159" s="154"/>
      <c r="L159" s="154"/>
      <c r="M159" s="154"/>
      <c r="N159" s="154"/>
      <c r="O159" s="322" t="str">
        <f>IF($C159="1 - HöS",'C1. Verprobung'!$C$17,
IF($C159="2 - HöS/HS",'C1. Verprobung'!$C$18,
IF($C159="3 - HS",'C1. Verprobung'!$C$19,
IF($C159="4 - HS/MS",'C1. Verprobung'!$C$20,
IF($C159="5 - MS",'C1. Verprobung'!$C$21,
IF($C159="6 - MS/NS",'C1. Verprobung'!$C$22,
IF($C159="7 - NS",'C1. Verprobung'!$C$23,"-")))))))</f>
        <v>-</v>
      </c>
      <c r="P159" s="322" t="str">
        <f>IF($C159="1 - HöS",'C1. Verprobung'!$D$17,
IF($C159="2 - HöS/HS",'C1. Verprobung'!$D$18,
IF($C159="3 - HS",'C1. Verprobung'!$D$19,
IF($C159="4 - HS/MS",'C1. Verprobung'!$D$20,
IF($C159="5 - MS",'C1. Verprobung'!$D$21,
IF($C159="6 - MS/NS",'C1. Verprobung'!$D$22,
IF($C159="7 - NS",'C1. Verprobung'!$D$23,"-")))))))</f>
        <v>-</v>
      </c>
      <c r="Q159" s="322" t="str">
        <f>IF($C159="1 - HöS",'C1. Verprobung'!$E$17,
IF($C159="2 - HöS/HS",'C1. Verprobung'!$E$18,
IF($C159="3 - HS",'C1. Verprobung'!$E$19,
IF($C159="4 - HS/MS",'C1. Verprobung'!$E$20,
IF($C159="5 - MS",'C1. Verprobung'!$E$21,
IF($C159="6 - MS/NS",'C1. Verprobung'!$E$22,
IF($C159="7 - NS",'C1. Verprobung'!$E$23,"-")))))))</f>
        <v>-</v>
      </c>
      <c r="R159" s="322" t="str">
        <f>IF($C159="1 - HöS",'C1. Verprobung'!$F$17,
IF($C159="2 - HöS/HS",'C1. Verprobung'!$F$18,
IF($C159="3 - HS",'C1. Verprobung'!$F$19,
IF($C159="4 - HS/MS",'C1. Verprobung'!$F$20,
IF($C159="5 - MS",'C1. Verprobung'!$F$21,
IF($C159="6 - MS/NS",'C1. Verprobung'!$F$22,
IF($C159="7 - NS",'C1. Verprobung'!$F$23,"-")))))))</f>
        <v>-</v>
      </c>
      <c r="S159" s="151"/>
      <c r="T159" s="181">
        <f t="shared" si="13"/>
        <v>0</v>
      </c>
      <c r="U159" s="181">
        <f t="shared" si="14"/>
        <v>0</v>
      </c>
      <c r="V159" s="181">
        <f t="shared" si="15"/>
        <v>0</v>
      </c>
      <c r="W159" s="181">
        <f t="shared" si="16"/>
        <v>0</v>
      </c>
      <c r="X159" s="181">
        <f t="shared" si="17"/>
        <v>0</v>
      </c>
    </row>
    <row r="160" spans="2:24" ht="15" customHeight="1" x14ac:dyDescent="0.2">
      <c r="B160" s="337" t="s">
        <v>36</v>
      </c>
      <c r="C160" s="133" t="s">
        <v>36</v>
      </c>
      <c r="D160" s="133" t="s">
        <v>36</v>
      </c>
      <c r="E160" s="133"/>
      <c r="F160" s="133"/>
      <c r="G160" s="133"/>
      <c r="H160" s="133"/>
      <c r="I160" s="133"/>
      <c r="J160" s="133"/>
      <c r="K160" s="154"/>
      <c r="L160" s="154"/>
      <c r="M160" s="154"/>
      <c r="N160" s="154"/>
      <c r="O160" s="322" t="str">
        <f>IF($C160="1 - HöS",'C1. Verprobung'!$C$17,
IF($C160="2 - HöS/HS",'C1. Verprobung'!$C$18,
IF($C160="3 - HS",'C1. Verprobung'!$C$19,
IF($C160="4 - HS/MS",'C1. Verprobung'!$C$20,
IF($C160="5 - MS",'C1. Verprobung'!$C$21,
IF($C160="6 - MS/NS",'C1. Verprobung'!$C$22,
IF($C160="7 - NS",'C1. Verprobung'!$C$23,"-")))))))</f>
        <v>-</v>
      </c>
      <c r="P160" s="322" t="str">
        <f>IF($C160="1 - HöS",'C1. Verprobung'!$D$17,
IF($C160="2 - HöS/HS",'C1. Verprobung'!$D$18,
IF($C160="3 - HS",'C1. Verprobung'!$D$19,
IF($C160="4 - HS/MS",'C1. Verprobung'!$D$20,
IF($C160="5 - MS",'C1. Verprobung'!$D$21,
IF($C160="6 - MS/NS",'C1. Verprobung'!$D$22,
IF($C160="7 - NS",'C1. Verprobung'!$D$23,"-")))))))</f>
        <v>-</v>
      </c>
      <c r="Q160" s="322" t="str">
        <f>IF($C160="1 - HöS",'C1. Verprobung'!$E$17,
IF($C160="2 - HöS/HS",'C1. Verprobung'!$E$18,
IF($C160="3 - HS",'C1. Verprobung'!$E$19,
IF($C160="4 - HS/MS",'C1. Verprobung'!$E$20,
IF($C160="5 - MS",'C1. Verprobung'!$E$21,
IF($C160="6 - MS/NS",'C1. Verprobung'!$E$22,
IF($C160="7 - NS",'C1. Verprobung'!$E$23,"-")))))))</f>
        <v>-</v>
      </c>
      <c r="R160" s="322" t="str">
        <f>IF($C160="1 - HöS",'C1. Verprobung'!$F$17,
IF($C160="2 - HöS/HS",'C1. Verprobung'!$F$18,
IF($C160="3 - HS",'C1. Verprobung'!$F$19,
IF($C160="4 - HS/MS",'C1. Verprobung'!$F$20,
IF($C160="5 - MS",'C1. Verprobung'!$F$21,
IF($C160="6 - MS/NS",'C1. Verprobung'!$F$22,
IF($C160="7 - NS",'C1. Verprobung'!$F$23,"-")))))))</f>
        <v>-</v>
      </c>
      <c r="S160" s="151"/>
      <c r="T160" s="181">
        <f t="shared" si="13"/>
        <v>0</v>
      </c>
      <c r="U160" s="181">
        <f t="shared" si="14"/>
        <v>0</v>
      </c>
      <c r="V160" s="181">
        <f t="shared" si="15"/>
        <v>0</v>
      </c>
      <c r="W160" s="181">
        <f t="shared" si="16"/>
        <v>0</v>
      </c>
      <c r="X160" s="181">
        <f t="shared" si="17"/>
        <v>0</v>
      </c>
    </row>
    <row r="161" spans="2:24" ht="15" customHeight="1" x14ac:dyDescent="0.2">
      <c r="B161" s="337" t="s">
        <v>36</v>
      </c>
      <c r="C161" s="133" t="s">
        <v>36</v>
      </c>
      <c r="D161" s="133" t="s">
        <v>36</v>
      </c>
      <c r="E161" s="133"/>
      <c r="F161" s="133"/>
      <c r="G161" s="133"/>
      <c r="H161" s="133"/>
      <c r="I161" s="133"/>
      <c r="J161" s="133"/>
      <c r="K161" s="154"/>
      <c r="L161" s="154"/>
      <c r="M161" s="154"/>
      <c r="N161" s="154"/>
      <c r="O161" s="322" t="str">
        <f>IF($C161="1 - HöS",'C1. Verprobung'!$C$17,
IF($C161="2 - HöS/HS",'C1. Verprobung'!$C$18,
IF($C161="3 - HS",'C1. Verprobung'!$C$19,
IF($C161="4 - HS/MS",'C1. Verprobung'!$C$20,
IF($C161="5 - MS",'C1. Verprobung'!$C$21,
IF($C161="6 - MS/NS",'C1. Verprobung'!$C$22,
IF($C161="7 - NS",'C1. Verprobung'!$C$23,"-")))))))</f>
        <v>-</v>
      </c>
      <c r="P161" s="322" t="str">
        <f>IF($C161="1 - HöS",'C1. Verprobung'!$D$17,
IF($C161="2 - HöS/HS",'C1. Verprobung'!$D$18,
IF($C161="3 - HS",'C1. Verprobung'!$D$19,
IF($C161="4 - HS/MS",'C1. Verprobung'!$D$20,
IF($C161="5 - MS",'C1. Verprobung'!$D$21,
IF($C161="6 - MS/NS",'C1. Verprobung'!$D$22,
IF($C161="7 - NS",'C1. Verprobung'!$D$23,"-")))))))</f>
        <v>-</v>
      </c>
      <c r="Q161" s="322" t="str">
        <f>IF($C161="1 - HöS",'C1. Verprobung'!$E$17,
IF($C161="2 - HöS/HS",'C1. Verprobung'!$E$18,
IF($C161="3 - HS",'C1. Verprobung'!$E$19,
IF($C161="4 - HS/MS",'C1. Verprobung'!$E$20,
IF($C161="5 - MS",'C1. Verprobung'!$E$21,
IF($C161="6 - MS/NS",'C1. Verprobung'!$E$22,
IF($C161="7 - NS",'C1. Verprobung'!$E$23,"-")))))))</f>
        <v>-</v>
      </c>
      <c r="R161" s="322" t="str">
        <f>IF($C161="1 - HöS",'C1. Verprobung'!$F$17,
IF($C161="2 - HöS/HS",'C1. Verprobung'!$F$18,
IF($C161="3 - HS",'C1. Verprobung'!$F$19,
IF($C161="4 - HS/MS",'C1. Verprobung'!$F$20,
IF($C161="5 - MS",'C1. Verprobung'!$F$21,
IF($C161="6 - MS/NS",'C1. Verprobung'!$F$22,
IF($C161="7 - NS",'C1. Verprobung'!$F$23,"-")))))))</f>
        <v>-</v>
      </c>
      <c r="S161" s="151"/>
      <c r="T161" s="181">
        <f t="shared" si="13"/>
        <v>0</v>
      </c>
      <c r="U161" s="181">
        <f t="shared" si="14"/>
        <v>0</v>
      </c>
      <c r="V161" s="181">
        <f t="shared" si="15"/>
        <v>0</v>
      </c>
      <c r="W161" s="181">
        <f t="shared" si="16"/>
        <v>0</v>
      </c>
      <c r="X161" s="181">
        <f t="shared" si="17"/>
        <v>0</v>
      </c>
    </row>
    <row r="162" spans="2:24" ht="15" customHeight="1" x14ac:dyDescent="0.2">
      <c r="B162" s="337" t="s">
        <v>36</v>
      </c>
      <c r="C162" s="133" t="s">
        <v>36</v>
      </c>
      <c r="D162" s="133" t="s">
        <v>36</v>
      </c>
      <c r="E162" s="133"/>
      <c r="F162" s="133"/>
      <c r="G162" s="133"/>
      <c r="H162" s="133"/>
      <c r="I162" s="133"/>
      <c r="J162" s="133"/>
      <c r="K162" s="154"/>
      <c r="L162" s="154"/>
      <c r="M162" s="154"/>
      <c r="N162" s="154"/>
      <c r="O162" s="322" t="str">
        <f>IF($C162="1 - HöS",'C1. Verprobung'!$C$17,
IF($C162="2 - HöS/HS",'C1. Verprobung'!$C$18,
IF($C162="3 - HS",'C1. Verprobung'!$C$19,
IF($C162="4 - HS/MS",'C1. Verprobung'!$C$20,
IF($C162="5 - MS",'C1. Verprobung'!$C$21,
IF($C162="6 - MS/NS",'C1. Verprobung'!$C$22,
IF($C162="7 - NS",'C1. Verprobung'!$C$23,"-")))))))</f>
        <v>-</v>
      </c>
      <c r="P162" s="322" t="str">
        <f>IF($C162="1 - HöS",'C1. Verprobung'!$D$17,
IF($C162="2 - HöS/HS",'C1. Verprobung'!$D$18,
IF($C162="3 - HS",'C1. Verprobung'!$D$19,
IF($C162="4 - HS/MS",'C1. Verprobung'!$D$20,
IF($C162="5 - MS",'C1. Verprobung'!$D$21,
IF($C162="6 - MS/NS",'C1. Verprobung'!$D$22,
IF($C162="7 - NS",'C1. Verprobung'!$D$23,"-")))))))</f>
        <v>-</v>
      </c>
      <c r="Q162" s="322" t="str">
        <f>IF($C162="1 - HöS",'C1. Verprobung'!$E$17,
IF($C162="2 - HöS/HS",'C1. Verprobung'!$E$18,
IF($C162="3 - HS",'C1. Verprobung'!$E$19,
IF($C162="4 - HS/MS",'C1. Verprobung'!$E$20,
IF($C162="5 - MS",'C1. Verprobung'!$E$21,
IF($C162="6 - MS/NS",'C1. Verprobung'!$E$22,
IF($C162="7 - NS",'C1. Verprobung'!$E$23,"-")))))))</f>
        <v>-</v>
      </c>
      <c r="R162" s="322" t="str">
        <f>IF($C162="1 - HöS",'C1. Verprobung'!$F$17,
IF($C162="2 - HöS/HS",'C1. Verprobung'!$F$18,
IF($C162="3 - HS",'C1. Verprobung'!$F$19,
IF($C162="4 - HS/MS",'C1. Verprobung'!$F$20,
IF($C162="5 - MS",'C1. Verprobung'!$F$21,
IF($C162="6 - MS/NS",'C1. Verprobung'!$F$22,
IF($C162="7 - NS",'C1. Verprobung'!$F$23,"-")))))))</f>
        <v>-</v>
      </c>
      <c r="S162" s="151"/>
      <c r="T162" s="181">
        <f t="shared" si="13"/>
        <v>0</v>
      </c>
      <c r="U162" s="181">
        <f t="shared" si="14"/>
        <v>0</v>
      </c>
      <c r="V162" s="181">
        <f t="shared" si="15"/>
        <v>0</v>
      </c>
      <c r="W162" s="181">
        <f t="shared" si="16"/>
        <v>0</v>
      </c>
      <c r="X162" s="181">
        <f t="shared" si="17"/>
        <v>0</v>
      </c>
    </row>
    <row r="163" spans="2:24" ht="15" customHeight="1" x14ac:dyDescent="0.2">
      <c r="B163" s="337" t="s">
        <v>36</v>
      </c>
      <c r="C163" s="133" t="s">
        <v>36</v>
      </c>
      <c r="D163" s="133" t="s">
        <v>36</v>
      </c>
      <c r="E163" s="133"/>
      <c r="F163" s="133"/>
      <c r="G163" s="133"/>
      <c r="H163" s="133"/>
      <c r="I163" s="133"/>
      <c r="J163" s="133"/>
      <c r="K163" s="154"/>
      <c r="L163" s="154"/>
      <c r="M163" s="154"/>
      <c r="N163" s="154"/>
      <c r="O163" s="322" t="str">
        <f>IF($C163="1 - HöS",'C1. Verprobung'!$C$17,
IF($C163="2 - HöS/HS",'C1. Verprobung'!$C$18,
IF($C163="3 - HS",'C1. Verprobung'!$C$19,
IF($C163="4 - HS/MS",'C1. Verprobung'!$C$20,
IF($C163="5 - MS",'C1. Verprobung'!$C$21,
IF($C163="6 - MS/NS",'C1. Verprobung'!$C$22,
IF($C163="7 - NS",'C1. Verprobung'!$C$23,"-")))))))</f>
        <v>-</v>
      </c>
      <c r="P163" s="322" t="str">
        <f>IF($C163="1 - HöS",'C1. Verprobung'!$D$17,
IF($C163="2 - HöS/HS",'C1. Verprobung'!$D$18,
IF($C163="3 - HS",'C1. Verprobung'!$D$19,
IF($C163="4 - HS/MS",'C1. Verprobung'!$D$20,
IF($C163="5 - MS",'C1. Verprobung'!$D$21,
IF($C163="6 - MS/NS",'C1. Verprobung'!$D$22,
IF($C163="7 - NS",'C1. Verprobung'!$D$23,"-")))))))</f>
        <v>-</v>
      </c>
      <c r="Q163" s="322" t="str">
        <f>IF($C163="1 - HöS",'C1. Verprobung'!$E$17,
IF($C163="2 - HöS/HS",'C1. Verprobung'!$E$18,
IF($C163="3 - HS",'C1. Verprobung'!$E$19,
IF($C163="4 - HS/MS",'C1. Verprobung'!$E$20,
IF($C163="5 - MS",'C1. Verprobung'!$E$21,
IF($C163="6 - MS/NS",'C1. Verprobung'!$E$22,
IF($C163="7 - NS",'C1. Verprobung'!$E$23,"-")))))))</f>
        <v>-</v>
      </c>
      <c r="R163" s="322" t="str">
        <f>IF($C163="1 - HöS",'C1. Verprobung'!$F$17,
IF($C163="2 - HöS/HS",'C1. Verprobung'!$F$18,
IF($C163="3 - HS",'C1. Verprobung'!$F$19,
IF($C163="4 - HS/MS",'C1. Verprobung'!$F$20,
IF($C163="5 - MS",'C1. Verprobung'!$F$21,
IF($C163="6 - MS/NS",'C1. Verprobung'!$F$22,
IF($C163="7 - NS",'C1. Verprobung'!$F$23,"-")))))))</f>
        <v>-</v>
      </c>
      <c r="S163" s="151"/>
      <c r="T163" s="181">
        <f t="shared" si="13"/>
        <v>0</v>
      </c>
      <c r="U163" s="181">
        <f t="shared" si="14"/>
        <v>0</v>
      </c>
      <c r="V163" s="181">
        <f t="shared" si="15"/>
        <v>0</v>
      </c>
      <c r="W163" s="181">
        <f t="shared" si="16"/>
        <v>0</v>
      </c>
      <c r="X163" s="181">
        <f t="shared" si="17"/>
        <v>0</v>
      </c>
    </row>
    <row r="164" spans="2:24" ht="15" customHeight="1" x14ac:dyDescent="0.2">
      <c r="B164" s="337" t="s">
        <v>36</v>
      </c>
      <c r="C164" s="133" t="s">
        <v>36</v>
      </c>
      <c r="D164" s="133" t="s">
        <v>36</v>
      </c>
      <c r="E164" s="133"/>
      <c r="F164" s="133"/>
      <c r="G164" s="133"/>
      <c r="H164" s="133"/>
      <c r="I164" s="133"/>
      <c r="J164" s="133"/>
      <c r="K164" s="154"/>
      <c r="L164" s="154"/>
      <c r="M164" s="154"/>
      <c r="N164" s="154"/>
      <c r="O164" s="322" t="str">
        <f>IF($C164="1 - HöS",'C1. Verprobung'!$C$17,
IF($C164="2 - HöS/HS",'C1. Verprobung'!$C$18,
IF($C164="3 - HS",'C1. Verprobung'!$C$19,
IF($C164="4 - HS/MS",'C1. Verprobung'!$C$20,
IF($C164="5 - MS",'C1. Verprobung'!$C$21,
IF($C164="6 - MS/NS",'C1. Verprobung'!$C$22,
IF($C164="7 - NS",'C1. Verprobung'!$C$23,"-")))))))</f>
        <v>-</v>
      </c>
      <c r="P164" s="322" t="str">
        <f>IF($C164="1 - HöS",'C1. Verprobung'!$D$17,
IF($C164="2 - HöS/HS",'C1. Verprobung'!$D$18,
IF($C164="3 - HS",'C1. Verprobung'!$D$19,
IF($C164="4 - HS/MS",'C1. Verprobung'!$D$20,
IF($C164="5 - MS",'C1. Verprobung'!$D$21,
IF($C164="6 - MS/NS",'C1. Verprobung'!$D$22,
IF($C164="7 - NS",'C1. Verprobung'!$D$23,"-")))))))</f>
        <v>-</v>
      </c>
      <c r="Q164" s="322" t="str">
        <f>IF($C164="1 - HöS",'C1. Verprobung'!$E$17,
IF($C164="2 - HöS/HS",'C1. Verprobung'!$E$18,
IF($C164="3 - HS",'C1. Verprobung'!$E$19,
IF($C164="4 - HS/MS",'C1. Verprobung'!$E$20,
IF($C164="5 - MS",'C1. Verprobung'!$E$21,
IF($C164="6 - MS/NS",'C1. Verprobung'!$E$22,
IF($C164="7 - NS",'C1. Verprobung'!$E$23,"-")))))))</f>
        <v>-</v>
      </c>
      <c r="R164" s="322" t="str">
        <f>IF($C164="1 - HöS",'C1. Verprobung'!$F$17,
IF($C164="2 - HöS/HS",'C1. Verprobung'!$F$18,
IF($C164="3 - HS",'C1. Verprobung'!$F$19,
IF($C164="4 - HS/MS",'C1. Verprobung'!$F$20,
IF($C164="5 - MS",'C1. Verprobung'!$F$21,
IF($C164="6 - MS/NS",'C1. Verprobung'!$F$22,
IF($C164="7 - NS",'C1. Verprobung'!$F$23,"-")))))))</f>
        <v>-</v>
      </c>
      <c r="S164" s="151"/>
      <c r="T164" s="181">
        <f t="shared" si="13"/>
        <v>0</v>
      </c>
      <c r="U164" s="181">
        <f t="shared" si="14"/>
        <v>0</v>
      </c>
      <c r="V164" s="181">
        <f t="shared" si="15"/>
        <v>0</v>
      </c>
      <c r="W164" s="181">
        <f t="shared" si="16"/>
        <v>0</v>
      </c>
      <c r="X164" s="181">
        <f t="shared" si="17"/>
        <v>0</v>
      </c>
    </row>
    <row r="165" spans="2:24" ht="15" customHeight="1" x14ac:dyDescent="0.2">
      <c r="B165" s="337" t="s">
        <v>36</v>
      </c>
      <c r="C165" s="133" t="s">
        <v>36</v>
      </c>
      <c r="D165" s="133" t="s">
        <v>36</v>
      </c>
      <c r="E165" s="133"/>
      <c r="F165" s="133"/>
      <c r="G165" s="133"/>
      <c r="H165" s="133"/>
      <c r="I165" s="133"/>
      <c r="J165" s="133"/>
      <c r="K165" s="154"/>
      <c r="L165" s="154"/>
      <c r="M165" s="154"/>
      <c r="N165" s="154"/>
      <c r="O165" s="322" t="str">
        <f>IF($C165="1 - HöS",'C1. Verprobung'!$C$17,
IF($C165="2 - HöS/HS",'C1. Verprobung'!$C$18,
IF($C165="3 - HS",'C1. Verprobung'!$C$19,
IF($C165="4 - HS/MS",'C1. Verprobung'!$C$20,
IF($C165="5 - MS",'C1. Verprobung'!$C$21,
IF($C165="6 - MS/NS",'C1. Verprobung'!$C$22,
IF($C165="7 - NS",'C1. Verprobung'!$C$23,"-")))))))</f>
        <v>-</v>
      </c>
      <c r="P165" s="322" t="str">
        <f>IF($C165="1 - HöS",'C1. Verprobung'!$D$17,
IF($C165="2 - HöS/HS",'C1. Verprobung'!$D$18,
IF($C165="3 - HS",'C1. Verprobung'!$D$19,
IF($C165="4 - HS/MS",'C1. Verprobung'!$D$20,
IF($C165="5 - MS",'C1. Verprobung'!$D$21,
IF($C165="6 - MS/NS",'C1. Verprobung'!$D$22,
IF($C165="7 - NS",'C1. Verprobung'!$D$23,"-")))))))</f>
        <v>-</v>
      </c>
      <c r="Q165" s="322" t="str">
        <f>IF($C165="1 - HöS",'C1. Verprobung'!$E$17,
IF($C165="2 - HöS/HS",'C1. Verprobung'!$E$18,
IF($C165="3 - HS",'C1. Verprobung'!$E$19,
IF($C165="4 - HS/MS",'C1. Verprobung'!$E$20,
IF($C165="5 - MS",'C1. Verprobung'!$E$21,
IF($C165="6 - MS/NS",'C1. Verprobung'!$E$22,
IF($C165="7 - NS",'C1. Verprobung'!$E$23,"-")))))))</f>
        <v>-</v>
      </c>
      <c r="R165" s="322" t="str">
        <f>IF($C165="1 - HöS",'C1. Verprobung'!$F$17,
IF($C165="2 - HöS/HS",'C1. Verprobung'!$F$18,
IF($C165="3 - HS",'C1. Verprobung'!$F$19,
IF($C165="4 - HS/MS",'C1. Verprobung'!$F$20,
IF($C165="5 - MS",'C1. Verprobung'!$F$21,
IF($C165="6 - MS/NS",'C1. Verprobung'!$F$22,
IF($C165="7 - NS",'C1. Verprobung'!$F$23,"-")))))))</f>
        <v>-</v>
      </c>
      <c r="S165" s="151"/>
      <c r="T165" s="181">
        <f t="shared" si="13"/>
        <v>0</v>
      </c>
      <c r="U165" s="181">
        <f t="shared" si="14"/>
        <v>0</v>
      </c>
      <c r="V165" s="181">
        <f t="shared" si="15"/>
        <v>0</v>
      </c>
      <c r="W165" s="181">
        <f t="shared" si="16"/>
        <v>0</v>
      </c>
      <c r="X165" s="181">
        <f t="shared" si="17"/>
        <v>0</v>
      </c>
    </row>
    <row r="166" spans="2:24" ht="15" customHeight="1" x14ac:dyDescent="0.2">
      <c r="B166" s="337" t="s">
        <v>36</v>
      </c>
      <c r="C166" s="133" t="s">
        <v>36</v>
      </c>
      <c r="D166" s="133" t="s">
        <v>36</v>
      </c>
      <c r="E166" s="133"/>
      <c r="F166" s="133"/>
      <c r="G166" s="133"/>
      <c r="H166" s="133"/>
      <c r="I166" s="133"/>
      <c r="J166" s="133"/>
      <c r="K166" s="154"/>
      <c r="L166" s="154"/>
      <c r="M166" s="154"/>
      <c r="N166" s="154"/>
      <c r="O166" s="322" t="str">
        <f>IF($C166="1 - HöS",'C1. Verprobung'!$C$17,
IF($C166="2 - HöS/HS",'C1. Verprobung'!$C$18,
IF($C166="3 - HS",'C1. Verprobung'!$C$19,
IF($C166="4 - HS/MS",'C1. Verprobung'!$C$20,
IF($C166="5 - MS",'C1. Verprobung'!$C$21,
IF($C166="6 - MS/NS",'C1. Verprobung'!$C$22,
IF($C166="7 - NS",'C1. Verprobung'!$C$23,"-")))))))</f>
        <v>-</v>
      </c>
      <c r="P166" s="322" t="str">
        <f>IF($C166="1 - HöS",'C1. Verprobung'!$D$17,
IF($C166="2 - HöS/HS",'C1. Verprobung'!$D$18,
IF($C166="3 - HS",'C1. Verprobung'!$D$19,
IF($C166="4 - HS/MS",'C1. Verprobung'!$D$20,
IF($C166="5 - MS",'C1. Verprobung'!$D$21,
IF($C166="6 - MS/NS",'C1. Verprobung'!$D$22,
IF($C166="7 - NS",'C1. Verprobung'!$D$23,"-")))))))</f>
        <v>-</v>
      </c>
      <c r="Q166" s="322" t="str">
        <f>IF($C166="1 - HöS",'C1. Verprobung'!$E$17,
IF($C166="2 - HöS/HS",'C1. Verprobung'!$E$18,
IF($C166="3 - HS",'C1. Verprobung'!$E$19,
IF($C166="4 - HS/MS",'C1. Verprobung'!$E$20,
IF($C166="5 - MS",'C1. Verprobung'!$E$21,
IF($C166="6 - MS/NS",'C1. Verprobung'!$E$22,
IF($C166="7 - NS",'C1. Verprobung'!$E$23,"-")))))))</f>
        <v>-</v>
      </c>
      <c r="R166" s="322" t="str">
        <f>IF($C166="1 - HöS",'C1. Verprobung'!$F$17,
IF($C166="2 - HöS/HS",'C1. Verprobung'!$F$18,
IF($C166="3 - HS",'C1. Verprobung'!$F$19,
IF($C166="4 - HS/MS",'C1. Verprobung'!$F$20,
IF($C166="5 - MS",'C1. Verprobung'!$F$21,
IF($C166="6 - MS/NS",'C1. Verprobung'!$F$22,
IF($C166="7 - NS",'C1. Verprobung'!$F$23,"-")))))))</f>
        <v>-</v>
      </c>
      <c r="S166" s="151"/>
      <c r="T166" s="181">
        <f t="shared" si="13"/>
        <v>0</v>
      </c>
      <c r="U166" s="181">
        <f t="shared" si="14"/>
        <v>0</v>
      </c>
      <c r="V166" s="181">
        <f t="shared" si="15"/>
        <v>0</v>
      </c>
      <c r="W166" s="181">
        <f t="shared" si="16"/>
        <v>0</v>
      </c>
      <c r="X166" s="181">
        <f t="shared" si="17"/>
        <v>0</v>
      </c>
    </row>
    <row r="167" spans="2:24" ht="15" customHeight="1" x14ac:dyDescent="0.2">
      <c r="B167" s="337" t="s">
        <v>36</v>
      </c>
      <c r="C167" s="133" t="s">
        <v>36</v>
      </c>
      <c r="D167" s="133" t="s">
        <v>36</v>
      </c>
      <c r="E167" s="133"/>
      <c r="F167" s="133"/>
      <c r="G167" s="133"/>
      <c r="H167" s="133"/>
      <c r="I167" s="133"/>
      <c r="J167" s="133"/>
      <c r="K167" s="154"/>
      <c r="L167" s="154"/>
      <c r="M167" s="154"/>
      <c r="N167" s="154"/>
      <c r="O167" s="322" t="str">
        <f>IF($C167="1 - HöS",'C1. Verprobung'!$C$17,
IF($C167="2 - HöS/HS",'C1. Verprobung'!$C$18,
IF($C167="3 - HS",'C1. Verprobung'!$C$19,
IF($C167="4 - HS/MS",'C1. Verprobung'!$C$20,
IF($C167="5 - MS",'C1. Verprobung'!$C$21,
IF($C167="6 - MS/NS",'C1. Verprobung'!$C$22,
IF($C167="7 - NS",'C1. Verprobung'!$C$23,"-")))))))</f>
        <v>-</v>
      </c>
      <c r="P167" s="322" t="str">
        <f>IF($C167="1 - HöS",'C1. Verprobung'!$D$17,
IF($C167="2 - HöS/HS",'C1. Verprobung'!$D$18,
IF($C167="3 - HS",'C1. Verprobung'!$D$19,
IF($C167="4 - HS/MS",'C1. Verprobung'!$D$20,
IF($C167="5 - MS",'C1. Verprobung'!$D$21,
IF($C167="6 - MS/NS",'C1. Verprobung'!$D$22,
IF($C167="7 - NS",'C1. Verprobung'!$D$23,"-")))))))</f>
        <v>-</v>
      </c>
      <c r="Q167" s="322" t="str">
        <f>IF($C167="1 - HöS",'C1. Verprobung'!$E$17,
IF($C167="2 - HöS/HS",'C1. Verprobung'!$E$18,
IF($C167="3 - HS",'C1. Verprobung'!$E$19,
IF($C167="4 - HS/MS",'C1. Verprobung'!$E$20,
IF($C167="5 - MS",'C1. Verprobung'!$E$21,
IF($C167="6 - MS/NS",'C1. Verprobung'!$E$22,
IF($C167="7 - NS",'C1. Verprobung'!$E$23,"-")))))))</f>
        <v>-</v>
      </c>
      <c r="R167" s="322" t="str">
        <f>IF($C167="1 - HöS",'C1. Verprobung'!$F$17,
IF($C167="2 - HöS/HS",'C1. Verprobung'!$F$18,
IF($C167="3 - HS",'C1. Verprobung'!$F$19,
IF($C167="4 - HS/MS",'C1. Verprobung'!$F$20,
IF($C167="5 - MS",'C1. Verprobung'!$F$21,
IF($C167="6 - MS/NS",'C1. Verprobung'!$F$22,
IF($C167="7 - NS",'C1. Verprobung'!$F$23,"-")))))))</f>
        <v>-</v>
      </c>
      <c r="S167" s="151"/>
      <c r="T167" s="181">
        <f t="shared" si="13"/>
        <v>0</v>
      </c>
      <c r="U167" s="181">
        <f t="shared" si="14"/>
        <v>0</v>
      </c>
      <c r="V167" s="181">
        <f t="shared" si="15"/>
        <v>0</v>
      </c>
      <c r="W167" s="181">
        <f t="shared" si="16"/>
        <v>0</v>
      </c>
      <c r="X167" s="181">
        <f t="shared" si="17"/>
        <v>0</v>
      </c>
    </row>
    <row r="168" spans="2:24" ht="15" customHeight="1" x14ac:dyDescent="0.2">
      <c r="B168" s="337" t="s">
        <v>36</v>
      </c>
      <c r="C168" s="133" t="s">
        <v>36</v>
      </c>
      <c r="D168" s="133" t="s">
        <v>36</v>
      </c>
      <c r="E168" s="133"/>
      <c r="F168" s="133"/>
      <c r="G168" s="133"/>
      <c r="H168" s="133"/>
      <c r="I168" s="133"/>
      <c r="J168" s="133"/>
      <c r="K168" s="154"/>
      <c r="L168" s="154"/>
      <c r="M168" s="154"/>
      <c r="N168" s="154"/>
      <c r="O168" s="322" t="str">
        <f>IF($C168="1 - HöS",'C1. Verprobung'!$C$17,
IF($C168="2 - HöS/HS",'C1. Verprobung'!$C$18,
IF($C168="3 - HS",'C1. Verprobung'!$C$19,
IF($C168="4 - HS/MS",'C1. Verprobung'!$C$20,
IF($C168="5 - MS",'C1. Verprobung'!$C$21,
IF($C168="6 - MS/NS",'C1. Verprobung'!$C$22,
IF($C168="7 - NS",'C1. Verprobung'!$C$23,"-")))))))</f>
        <v>-</v>
      </c>
      <c r="P168" s="322" t="str">
        <f>IF($C168="1 - HöS",'C1. Verprobung'!$D$17,
IF($C168="2 - HöS/HS",'C1. Verprobung'!$D$18,
IF($C168="3 - HS",'C1. Verprobung'!$D$19,
IF($C168="4 - HS/MS",'C1. Verprobung'!$D$20,
IF($C168="5 - MS",'C1. Verprobung'!$D$21,
IF($C168="6 - MS/NS",'C1. Verprobung'!$D$22,
IF($C168="7 - NS",'C1. Verprobung'!$D$23,"-")))))))</f>
        <v>-</v>
      </c>
      <c r="Q168" s="322" t="str">
        <f>IF($C168="1 - HöS",'C1. Verprobung'!$E$17,
IF($C168="2 - HöS/HS",'C1. Verprobung'!$E$18,
IF($C168="3 - HS",'C1. Verprobung'!$E$19,
IF($C168="4 - HS/MS",'C1. Verprobung'!$E$20,
IF($C168="5 - MS",'C1. Verprobung'!$E$21,
IF($C168="6 - MS/NS",'C1. Verprobung'!$E$22,
IF($C168="7 - NS",'C1. Verprobung'!$E$23,"-")))))))</f>
        <v>-</v>
      </c>
      <c r="R168" s="322" t="str">
        <f>IF($C168="1 - HöS",'C1. Verprobung'!$F$17,
IF($C168="2 - HöS/HS",'C1. Verprobung'!$F$18,
IF($C168="3 - HS",'C1. Verprobung'!$F$19,
IF($C168="4 - HS/MS",'C1. Verprobung'!$F$20,
IF($C168="5 - MS",'C1. Verprobung'!$F$21,
IF($C168="6 - MS/NS",'C1. Verprobung'!$F$22,
IF($C168="7 - NS",'C1. Verprobung'!$F$23,"-")))))))</f>
        <v>-</v>
      </c>
      <c r="S168" s="151"/>
      <c r="T168" s="181">
        <f t="shared" si="13"/>
        <v>0</v>
      </c>
      <c r="U168" s="181">
        <f t="shared" si="14"/>
        <v>0</v>
      </c>
      <c r="V168" s="181">
        <f t="shared" si="15"/>
        <v>0</v>
      </c>
      <c r="W168" s="181">
        <f t="shared" si="16"/>
        <v>0</v>
      </c>
      <c r="X168" s="181">
        <f t="shared" si="17"/>
        <v>0</v>
      </c>
    </row>
    <row r="169" spans="2:24" ht="15" customHeight="1" x14ac:dyDescent="0.2">
      <c r="B169" s="337" t="s">
        <v>36</v>
      </c>
      <c r="C169" s="133" t="s">
        <v>36</v>
      </c>
      <c r="D169" s="133" t="s">
        <v>36</v>
      </c>
      <c r="E169" s="133"/>
      <c r="F169" s="133"/>
      <c r="G169" s="133"/>
      <c r="H169" s="133"/>
      <c r="I169" s="133"/>
      <c r="J169" s="133"/>
      <c r="K169" s="154"/>
      <c r="L169" s="154"/>
      <c r="M169" s="154"/>
      <c r="N169" s="154"/>
      <c r="O169" s="322" t="str">
        <f>IF($C169="1 - HöS",'C1. Verprobung'!$C$17,
IF($C169="2 - HöS/HS",'C1. Verprobung'!$C$18,
IF($C169="3 - HS",'C1. Verprobung'!$C$19,
IF($C169="4 - HS/MS",'C1. Verprobung'!$C$20,
IF($C169="5 - MS",'C1. Verprobung'!$C$21,
IF($C169="6 - MS/NS",'C1. Verprobung'!$C$22,
IF($C169="7 - NS",'C1. Verprobung'!$C$23,"-")))))))</f>
        <v>-</v>
      </c>
      <c r="P169" s="322" t="str">
        <f>IF($C169="1 - HöS",'C1. Verprobung'!$D$17,
IF($C169="2 - HöS/HS",'C1. Verprobung'!$D$18,
IF($C169="3 - HS",'C1. Verprobung'!$D$19,
IF($C169="4 - HS/MS",'C1. Verprobung'!$D$20,
IF($C169="5 - MS",'C1. Verprobung'!$D$21,
IF($C169="6 - MS/NS",'C1. Verprobung'!$D$22,
IF($C169="7 - NS",'C1. Verprobung'!$D$23,"-")))))))</f>
        <v>-</v>
      </c>
      <c r="Q169" s="322" t="str">
        <f>IF($C169="1 - HöS",'C1. Verprobung'!$E$17,
IF($C169="2 - HöS/HS",'C1. Verprobung'!$E$18,
IF($C169="3 - HS",'C1. Verprobung'!$E$19,
IF($C169="4 - HS/MS",'C1. Verprobung'!$E$20,
IF($C169="5 - MS",'C1. Verprobung'!$E$21,
IF($C169="6 - MS/NS",'C1. Verprobung'!$E$22,
IF($C169="7 - NS",'C1. Verprobung'!$E$23,"-")))))))</f>
        <v>-</v>
      </c>
      <c r="R169" s="322" t="str">
        <f>IF($C169="1 - HöS",'C1. Verprobung'!$F$17,
IF($C169="2 - HöS/HS",'C1. Verprobung'!$F$18,
IF($C169="3 - HS",'C1. Verprobung'!$F$19,
IF($C169="4 - HS/MS",'C1. Verprobung'!$F$20,
IF($C169="5 - MS",'C1. Verprobung'!$F$21,
IF($C169="6 - MS/NS",'C1. Verprobung'!$F$22,
IF($C169="7 - NS",'C1. Verprobung'!$F$23,"-")))))))</f>
        <v>-</v>
      </c>
      <c r="S169" s="151"/>
      <c r="T169" s="181">
        <f t="shared" si="13"/>
        <v>0</v>
      </c>
      <c r="U169" s="181">
        <f t="shared" si="14"/>
        <v>0</v>
      </c>
      <c r="V169" s="181">
        <f t="shared" si="15"/>
        <v>0</v>
      </c>
      <c r="W169" s="181">
        <f t="shared" si="16"/>
        <v>0</v>
      </c>
      <c r="X169" s="181">
        <f t="shared" si="17"/>
        <v>0</v>
      </c>
    </row>
    <row r="170" spans="2:24" ht="15" customHeight="1" x14ac:dyDescent="0.2">
      <c r="B170" s="337" t="s">
        <v>36</v>
      </c>
      <c r="C170" s="133" t="s">
        <v>36</v>
      </c>
      <c r="D170" s="133" t="s">
        <v>36</v>
      </c>
      <c r="E170" s="133"/>
      <c r="F170" s="133"/>
      <c r="G170" s="133"/>
      <c r="H170" s="133"/>
      <c r="I170" s="133"/>
      <c r="J170" s="133"/>
      <c r="K170" s="154"/>
      <c r="L170" s="154"/>
      <c r="M170" s="154"/>
      <c r="N170" s="154"/>
      <c r="O170" s="322" t="str">
        <f>IF($C170="1 - HöS",'C1. Verprobung'!$C$17,
IF($C170="2 - HöS/HS",'C1. Verprobung'!$C$18,
IF($C170="3 - HS",'C1. Verprobung'!$C$19,
IF($C170="4 - HS/MS",'C1. Verprobung'!$C$20,
IF($C170="5 - MS",'C1. Verprobung'!$C$21,
IF($C170="6 - MS/NS",'C1. Verprobung'!$C$22,
IF($C170="7 - NS",'C1. Verprobung'!$C$23,"-")))))))</f>
        <v>-</v>
      </c>
      <c r="P170" s="322" t="str">
        <f>IF($C170="1 - HöS",'C1. Verprobung'!$D$17,
IF($C170="2 - HöS/HS",'C1. Verprobung'!$D$18,
IF($C170="3 - HS",'C1. Verprobung'!$D$19,
IF($C170="4 - HS/MS",'C1. Verprobung'!$D$20,
IF($C170="5 - MS",'C1. Verprobung'!$D$21,
IF($C170="6 - MS/NS",'C1. Verprobung'!$D$22,
IF($C170="7 - NS",'C1. Verprobung'!$D$23,"-")))))))</f>
        <v>-</v>
      </c>
      <c r="Q170" s="322" t="str">
        <f>IF($C170="1 - HöS",'C1. Verprobung'!$E$17,
IF($C170="2 - HöS/HS",'C1. Verprobung'!$E$18,
IF($C170="3 - HS",'C1. Verprobung'!$E$19,
IF($C170="4 - HS/MS",'C1. Verprobung'!$E$20,
IF($C170="5 - MS",'C1. Verprobung'!$E$21,
IF($C170="6 - MS/NS",'C1. Verprobung'!$E$22,
IF($C170="7 - NS",'C1. Verprobung'!$E$23,"-")))))))</f>
        <v>-</v>
      </c>
      <c r="R170" s="322" t="str">
        <f>IF($C170="1 - HöS",'C1. Verprobung'!$F$17,
IF($C170="2 - HöS/HS",'C1. Verprobung'!$F$18,
IF($C170="3 - HS",'C1. Verprobung'!$F$19,
IF($C170="4 - HS/MS",'C1. Verprobung'!$F$20,
IF($C170="5 - MS",'C1. Verprobung'!$F$21,
IF($C170="6 - MS/NS",'C1. Verprobung'!$F$22,
IF($C170="7 - NS",'C1. Verprobung'!$F$23,"-")))))))</f>
        <v>-</v>
      </c>
      <c r="S170" s="151"/>
      <c r="T170" s="181">
        <f t="shared" si="13"/>
        <v>0</v>
      </c>
      <c r="U170" s="181">
        <f t="shared" si="14"/>
        <v>0</v>
      </c>
      <c r="V170" s="181">
        <f t="shared" si="15"/>
        <v>0</v>
      </c>
      <c r="W170" s="181">
        <f t="shared" si="16"/>
        <v>0</v>
      </c>
      <c r="X170" s="181">
        <f t="shared" si="17"/>
        <v>0</v>
      </c>
    </row>
    <row r="171" spans="2:24" ht="15" customHeight="1" x14ac:dyDescent="0.2">
      <c r="B171" s="337" t="s">
        <v>36</v>
      </c>
      <c r="C171" s="133" t="s">
        <v>36</v>
      </c>
      <c r="D171" s="133" t="s">
        <v>36</v>
      </c>
      <c r="E171" s="133"/>
      <c r="F171" s="133"/>
      <c r="G171" s="133"/>
      <c r="H171" s="133"/>
      <c r="I171" s="133"/>
      <c r="J171" s="133"/>
      <c r="K171" s="154"/>
      <c r="L171" s="154"/>
      <c r="M171" s="154"/>
      <c r="N171" s="154"/>
      <c r="O171" s="322" t="str">
        <f>IF($C171="1 - HöS",'C1. Verprobung'!$C$17,
IF($C171="2 - HöS/HS",'C1. Verprobung'!$C$18,
IF($C171="3 - HS",'C1. Verprobung'!$C$19,
IF($C171="4 - HS/MS",'C1. Verprobung'!$C$20,
IF($C171="5 - MS",'C1. Verprobung'!$C$21,
IF($C171="6 - MS/NS",'C1. Verprobung'!$C$22,
IF($C171="7 - NS",'C1. Verprobung'!$C$23,"-")))))))</f>
        <v>-</v>
      </c>
      <c r="P171" s="322" t="str">
        <f>IF($C171="1 - HöS",'C1. Verprobung'!$D$17,
IF($C171="2 - HöS/HS",'C1. Verprobung'!$D$18,
IF($C171="3 - HS",'C1. Verprobung'!$D$19,
IF($C171="4 - HS/MS",'C1. Verprobung'!$D$20,
IF($C171="5 - MS",'C1. Verprobung'!$D$21,
IF($C171="6 - MS/NS",'C1. Verprobung'!$D$22,
IF($C171="7 - NS",'C1. Verprobung'!$D$23,"-")))))))</f>
        <v>-</v>
      </c>
      <c r="Q171" s="322" t="str">
        <f>IF($C171="1 - HöS",'C1. Verprobung'!$E$17,
IF($C171="2 - HöS/HS",'C1. Verprobung'!$E$18,
IF($C171="3 - HS",'C1. Verprobung'!$E$19,
IF($C171="4 - HS/MS",'C1. Verprobung'!$E$20,
IF($C171="5 - MS",'C1. Verprobung'!$E$21,
IF($C171="6 - MS/NS",'C1. Verprobung'!$E$22,
IF($C171="7 - NS",'C1. Verprobung'!$E$23,"-")))))))</f>
        <v>-</v>
      </c>
      <c r="R171" s="322" t="str">
        <f>IF($C171="1 - HöS",'C1. Verprobung'!$F$17,
IF($C171="2 - HöS/HS",'C1. Verprobung'!$F$18,
IF($C171="3 - HS",'C1. Verprobung'!$F$19,
IF($C171="4 - HS/MS",'C1. Verprobung'!$F$20,
IF($C171="5 - MS",'C1. Verprobung'!$F$21,
IF($C171="6 - MS/NS",'C1. Verprobung'!$F$22,
IF($C171="7 - NS",'C1. Verprobung'!$F$23,"-")))))))</f>
        <v>-</v>
      </c>
      <c r="S171" s="151"/>
      <c r="T171" s="181">
        <f t="shared" si="13"/>
        <v>0</v>
      </c>
      <c r="U171" s="181">
        <f t="shared" si="14"/>
        <v>0</v>
      </c>
      <c r="V171" s="181">
        <f t="shared" si="15"/>
        <v>0</v>
      </c>
      <c r="W171" s="181">
        <f t="shared" si="16"/>
        <v>0</v>
      </c>
      <c r="X171" s="181">
        <f t="shared" si="17"/>
        <v>0</v>
      </c>
    </row>
    <row r="172" spans="2:24" ht="15" customHeight="1" x14ac:dyDescent="0.2">
      <c r="B172" s="337" t="s">
        <v>36</v>
      </c>
      <c r="C172" s="133" t="s">
        <v>36</v>
      </c>
      <c r="D172" s="133" t="s">
        <v>36</v>
      </c>
      <c r="E172" s="133"/>
      <c r="F172" s="133"/>
      <c r="G172" s="133"/>
      <c r="H172" s="133"/>
      <c r="I172" s="133"/>
      <c r="J172" s="133"/>
      <c r="K172" s="154"/>
      <c r="L172" s="154"/>
      <c r="M172" s="154"/>
      <c r="N172" s="154"/>
      <c r="O172" s="322" t="str">
        <f>IF($C172="1 - HöS",'C1. Verprobung'!$C$17,
IF($C172="2 - HöS/HS",'C1. Verprobung'!$C$18,
IF($C172="3 - HS",'C1. Verprobung'!$C$19,
IF($C172="4 - HS/MS",'C1. Verprobung'!$C$20,
IF($C172="5 - MS",'C1. Verprobung'!$C$21,
IF($C172="6 - MS/NS",'C1. Verprobung'!$C$22,
IF($C172="7 - NS",'C1. Verprobung'!$C$23,"-")))))))</f>
        <v>-</v>
      </c>
      <c r="P172" s="322" t="str">
        <f>IF($C172="1 - HöS",'C1. Verprobung'!$D$17,
IF($C172="2 - HöS/HS",'C1. Verprobung'!$D$18,
IF($C172="3 - HS",'C1. Verprobung'!$D$19,
IF($C172="4 - HS/MS",'C1. Verprobung'!$D$20,
IF($C172="5 - MS",'C1. Verprobung'!$D$21,
IF($C172="6 - MS/NS",'C1. Verprobung'!$D$22,
IF($C172="7 - NS",'C1. Verprobung'!$D$23,"-")))))))</f>
        <v>-</v>
      </c>
      <c r="Q172" s="322" t="str">
        <f>IF($C172="1 - HöS",'C1. Verprobung'!$E$17,
IF($C172="2 - HöS/HS",'C1. Verprobung'!$E$18,
IF($C172="3 - HS",'C1. Verprobung'!$E$19,
IF($C172="4 - HS/MS",'C1. Verprobung'!$E$20,
IF($C172="5 - MS",'C1. Verprobung'!$E$21,
IF($C172="6 - MS/NS",'C1. Verprobung'!$E$22,
IF($C172="7 - NS",'C1. Verprobung'!$E$23,"-")))))))</f>
        <v>-</v>
      </c>
      <c r="R172" s="322" t="str">
        <f>IF($C172="1 - HöS",'C1. Verprobung'!$F$17,
IF($C172="2 - HöS/HS",'C1. Verprobung'!$F$18,
IF($C172="3 - HS",'C1. Verprobung'!$F$19,
IF($C172="4 - HS/MS",'C1. Verprobung'!$F$20,
IF($C172="5 - MS",'C1. Verprobung'!$F$21,
IF($C172="6 - MS/NS",'C1. Verprobung'!$F$22,
IF($C172="7 - NS",'C1. Verprobung'!$F$23,"-")))))))</f>
        <v>-</v>
      </c>
      <c r="S172" s="151"/>
      <c r="T172" s="181">
        <f t="shared" si="13"/>
        <v>0</v>
      </c>
      <c r="U172" s="181">
        <f t="shared" si="14"/>
        <v>0</v>
      </c>
      <c r="V172" s="181">
        <f t="shared" si="15"/>
        <v>0</v>
      </c>
      <c r="W172" s="181">
        <f t="shared" si="16"/>
        <v>0</v>
      </c>
      <c r="X172" s="181">
        <f t="shared" si="17"/>
        <v>0</v>
      </c>
    </row>
    <row r="173" spans="2:24" ht="15" customHeight="1" x14ac:dyDescent="0.2">
      <c r="B173" s="337" t="s">
        <v>36</v>
      </c>
      <c r="C173" s="133" t="s">
        <v>36</v>
      </c>
      <c r="D173" s="133" t="s">
        <v>36</v>
      </c>
      <c r="E173" s="133"/>
      <c r="F173" s="133"/>
      <c r="G173" s="133"/>
      <c r="H173" s="133"/>
      <c r="I173" s="133"/>
      <c r="J173" s="133"/>
      <c r="K173" s="154"/>
      <c r="L173" s="154"/>
      <c r="M173" s="154"/>
      <c r="N173" s="154"/>
      <c r="O173" s="322" t="str">
        <f>IF($C173="1 - HöS",'C1. Verprobung'!$C$17,
IF($C173="2 - HöS/HS",'C1. Verprobung'!$C$18,
IF($C173="3 - HS",'C1. Verprobung'!$C$19,
IF($C173="4 - HS/MS",'C1. Verprobung'!$C$20,
IF($C173="5 - MS",'C1. Verprobung'!$C$21,
IF($C173="6 - MS/NS",'C1. Verprobung'!$C$22,
IF($C173="7 - NS",'C1. Verprobung'!$C$23,"-")))))))</f>
        <v>-</v>
      </c>
      <c r="P173" s="322" t="str">
        <f>IF($C173="1 - HöS",'C1. Verprobung'!$D$17,
IF($C173="2 - HöS/HS",'C1. Verprobung'!$D$18,
IF($C173="3 - HS",'C1. Verprobung'!$D$19,
IF($C173="4 - HS/MS",'C1. Verprobung'!$D$20,
IF($C173="5 - MS",'C1. Verprobung'!$D$21,
IF($C173="6 - MS/NS",'C1. Verprobung'!$D$22,
IF($C173="7 - NS",'C1. Verprobung'!$D$23,"-")))))))</f>
        <v>-</v>
      </c>
      <c r="Q173" s="322" t="str">
        <f>IF($C173="1 - HöS",'C1. Verprobung'!$E$17,
IF($C173="2 - HöS/HS",'C1. Verprobung'!$E$18,
IF($C173="3 - HS",'C1. Verprobung'!$E$19,
IF($C173="4 - HS/MS",'C1. Verprobung'!$E$20,
IF($C173="5 - MS",'C1. Verprobung'!$E$21,
IF($C173="6 - MS/NS",'C1. Verprobung'!$E$22,
IF($C173="7 - NS",'C1. Verprobung'!$E$23,"-")))))))</f>
        <v>-</v>
      </c>
      <c r="R173" s="322" t="str">
        <f>IF($C173="1 - HöS",'C1. Verprobung'!$F$17,
IF($C173="2 - HöS/HS",'C1. Verprobung'!$F$18,
IF($C173="3 - HS",'C1. Verprobung'!$F$19,
IF($C173="4 - HS/MS",'C1. Verprobung'!$F$20,
IF($C173="5 - MS",'C1. Verprobung'!$F$21,
IF($C173="6 - MS/NS",'C1. Verprobung'!$F$22,
IF($C173="7 - NS",'C1. Verprobung'!$F$23,"-")))))))</f>
        <v>-</v>
      </c>
      <c r="S173" s="151"/>
      <c r="T173" s="181">
        <f t="shared" si="13"/>
        <v>0</v>
      </c>
      <c r="U173" s="181">
        <f t="shared" si="14"/>
        <v>0</v>
      </c>
      <c r="V173" s="181">
        <f t="shared" si="15"/>
        <v>0</v>
      </c>
      <c r="W173" s="181">
        <f t="shared" si="16"/>
        <v>0</v>
      </c>
      <c r="X173" s="181">
        <f t="shared" si="17"/>
        <v>0</v>
      </c>
    </row>
    <row r="174" spans="2:24" ht="15" customHeight="1" x14ac:dyDescent="0.2">
      <c r="B174" s="337" t="s">
        <v>36</v>
      </c>
      <c r="C174" s="133" t="s">
        <v>36</v>
      </c>
      <c r="D174" s="133" t="s">
        <v>36</v>
      </c>
      <c r="E174" s="133"/>
      <c r="F174" s="133"/>
      <c r="G174" s="133"/>
      <c r="H174" s="133"/>
      <c r="I174" s="133"/>
      <c r="J174" s="133"/>
      <c r="K174" s="154"/>
      <c r="L174" s="154"/>
      <c r="M174" s="154"/>
      <c r="N174" s="154"/>
      <c r="O174" s="322" t="str">
        <f>IF($C174="1 - HöS",'C1. Verprobung'!$C$17,
IF($C174="2 - HöS/HS",'C1. Verprobung'!$C$18,
IF($C174="3 - HS",'C1. Verprobung'!$C$19,
IF($C174="4 - HS/MS",'C1. Verprobung'!$C$20,
IF($C174="5 - MS",'C1. Verprobung'!$C$21,
IF($C174="6 - MS/NS",'C1. Verprobung'!$C$22,
IF($C174="7 - NS",'C1. Verprobung'!$C$23,"-")))))))</f>
        <v>-</v>
      </c>
      <c r="P174" s="322" t="str">
        <f>IF($C174="1 - HöS",'C1. Verprobung'!$D$17,
IF($C174="2 - HöS/HS",'C1. Verprobung'!$D$18,
IF($C174="3 - HS",'C1. Verprobung'!$D$19,
IF($C174="4 - HS/MS",'C1. Verprobung'!$D$20,
IF($C174="5 - MS",'C1. Verprobung'!$D$21,
IF($C174="6 - MS/NS",'C1. Verprobung'!$D$22,
IF($C174="7 - NS",'C1. Verprobung'!$D$23,"-")))))))</f>
        <v>-</v>
      </c>
      <c r="Q174" s="322" t="str">
        <f>IF($C174="1 - HöS",'C1. Verprobung'!$E$17,
IF($C174="2 - HöS/HS",'C1. Verprobung'!$E$18,
IF($C174="3 - HS",'C1. Verprobung'!$E$19,
IF($C174="4 - HS/MS",'C1. Verprobung'!$E$20,
IF($C174="5 - MS",'C1. Verprobung'!$E$21,
IF($C174="6 - MS/NS",'C1. Verprobung'!$E$22,
IF($C174="7 - NS",'C1. Verprobung'!$E$23,"-")))))))</f>
        <v>-</v>
      </c>
      <c r="R174" s="322" t="str">
        <f>IF($C174="1 - HöS",'C1. Verprobung'!$F$17,
IF($C174="2 - HöS/HS",'C1. Verprobung'!$F$18,
IF($C174="3 - HS",'C1. Verprobung'!$F$19,
IF($C174="4 - HS/MS",'C1. Verprobung'!$F$20,
IF($C174="5 - MS",'C1. Verprobung'!$F$21,
IF($C174="6 - MS/NS",'C1. Verprobung'!$F$22,
IF($C174="7 - NS",'C1. Verprobung'!$F$23,"-")))))))</f>
        <v>-</v>
      </c>
      <c r="S174" s="151"/>
      <c r="T174" s="181">
        <f t="shared" si="13"/>
        <v>0</v>
      </c>
      <c r="U174" s="181">
        <f t="shared" si="14"/>
        <v>0</v>
      </c>
      <c r="V174" s="181">
        <f t="shared" si="15"/>
        <v>0</v>
      </c>
      <c r="W174" s="181">
        <f t="shared" si="16"/>
        <v>0</v>
      </c>
      <c r="X174" s="181">
        <f t="shared" si="17"/>
        <v>0</v>
      </c>
    </row>
    <row r="175" spans="2:24" ht="15" customHeight="1" x14ac:dyDescent="0.2">
      <c r="B175" s="337" t="s">
        <v>36</v>
      </c>
      <c r="C175" s="133" t="s">
        <v>36</v>
      </c>
      <c r="D175" s="133" t="s">
        <v>36</v>
      </c>
      <c r="E175" s="133"/>
      <c r="F175" s="133"/>
      <c r="G175" s="133"/>
      <c r="H175" s="133"/>
      <c r="I175" s="133"/>
      <c r="J175" s="133"/>
      <c r="K175" s="154"/>
      <c r="L175" s="154"/>
      <c r="M175" s="154"/>
      <c r="N175" s="154"/>
      <c r="O175" s="322" t="str">
        <f>IF($C175="1 - HöS",'C1. Verprobung'!$C$17,
IF($C175="2 - HöS/HS",'C1. Verprobung'!$C$18,
IF($C175="3 - HS",'C1. Verprobung'!$C$19,
IF($C175="4 - HS/MS",'C1. Verprobung'!$C$20,
IF($C175="5 - MS",'C1. Verprobung'!$C$21,
IF($C175="6 - MS/NS",'C1. Verprobung'!$C$22,
IF($C175="7 - NS",'C1. Verprobung'!$C$23,"-")))))))</f>
        <v>-</v>
      </c>
      <c r="P175" s="322" t="str">
        <f>IF($C175="1 - HöS",'C1. Verprobung'!$D$17,
IF($C175="2 - HöS/HS",'C1. Verprobung'!$D$18,
IF($C175="3 - HS",'C1. Verprobung'!$D$19,
IF($C175="4 - HS/MS",'C1. Verprobung'!$D$20,
IF($C175="5 - MS",'C1. Verprobung'!$D$21,
IF($C175="6 - MS/NS",'C1. Verprobung'!$D$22,
IF($C175="7 - NS",'C1. Verprobung'!$D$23,"-")))))))</f>
        <v>-</v>
      </c>
      <c r="Q175" s="322" t="str">
        <f>IF($C175="1 - HöS",'C1. Verprobung'!$E$17,
IF($C175="2 - HöS/HS",'C1. Verprobung'!$E$18,
IF($C175="3 - HS",'C1. Verprobung'!$E$19,
IF($C175="4 - HS/MS",'C1. Verprobung'!$E$20,
IF($C175="5 - MS",'C1. Verprobung'!$E$21,
IF($C175="6 - MS/NS",'C1. Verprobung'!$E$22,
IF($C175="7 - NS",'C1. Verprobung'!$E$23,"-")))))))</f>
        <v>-</v>
      </c>
      <c r="R175" s="322" t="str">
        <f>IF($C175="1 - HöS",'C1. Verprobung'!$F$17,
IF($C175="2 - HöS/HS",'C1. Verprobung'!$F$18,
IF($C175="3 - HS",'C1. Verprobung'!$F$19,
IF($C175="4 - HS/MS",'C1. Verprobung'!$F$20,
IF($C175="5 - MS",'C1. Verprobung'!$F$21,
IF($C175="6 - MS/NS",'C1. Verprobung'!$F$22,
IF($C175="7 - NS",'C1. Verprobung'!$F$23,"-")))))))</f>
        <v>-</v>
      </c>
      <c r="S175" s="151"/>
      <c r="T175" s="181">
        <f t="shared" si="13"/>
        <v>0</v>
      </c>
      <c r="U175" s="181">
        <f t="shared" si="14"/>
        <v>0</v>
      </c>
      <c r="V175" s="181">
        <f t="shared" si="15"/>
        <v>0</v>
      </c>
      <c r="W175" s="181">
        <f t="shared" si="16"/>
        <v>0</v>
      </c>
      <c r="X175" s="181">
        <f t="shared" si="17"/>
        <v>0</v>
      </c>
    </row>
    <row r="176" spans="2:24" ht="15" customHeight="1" x14ac:dyDescent="0.2">
      <c r="B176" s="337" t="s">
        <v>36</v>
      </c>
      <c r="C176" s="133" t="s">
        <v>36</v>
      </c>
      <c r="D176" s="133" t="s">
        <v>36</v>
      </c>
      <c r="E176" s="133"/>
      <c r="F176" s="133"/>
      <c r="G176" s="133"/>
      <c r="H176" s="133"/>
      <c r="I176" s="133"/>
      <c r="J176" s="133"/>
      <c r="K176" s="154"/>
      <c r="L176" s="154"/>
      <c r="M176" s="154"/>
      <c r="N176" s="154"/>
      <c r="O176" s="322" t="str">
        <f>IF($C176="1 - HöS",'C1. Verprobung'!$C$17,
IF($C176="2 - HöS/HS",'C1. Verprobung'!$C$18,
IF($C176="3 - HS",'C1. Verprobung'!$C$19,
IF($C176="4 - HS/MS",'C1. Verprobung'!$C$20,
IF($C176="5 - MS",'C1. Verprobung'!$C$21,
IF($C176="6 - MS/NS",'C1. Verprobung'!$C$22,
IF($C176="7 - NS",'C1. Verprobung'!$C$23,"-")))))))</f>
        <v>-</v>
      </c>
      <c r="P176" s="322" t="str">
        <f>IF($C176="1 - HöS",'C1. Verprobung'!$D$17,
IF($C176="2 - HöS/HS",'C1. Verprobung'!$D$18,
IF($C176="3 - HS",'C1. Verprobung'!$D$19,
IF($C176="4 - HS/MS",'C1. Verprobung'!$D$20,
IF($C176="5 - MS",'C1. Verprobung'!$D$21,
IF($C176="6 - MS/NS",'C1. Verprobung'!$D$22,
IF($C176="7 - NS",'C1. Verprobung'!$D$23,"-")))))))</f>
        <v>-</v>
      </c>
      <c r="Q176" s="322" t="str">
        <f>IF($C176="1 - HöS",'C1. Verprobung'!$E$17,
IF($C176="2 - HöS/HS",'C1. Verprobung'!$E$18,
IF($C176="3 - HS",'C1. Verprobung'!$E$19,
IF($C176="4 - HS/MS",'C1. Verprobung'!$E$20,
IF($C176="5 - MS",'C1. Verprobung'!$E$21,
IF($C176="6 - MS/NS",'C1. Verprobung'!$E$22,
IF($C176="7 - NS",'C1. Verprobung'!$E$23,"-")))))))</f>
        <v>-</v>
      </c>
      <c r="R176" s="322" t="str">
        <f>IF($C176="1 - HöS",'C1. Verprobung'!$F$17,
IF($C176="2 - HöS/HS",'C1. Verprobung'!$F$18,
IF($C176="3 - HS",'C1. Verprobung'!$F$19,
IF($C176="4 - HS/MS",'C1. Verprobung'!$F$20,
IF($C176="5 - MS",'C1. Verprobung'!$F$21,
IF($C176="6 - MS/NS",'C1. Verprobung'!$F$22,
IF($C176="7 - NS",'C1. Verprobung'!$F$23,"-")))))))</f>
        <v>-</v>
      </c>
      <c r="S176" s="151"/>
      <c r="T176" s="181">
        <f t="shared" si="13"/>
        <v>0</v>
      </c>
      <c r="U176" s="181">
        <f t="shared" si="14"/>
        <v>0</v>
      </c>
      <c r="V176" s="181">
        <f t="shared" si="15"/>
        <v>0</v>
      </c>
      <c r="W176" s="181">
        <f t="shared" si="16"/>
        <v>0</v>
      </c>
      <c r="X176" s="181">
        <f t="shared" si="17"/>
        <v>0</v>
      </c>
    </row>
    <row r="177" spans="2:24" ht="15" customHeight="1" x14ac:dyDescent="0.2">
      <c r="B177" s="337" t="s">
        <v>36</v>
      </c>
      <c r="C177" s="133" t="s">
        <v>36</v>
      </c>
      <c r="D177" s="133" t="s">
        <v>36</v>
      </c>
      <c r="E177" s="133"/>
      <c r="F177" s="133"/>
      <c r="G177" s="133"/>
      <c r="H177" s="133"/>
      <c r="I177" s="133"/>
      <c r="J177" s="133"/>
      <c r="K177" s="154"/>
      <c r="L177" s="154"/>
      <c r="M177" s="154"/>
      <c r="N177" s="154"/>
      <c r="O177" s="322" t="str">
        <f>IF($C177="1 - HöS",'C1. Verprobung'!$C$17,
IF($C177="2 - HöS/HS",'C1. Verprobung'!$C$18,
IF($C177="3 - HS",'C1. Verprobung'!$C$19,
IF($C177="4 - HS/MS",'C1. Verprobung'!$C$20,
IF($C177="5 - MS",'C1. Verprobung'!$C$21,
IF($C177="6 - MS/NS",'C1. Verprobung'!$C$22,
IF($C177="7 - NS",'C1. Verprobung'!$C$23,"-")))))))</f>
        <v>-</v>
      </c>
      <c r="P177" s="322" t="str">
        <f>IF($C177="1 - HöS",'C1. Verprobung'!$D$17,
IF($C177="2 - HöS/HS",'C1. Verprobung'!$D$18,
IF($C177="3 - HS",'C1. Verprobung'!$D$19,
IF($C177="4 - HS/MS",'C1. Verprobung'!$D$20,
IF($C177="5 - MS",'C1. Verprobung'!$D$21,
IF($C177="6 - MS/NS",'C1. Verprobung'!$D$22,
IF($C177="7 - NS",'C1. Verprobung'!$D$23,"-")))))))</f>
        <v>-</v>
      </c>
      <c r="Q177" s="322" t="str">
        <f>IF($C177="1 - HöS",'C1. Verprobung'!$E$17,
IF($C177="2 - HöS/HS",'C1. Verprobung'!$E$18,
IF($C177="3 - HS",'C1. Verprobung'!$E$19,
IF($C177="4 - HS/MS",'C1. Verprobung'!$E$20,
IF($C177="5 - MS",'C1. Verprobung'!$E$21,
IF($C177="6 - MS/NS",'C1. Verprobung'!$E$22,
IF($C177="7 - NS",'C1. Verprobung'!$E$23,"-")))))))</f>
        <v>-</v>
      </c>
      <c r="R177" s="322" t="str">
        <f>IF($C177="1 - HöS",'C1. Verprobung'!$F$17,
IF($C177="2 - HöS/HS",'C1. Verprobung'!$F$18,
IF($C177="3 - HS",'C1. Verprobung'!$F$19,
IF($C177="4 - HS/MS",'C1. Verprobung'!$F$20,
IF($C177="5 - MS",'C1. Verprobung'!$F$21,
IF($C177="6 - MS/NS",'C1. Verprobung'!$F$22,
IF($C177="7 - NS",'C1. Verprobung'!$F$23,"-")))))))</f>
        <v>-</v>
      </c>
      <c r="S177" s="151"/>
      <c r="T177" s="181">
        <f t="shared" si="13"/>
        <v>0</v>
      </c>
      <c r="U177" s="181">
        <f t="shared" si="14"/>
        <v>0</v>
      </c>
      <c r="V177" s="181">
        <f t="shared" si="15"/>
        <v>0</v>
      </c>
      <c r="W177" s="181">
        <f t="shared" si="16"/>
        <v>0</v>
      </c>
      <c r="X177" s="181">
        <f t="shared" si="17"/>
        <v>0</v>
      </c>
    </row>
    <row r="178" spans="2:24" ht="15" customHeight="1" x14ac:dyDescent="0.2">
      <c r="B178" s="337" t="s">
        <v>36</v>
      </c>
      <c r="C178" s="133" t="s">
        <v>36</v>
      </c>
      <c r="D178" s="133" t="s">
        <v>36</v>
      </c>
      <c r="E178" s="133"/>
      <c r="F178" s="133"/>
      <c r="G178" s="133"/>
      <c r="H178" s="133"/>
      <c r="I178" s="133"/>
      <c r="J178" s="133"/>
      <c r="K178" s="154"/>
      <c r="L178" s="154"/>
      <c r="M178" s="154"/>
      <c r="N178" s="154"/>
      <c r="O178" s="322" t="str">
        <f>IF($C178="1 - HöS",'C1. Verprobung'!$C$17,
IF($C178="2 - HöS/HS",'C1. Verprobung'!$C$18,
IF($C178="3 - HS",'C1. Verprobung'!$C$19,
IF($C178="4 - HS/MS",'C1. Verprobung'!$C$20,
IF($C178="5 - MS",'C1. Verprobung'!$C$21,
IF($C178="6 - MS/NS",'C1. Verprobung'!$C$22,
IF($C178="7 - NS",'C1. Verprobung'!$C$23,"-")))))))</f>
        <v>-</v>
      </c>
      <c r="P178" s="322" t="str">
        <f>IF($C178="1 - HöS",'C1. Verprobung'!$D$17,
IF($C178="2 - HöS/HS",'C1. Verprobung'!$D$18,
IF($C178="3 - HS",'C1. Verprobung'!$D$19,
IF($C178="4 - HS/MS",'C1. Verprobung'!$D$20,
IF($C178="5 - MS",'C1. Verprobung'!$D$21,
IF($C178="6 - MS/NS",'C1. Verprobung'!$D$22,
IF($C178="7 - NS",'C1. Verprobung'!$D$23,"-")))))))</f>
        <v>-</v>
      </c>
      <c r="Q178" s="322" t="str">
        <f>IF($C178="1 - HöS",'C1. Verprobung'!$E$17,
IF($C178="2 - HöS/HS",'C1. Verprobung'!$E$18,
IF($C178="3 - HS",'C1. Verprobung'!$E$19,
IF($C178="4 - HS/MS",'C1. Verprobung'!$E$20,
IF($C178="5 - MS",'C1. Verprobung'!$E$21,
IF($C178="6 - MS/NS",'C1. Verprobung'!$E$22,
IF($C178="7 - NS",'C1. Verprobung'!$E$23,"-")))))))</f>
        <v>-</v>
      </c>
      <c r="R178" s="322" t="str">
        <f>IF($C178="1 - HöS",'C1. Verprobung'!$F$17,
IF($C178="2 - HöS/HS",'C1. Verprobung'!$F$18,
IF($C178="3 - HS",'C1. Verprobung'!$F$19,
IF($C178="4 - HS/MS",'C1. Verprobung'!$F$20,
IF($C178="5 - MS",'C1. Verprobung'!$F$21,
IF($C178="6 - MS/NS",'C1. Verprobung'!$F$22,
IF($C178="7 - NS",'C1. Verprobung'!$F$23,"-")))))))</f>
        <v>-</v>
      </c>
      <c r="S178" s="151"/>
      <c r="T178" s="181">
        <f t="shared" si="13"/>
        <v>0</v>
      </c>
      <c r="U178" s="181">
        <f t="shared" si="14"/>
        <v>0</v>
      </c>
      <c r="V178" s="181">
        <f t="shared" si="15"/>
        <v>0</v>
      </c>
      <c r="W178" s="181">
        <f t="shared" si="16"/>
        <v>0</v>
      </c>
      <c r="X178" s="181">
        <f t="shared" si="17"/>
        <v>0</v>
      </c>
    </row>
    <row r="179" spans="2:24" ht="15" customHeight="1" x14ac:dyDescent="0.2">
      <c r="B179" s="337" t="s">
        <v>36</v>
      </c>
      <c r="C179" s="133" t="s">
        <v>36</v>
      </c>
      <c r="D179" s="133" t="s">
        <v>36</v>
      </c>
      <c r="E179" s="133"/>
      <c r="F179" s="133"/>
      <c r="G179" s="133"/>
      <c r="H179" s="133"/>
      <c r="I179" s="133"/>
      <c r="J179" s="133"/>
      <c r="K179" s="154"/>
      <c r="L179" s="154"/>
      <c r="M179" s="154"/>
      <c r="N179" s="154"/>
      <c r="O179" s="322" t="str">
        <f>IF($C179="1 - HöS",'C1. Verprobung'!$C$17,
IF($C179="2 - HöS/HS",'C1. Verprobung'!$C$18,
IF($C179="3 - HS",'C1. Verprobung'!$C$19,
IF($C179="4 - HS/MS",'C1. Verprobung'!$C$20,
IF($C179="5 - MS",'C1. Verprobung'!$C$21,
IF($C179="6 - MS/NS",'C1. Verprobung'!$C$22,
IF($C179="7 - NS",'C1. Verprobung'!$C$23,"-")))))))</f>
        <v>-</v>
      </c>
      <c r="P179" s="322" t="str">
        <f>IF($C179="1 - HöS",'C1. Verprobung'!$D$17,
IF($C179="2 - HöS/HS",'C1. Verprobung'!$D$18,
IF($C179="3 - HS",'C1. Verprobung'!$D$19,
IF($C179="4 - HS/MS",'C1. Verprobung'!$D$20,
IF($C179="5 - MS",'C1. Verprobung'!$D$21,
IF($C179="6 - MS/NS",'C1. Verprobung'!$D$22,
IF($C179="7 - NS",'C1. Verprobung'!$D$23,"-")))))))</f>
        <v>-</v>
      </c>
      <c r="Q179" s="322" t="str">
        <f>IF($C179="1 - HöS",'C1. Verprobung'!$E$17,
IF($C179="2 - HöS/HS",'C1. Verprobung'!$E$18,
IF($C179="3 - HS",'C1. Verprobung'!$E$19,
IF($C179="4 - HS/MS",'C1. Verprobung'!$E$20,
IF($C179="5 - MS",'C1. Verprobung'!$E$21,
IF($C179="6 - MS/NS",'C1. Verprobung'!$E$22,
IF($C179="7 - NS",'C1. Verprobung'!$E$23,"-")))))))</f>
        <v>-</v>
      </c>
      <c r="R179" s="322" t="str">
        <f>IF($C179="1 - HöS",'C1. Verprobung'!$F$17,
IF($C179="2 - HöS/HS",'C1. Verprobung'!$F$18,
IF($C179="3 - HS",'C1. Verprobung'!$F$19,
IF($C179="4 - HS/MS",'C1. Verprobung'!$F$20,
IF($C179="5 - MS",'C1. Verprobung'!$F$21,
IF($C179="6 - MS/NS",'C1. Verprobung'!$F$22,
IF($C179="7 - NS",'C1. Verprobung'!$F$23,"-")))))))</f>
        <v>-</v>
      </c>
      <c r="S179" s="151"/>
      <c r="T179" s="181">
        <f t="shared" si="13"/>
        <v>0</v>
      </c>
      <c r="U179" s="181">
        <f t="shared" si="14"/>
        <v>0</v>
      </c>
      <c r="V179" s="181">
        <f t="shared" si="15"/>
        <v>0</v>
      </c>
      <c r="W179" s="181">
        <f t="shared" si="16"/>
        <v>0</v>
      </c>
      <c r="X179" s="181">
        <f t="shared" si="17"/>
        <v>0</v>
      </c>
    </row>
    <row r="180" spans="2:24" ht="15" customHeight="1" x14ac:dyDescent="0.2">
      <c r="B180" s="337" t="s">
        <v>36</v>
      </c>
      <c r="C180" s="133" t="s">
        <v>36</v>
      </c>
      <c r="D180" s="133" t="s">
        <v>36</v>
      </c>
      <c r="E180" s="133"/>
      <c r="F180" s="133"/>
      <c r="G180" s="133"/>
      <c r="H180" s="133"/>
      <c r="I180" s="133"/>
      <c r="J180" s="133"/>
      <c r="K180" s="154"/>
      <c r="L180" s="154"/>
      <c r="M180" s="154"/>
      <c r="N180" s="154"/>
      <c r="O180" s="322" t="str">
        <f>IF($C180="1 - HöS",'C1. Verprobung'!$C$17,
IF($C180="2 - HöS/HS",'C1. Verprobung'!$C$18,
IF($C180="3 - HS",'C1. Verprobung'!$C$19,
IF($C180="4 - HS/MS",'C1. Verprobung'!$C$20,
IF($C180="5 - MS",'C1. Verprobung'!$C$21,
IF($C180="6 - MS/NS",'C1. Verprobung'!$C$22,
IF($C180="7 - NS",'C1. Verprobung'!$C$23,"-")))))))</f>
        <v>-</v>
      </c>
      <c r="P180" s="322" t="str">
        <f>IF($C180="1 - HöS",'C1. Verprobung'!$D$17,
IF($C180="2 - HöS/HS",'C1. Verprobung'!$D$18,
IF($C180="3 - HS",'C1. Verprobung'!$D$19,
IF($C180="4 - HS/MS",'C1. Verprobung'!$D$20,
IF($C180="5 - MS",'C1. Verprobung'!$D$21,
IF($C180="6 - MS/NS",'C1. Verprobung'!$D$22,
IF($C180="7 - NS",'C1. Verprobung'!$D$23,"-")))))))</f>
        <v>-</v>
      </c>
      <c r="Q180" s="322" t="str">
        <f>IF($C180="1 - HöS",'C1. Verprobung'!$E$17,
IF($C180="2 - HöS/HS",'C1. Verprobung'!$E$18,
IF($C180="3 - HS",'C1. Verprobung'!$E$19,
IF($C180="4 - HS/MS",'C1. Verprobung'!$E$20,
IF($C180="5 - MS",'C1. Verprobung'!$E$21,
IF($C180="6 - MS/NS",'C1. Verprobung'!$E$22,
IF($C180="7 - NS",'C1. Verprobung'!$E$23,"-")))))))</f>
        <v>-</v>
      </c>
      <c r="R180" s="322" t="str">
        <f>IF($C180="1 - HöS",'C1. Verprobung'!$F$17,
IF($C180="2 - HöS/HS",'C1. Verprobung'!$F$18,
IF($C180="3 - HS",'C1. Verprobung'!$F$19,
IF($C180="4 - HS/MS",'C1. Verprobung'!$F$20,
IF($C180="5 - MS",'C1. Verprobung'!$F$21,
IF($C180="6 - MS/NS",'C1. Verprobung'!$F$22,
IF($C180="7 - NS",'C1. Verprobung'!$F$23,"-")))))))</f>
        <v>-</v>
      </c>
      <c r="S180" s="151"/>
      <c r="T180" s="181">
        <f t="shared" si="13"/>
        <v>0</v>
      </c>
      <c r="U180" s="181">
        <f t="shared" si="14"/>
        <v>0</v>
      </c>
      <c r="V180" s="181">
        <f t="shared" si="15"/>
        <v>0</v>
      </c>
      <c r="W180" s="181">
        <f t="shared" si="16"/>
        <v>0</v>
      </c>
      <c r="X180" s="181">
        <f t="shared" si="17"/>
        <v>0</v>
      </c>
    </row>
    <row r="181" spans="2:24" ht="15" customHeight="1" x14ac:dyDescent="0.2">
      <c r="B181" s="337" t="s">
        <v>36</v>
      </c>
      <c r="C181" s="133" t="s">
        <v>36</v>
      </c>
      <c r="D181" s="133" t="s">
        <v>36</v>
      </c>
      <c r="E181" s="133"/>
      <c r="F181" s="133"/>
      <c r="G181" s="133"/>
      <c r="H181" s="133"/>
      <c r="I181" s="133"/>
      <c r="J181" s="133"/>
      <c r="K181" s="154"/>
      <c r="L181" s="154"/>
      <c r="M181" s="154"/>
      <c r="N181" s="154"/>
      <c r="O181" s="322" t="str">
        <f>IF($C181="1 - HöS",'C1. Verprobung'!$C$17,
IF($C181="2 - HöS/HS",'C1. Verprobung'!$C$18,
IF($C181="3 - HS",'C1. Verprobung'!$C$19,
IF($C181="4 - HS/MS",'C1. Verprobung'!$C$20,
IF($C181="5 - MS",'C1. Verprobung'!$C$21,
IF($C181="6 - MS/NS",'C1. Verprobung'!$C$22,
IF($C181="7 - NS",'C1. Verprobung'!$C$23,"-")))))))</f>
        <v>-</v>
      </c>
      <c r="P181" s="322" t="str">
        <f>IF($C181="1 - HöS",'C1. Verprobung'!$D$17,
IF($C181="2 - HöS/HS",'C1. Verprobung'!$D$18,
IF($C181="3 - HS",'C1. Verprobung'!$D$19,
IF($C181="4 - HS/MS",'C1. Verprobung'!$D$20,
IF($C181="5 - MS",'C1. Verprobung'!$D$21,
IF($C181="6 - MS/NS",'C1. Verprobung'!$D$22,
IF($C181="7 - NS",'C1. Verprobung'!$D$23,"-")))))))</f>
        <v>-</v>
      </c>
      <c r="Q181" s="322" t="str">
        <f>IF($C181="1 - HöS",'C1. Verprobung'!$E$17,
IF($C181="2 - HöS/HS",'C1. Verprobung'!$E$18,
IF($C181="3 - HS",'C1. Verprobung'!$E$19,
IF($C181="4 - HS/MS",'C1. Verprobung'!$E$20,
IF($C181="5 - MS",'C1. Verprobung'!$E$21,
IF($C181="6 - MS/NS",'C1. Verprobung'!$E$22,
IF($C181="7 - NS",'C1. Verprobung'!$E$23,"-")))))))</f>
        <v>-</v>
      </c>
      <c r="R181" s="322" t="str">
        <f>IF($C181="1 - HöS",'C1. Verprobung'!$F$17,
IF($C181="2 - HöS/HS",'C1. Verprobung'!$F$18,
IF($C181="3 - HS",'C1. Verprobung'!$F$19,
IF($C181="4 - HS/MS",'C1. Verprobung'!$F$20,
IF($C181="5 - MS",'C1. Verprobung'!$F$21,
IF($C181="6 - MS/NS",'C1. Verprobung'!$F$22,
IF($C181="7 - NS",'C1. Verprobung'!$F$23,"-")))))))</f>
        <v>-</v>
      </c>
      <c r="S181" s="151"/>
      <c r="T181" s="181">
        <f t="shared" si="13"/>
        <v>0</v>
      </c>
      <c r="U181" s="181">
        <f t="shared" si="14"/>
        <v>0</v>
      </c>
      <c r="V181" s="181">
        <f t="shared" si="15"/>
        <v>0</v>
      </c>
      <c r="W181" s="181">
        <f t="shared" si="16"/>
        <v>0</v>
      </c>
      <c r="X181" s="181">
        <f t="shared" si="17"/>
        <v>0</v>
      </c>
    </row>
    <row r="182" spans="2:24" ht="15" customHeight="1" x14ac:dyDescent="0.2">
      <c r="B182" s="337" t="s">
        <v>36</v>
      </c>
      <c r="C182" s="133" t="s">
        <v>36</v>
      </c>
      <c r="D182" s="133" t="s">
        <v>36</v>
      </c>
      <c r="E182" s="133"/>
      <c r="F182" s="133"/>
      <c r="G182" s="133"/>
      <c r="H182" s="133"/>
      <c r="I182" s="133"/>
      <c r="J182" s="133"/>
      <c r="K182" s="154"/>
      <c r="L182" s="154"/>
      <c r="M182" s="154"/>
      <c r="N182" s="154"/>
      <c r="O182" s="322" t="str">
        <f>IF($C182="1 - HöS",'C1. Verprobung'!$C$17,
IF($C182="2 - HöS/HS",'C1. Verprobung'!$C$18,
IF($C182="3 - HS",'C1. Verprobung'!$C$19,
IF($C182="4 - HS/MS",'C1. Verprobung'!$C$20,
IF($C182="5 - MS",'C1. Verprobung'!$C$21,
IF($C182="6 - MS/NS",'C1. Verprobung'!$C$22,
IF($C182="7 - NS",'C1. Verprobung'!$C$23,"-")))))))</f>
        <v>-</v>
      </c>
      <c r="P182" s="322" t="str">
        <f>IF($C182="1 - HöS",'C1. Verprobung'!$D$17,
IF($C182="2 - HöS/HS",'C1. Verprobung'!$D$18,
IF($C182="3 - HS",'C1. Verprobung'!$D$19,
IF($C182="4 - HS/MS",'C1. Verprobung'!$D$20,
IF($C182="5 - MS",'C1. Verprobung'!$D$21,
IF($C182="6 - MS/NS",'C1. Verprobung'!$D$22,
IF($C182="7 - NS",'C1. Verprobung'!$D$23,"-")))))))</f>
        <v>-</v>
      </c>
      <c r="Q182" s="322" t="str">
        <f>IF($C182="1 - HöS",'C1. Verprobung'!$E$17,
IF($C182="2 - HöS/HS",'C1. Verprobung'!$E$18,
IF($C182="3 - HS",'C1. Verprobung'!$E$19,
IF($C182="4 - HS/MS",'C1. Verprobung'!$E$20,
IF($C182="5 - MS",'C1. Verprobung'!$E$21,
IF($C182="6 - MS/NS",'C1. Verprobung'!$E$22,
IF($C182="7 - NS",'C1. Verprobung'!$E$23,"-")))))))</f>
        <v>-</v>
      </c>
      <c r="R182" s="322" t="str">
        <f>IF($C182="1 - HöS",'C1. Verprobung'!$F$17,
IF($C182="2 - HöS/HS",'C1. Verprobung'!$F$18,
IF($C182="3 - HS",'C1. Verprobung'!$F$19,
IF($C182="4 - HS/MS",'C1. Verprobung'!$F$20,
IF($C182="5 - MS",'C1. Verprobung'!$F$21,
IF($C182="6 - MS/NS",'C1. Verprobung'!$F$22,
IF($C182="7 - NS",'C1. Verprobung'!$F$23,"-")))))))</f>
        <v>-</v>
      </c>
      <c r="S182" s="151"/>
      <c r="T182" s="181">
        <f t="shared" si="13"/>
        <v>0</v>
      </c>
      <c r="U182" s="181">
        <f t="shared" si="14"/>
        <v>0</v>
      </c>
      <c r="V182" s="181">
        <f t="shared" si="15"/>
        <v>0</v>
      </c>
      <c r="W182" s="181">
        <f t="shared" si="16"/>
        <v>0</v>
      </c>
      <c r="X182" s="181">
        <f t="shared" si="17"/>
        <v>0</v>
      </c>
    </row>
    <row r="183" spans="2:24" ht="15" customHeight="1" x14ac:dyDescent="0.2">
      <c r="B183" s="337" t="s">
        <v>36</v>
      </c>
      <c r="C183" s="133" t="s">
        <v>36</v>
      </c>
      <c r="D183" s="133" t="s">
        <v>36</v>
      </c>
      <c r="E183" s="133"/>
      <c r="F183" s="133"/>
      <c r="G183" s="133"/>
      <c r="H183" s="133"/>
      <c r="I183" s="133"/>
      <c r="J183" s="133"/>
      <c r="K183" s="154"/>
      <c r="L183" s="154"/>
      <c r="M183" s="154"/>
      <c r="N183" s="154"/>
      <c r="O183" s="322" t="str">
        <f>IF($C183="1 - HöS",'C1. Verprobung'!$C$17,
IF($C183="2 - HöS/HS",'C1. Verprobung'!$C$18,
IF($C183="3 - HS",'C1. Verprobung'!$C$19,
IF($C183="4 - HS/MS",'C1. Verprobung'!$C$20,
IF($C183="5 - MS",'C1. Verprobung'!$C$21,
IF($C183="6 - MS/NS",'C1. Verprobung'!$C$22,
IF($C183="7 - NS",'C1. Verprobung'!$C$23,"-")))))))</f>
        <v>-</v>
      </c>
      <c r="P183" s="322" t="str">
        <f>IF($C183="1 - HöS",'C1. Verprobung'!$D$17,
IF($C183="2 - HöS/HS",'C1. Verprobung'!$D$18,
IF($C183="3 - HS",'C1. Verprobung'!$D$19,
IF($C183="4 - HS/MS",'C1. Verprobung'!$D$20,
IF($C183="5 - MS",'C1. Verprobung'!$D$21,
IF($C183="6 - MS/NS",'C1. Verprobung'!$D$22,
IF($C183="7 - NS",'C1. Verprobung'!$D$23,"-")))))))</f>
        <v>-</v>
      </c>
      <c r="Q183" s="322" t="str">
        <f>IF($C183="1 - HöS",'C1. Verprobung'!$E$17,
IF($C183="2 - HöS/HS",'C1. Verprobung'!$E$18,
IF($C183="3 - HS",'C1. Verprobung'!$E$19,
IF($C183="4 - HS/MS",'C1. Verprobung'!$E$20,
IF($C183="5 - MS",'C1. Verprobung'!$E$21,
IF($C183="6 - MS/NS",'C1. Verprobung'!$E$22,
IF($C183="7 - NS",'C1. Verprobung'!$E$23,"-")))))))</f>
        <v>-</v>
      </c>
      <c r="R183" s="322" t="str">
        <f>IF($C183="1 - HöS",'C1. Verprobung'!$F$17,
IF($C183="2 - HöS/HS",'C1. Verprobung'!$F$18,
IF($C183="3 - HS",'C1. Verprobung'!$F$19,
IF($C183="4 - HS/MS",'C1. Verprobung'!$F$20,
IF($C183="5 - MS",'C1. Verprobung'!$F$21,
IF($C183="6 - MS/NS",'C1. Verprobung'!$F$22,
IF($C183="7 - NS",'C1. Verprobung'!$F$23,"-")))))))</f>
        <v>-</v>
      </c>
      <c r="S183" s="151"/>
      <c r="T183" s="181">
        <f t="shared" si="13"/>
        <v>0</v>
      </c>
      <c r="U183" s="181">
        <f t="shared" si="14"/>
        <v>0</v>
      </c>
      <c r="V183" s="181">
        <f t="shared" si="15"/>
        <v>0</v>
      </c>
      <c r="W183" s="181">
        <f t="shared" si="16"/>
        <v>0</v>
      </c>
      <c r="X183" s="181">
        <f t="shared" si="17"/>
        <v>0</v>
      </c>
    </row>
    <row r="184" spans="2:24" ht="15" customHeight="1" x14ac:dyDescent="0.2">
      <c r="B184" s="337" t="s">
        <v>36</v>
      </c>
      <c r="C184" s="133" t="s">
        <v>36</v>
      </c>
      <c r="D184" s="133" t="s">
        <v>36</v>
      </c>
      <c r="E184" s="133"/>
      <c r="F184" s="133"/>
      <c r="G184" s="133"/>
      <c r="H184" s="133"/>
      <c r="I184" s="133"/>
      <c r="J184" s="133"/>
      <c r="K184" s="154"/>
      <c r="L184" s="154"/>
      <c r="M184" s="154"/>
      <c r="N184" s="154"/>
      <c r="O184" s="322" t="str">
        <f>IF($C184="1 - HöS",'C1. Verprobung'!$C$17,
IF($C184="2 - HöS/HS",'C1. Verprobung'!$C$18,
IF($C184="3 - HS",'C1. Verprobung'!$C$19,
IF($C184="4 - HS/MS",'C1. Verprobung'!$C$20,
IF($C184="5 - MS",'C1. Verprobung'!$C$21,
IF($C184="6 - MS/NS",'C1. Verprobung'!$C$22,
IF($C184="7 - NS",'C1. Verprobung'!$C$23,"-")))))))</f>
        <v>-</v>
      </c>
      <c r="P184" s="322" t="str">
        <f>IF($C184="1 - HöS",'C1. Verprobung'!$D$17,
IF($C184="2 - HöS/HS",'C1. Verprobung'!$D$18,
IF($C184="3 - HS",'C1. Verprobung'!$D$19,
IF($C184="4 - HS/MS",'C1. Verprobung'!$D$20,
IF($C184="5 - MS",'C1. Verprobung'!$D$21,
IF($C184="6 - MS/NS",'C1. Verprobung'!$D$22,
IF($C184="7 - NS",'C1. Verprobung'!$D$23,"-")))))))</f>
        <v>-</v>
      </c>
      <c r="Q184" s="322" t="str">
        <f>IF($C184="1 - HöS",'C1. Verprobung'!$E$17,
IF($C184="2 - HöS/HS",'C1. Verprobung'!$E$18,
IF($C184="3 - HS",'C1. Verprobung'!$E$19,
IF($C184="4 - HS/MS",'C1. Verprobung'!$E$20,
IF($C184="5 - MS",'C1. Verprobung'!$E$21,
IF($C184="6 - MS/NS",'C1. Verprobung'!$E$22,
IF($C184="7 - NS",'C1. Verprobung'!$E$23,"-")))))))</f>
        <v>-</v>
      </c>
      <c r="R184" s="322" t="str">
        <f>IF($C184="1 - HöS",'C1. Verprobung'!$F$17,
IF($C184="2 - HöS/HS",'C1. Verprobung'!$F$18,
IF($C184="3 - HS",'C1. Verprobung'!$F$19,
IF($C184="4 - HS/MS",'C1. Verprobung'!$F$20,
IF($C184="5 - MS",'C1. Verprobung'!$F$21,
IF($C184="6 - MS/NS",'C1. Verprobung'!$F$22,
IF($C184="7 - NS",'C1. Verprobung'!$F$23,"-")))))))</f>
        <v>-</v>
      </c>
      <c r="S184" s="151"/>
      <c r="T184" s="181">
        <f t="shared" si="13"/>
        <v>0</v>
      </c>
      <c r="U184" s="181">
        <f t="shared" si="14"/>
        <v>0</v>
      </c>
      <c r="V184" s="181">
        <f t="shared" si="15"/>
        <v>0</v>
      </c>
      <c r="W184" s="181">
        <f t="shared" si="16"/>
        <v>0</v>
      </c>
      <c r="X184" s="181">
        <f t="shared" si="17"/>
        <v>0</v>
      </c>
    </row>
    <row r="185" spans="2:24" ht="15" customHeight="1" x14ac:dyDescent="0.2">
      <c r="B185" s="337" t="s">
        <v>36</v>
      </c>
      <c r="C185" s="133" t="s">
        <v>36</v>
      </c>
      <c r="D185" s="133" t="s">
        <v>36</v>
      </c>
      <c r="E185" s="133"/>
      <c r="F185" s="133"/>
      <c r="G185" s="133"/>
      <c r="H185" s="133"/>
      <c r="I185" s="133"/>
      <c r="J185" s="133"/>
      <c r="K185" s="154"/>
      <c r="L185" s="154"/>
      <c r="M185" s="154"/>
      <c r="N185" s="154"/>
      <c r="O185" s="322" t="str">
        <f>IF($C185="1 - HöS",'C1. Verprobung'!$C$17,
IF($C185="2 - HöS/HS",'C1. Verprobung'!$C$18,
IF($C185="3 - HS",'C1. Verprobung'!$C$19,
IF($C185="4 - HS/MS",'C1. Verprobung'!$C$20,
IF($C185="5 - MS",'C1. Verprobung'!$C$21,
IF($C185="6 - MS/NS",'C1. Verprobung'!$C$22,
IF($C185="7 - NS",'C1. Verprobung'!$C$23,"-")))))))</f>
        <v>-</v>
      </c>
      <c r="P185" s="322" t="str">
        <f>IF($C185="1 - HöS",'C1. Verprobung'!$D$17,
IF($C185="2 - HöS/HS",'C1. Verprobung'!$D$18,
IF($C185="3 - HS",'C1. Verprobung'!$D$19,
IF($C185="4 - HS/MS",'C1. Verprobung'!$D$20,
IF($C185="5 - MS",'C1. Verprobung'!$D$21,
IF($C185="6 - MS/NS",'C1. Verprobung'!$D$22,
IF($C185="7 - NS",'C1. Verprobung'!$D$23,"-")))))))</f>
        <v>-</v>
      </c>
      <c r="Q185" s="322" t="str">
        <f>IF($C185="1 - HöS",'C1. Verprobung'!$E$17,
IF($C185="2 - HöS/HS",'C1. Verprobung'!$E$18,
IF($C185="3 - HS",'C1. Verprobung'!$E$19,
IF($C185="4 - HS/MS",'C1. Verprobung'!$E$20,
IF($C185="5 - MS",'C1. Verprobung'!$E$21,
IF($C185="6 - MS/NS",'C1. Verprobung'!$E$22,
IF($C185="7 - NS",'C1. Verprobung'!$E$23,"-")))))))</f>
        <v>-</v>
      </c>
      <c r="R185" s="322" t="str">
        <f>IF($C185="1 - HöS",'C1. Verprobung'!$F$17,
IF($C185="2 - HöS/HS",'C1. Verprobung'!$F$18,
IF($C185="3 - HS",'C1. Verprobung'!$F$19,
IF($C185="4 - HS/MS",'C1. Verprobung'!$F$20,
IF($C185="5 - MS",'C1. Verprobung'!$F$21,
IF($C185="6 - MS/NS",'C1. Verprobung'!$F$22,
IF($C185="7 - NS",'C1. Verprobung'!$F$23,"-")))))))</f>
        <v>-</v>
      </c>
      <c r="S185" s="151"/>
      <c r="T185" s="181">
        <f t="shared" si="13"/>
        <v>0</v>
      </c>
      <c r="U185" s="181">
        <f t="shared" si="14"/>
        <v>0</v>
      </c>
      <c r="V185" s="181">
        <f t="shared" si="15"/>
        <v>0</v>
      </c>
      <c r="W185" s="181">
        <f t="shared" si="16"/>
        <v>0</v>
      </c>
      <c r="X185" s="181">
        <f t="shared" si="17"/>
        <v>0</v>
      </c>
    </row>
    <row r="186" spans="2:24" ht="15" customHeight="1" x14ac:dyDescent="0.2">
      <c r="B186" s="337" t="s">
        <v>36</v>
      </c>
      <c r="C186" s="133" t="s">
        <v>36</v>
      </c>
      <c r="D186" s="133" t="s">
        <v>36</v>
      </c>
      <c r="E186" s="133"/>
      <c r="F186" s="133"/>
      <c r="G186" s="133"/>
      <c r="H186" s="133"/>
      <c r="I186" s="133"/>
      <c r="J186" s="133"/>
      <c r="K186" s="154"/>
      <c r="L186" s="154"/>
      <c r="M186" s="154"/>
      <c r="N186" s="154"/>
      <c r="O186" s="322" t="str">
        <f>IF($C186="1 - HöS",'C1. Verprobung'!$C$17,
IF($C186="2 - HöS/HS",'C1. Verprobung'!$C$18,
IF($C186="3 - HS",'C1. Verprobung'!$C$19,
IF($C186="4 - HS/MS",'C1. Verprobung'!$C$20,
IF($C186="5 - MS",'C1. Verprobung'!$C$21,
IF($C186="6 - MS/NS",'C1. Verprobung'!$C$22,
IF($C186="7 - NS",'C1. Verprobung'!$C$23,"-")))))))</f>
        <v>-</v>
      </c>
      <c r="P186" s="322" t="str">
        <f>IF($C186="1 - HöS",'C1. Verprobung'!$D$17,
IF($C186="2 - HöS/HS",'C1. Verprobung'!$D$18,
IF($C186="3 - HS",'C1. Verprobung'!$D$19,
IF($C186="4 - HS/MS",'C1. Verprobung'!$D$20,
IF($C186="5 - MS",'C1. Verprobung'!$D$21,
IF($C186="6 - MS/NS",'C1. Verprobung'!$D$22,
IF($C186="7 - NS",'C1. Verprobung'!$D$23,"-")))))))</f>
        <v>-</v>
      </c>
      <c r="Q186" s="322" t="str">
        <f>IF($C186="1 - HöS",'C1. Verprobung'!$E$17,
IF($C186="2 - HöS/HS",'C1. Verprobung'!$E$18,
IF($C186="3 - HS",'C1. Verprobung'!$E$19,
IF($C186="4 - HS/MS",'C1. Verprobung'!$E$20,
IF($C186="5 - MS",'C1. Verprobung'!$E$21,
IF($C186="6 - MS/NS",'C1. Verprobung'!$E$22,
IF($C186="7 - NS",'C1. Verprobung'!$E$23,"-")))))))</f>
        <v>-</v>
      </c>
      <c r="R186" s="322" t="str">
        <f>IF($C186="1 - HöS",'C1. Verprobung'!$F$17,
IF($C186="2 - HöS/HS",'C1. Verprobung'!$F$18,
IF($C186="3 - HS",'C1. Verprobung'!$F$19,
IF($C186="4 - HS/MS",'C1. Verprobung'!$F$20,
IF($C186="5 - MS",'C1. Verprobung'!$F$21,
IF($C186="6 - MS/NS",'C1. Verprobung'!$F$22,
IF($C186="7 - NS",'C1. Verprobung'!$F$23,"-")))))))</f>
        <v>-</v>
      </c>
      <c r="S186" s="151"/>
      <c r="T186" s="181">
        <f t="shared" si="13"/>
        <v>0</v>
      </c>
      <c r="U186" s="181">
        <f t="shared" si="14"/>
        <v>0</v>
      </c>
      <c r="V186" s="181">
        <f t="shared" si="15"/>
        <v>0</v>
      </c>
      <c r="W186" s="181">
        <f t="shared" si="16"/>
        <v>0</v>
      </c>
      <c r="X186" s="181">
        <f t="shared" si="17"/>
        <v>0</v>
      </c>
    </row>
    <row r="187" spans="2:24" ht="15" customHeight="1" x14ac:dyDescent="0.2">
      <c r="B187" s="337" t="s">
        <v>36</v>
      </c>
      <c r="C187" s="133" t="s">
        <v>36</v>
      </c>
      <c r="D187" s="133" t="s">
        <v>36</v>
      </c>
      <c r="E187" s="133"/>
      <c r="F187" s="133"/>
      <c r="G187" s="133"/>
      <c r="H187" s="133"/>
      <c r="I187" s="133"/>
      <c r="J187" s="133"/>
      <c r="K187" s="154"/>
      <c r="L187" s="154"/>
      <c r="M187" s="154"/>
      <c r="N187" s="154"/>
      <c r="O187" s="322" t="str">
        <f>IF($C187="1 - HöS",'C1. Verprobung'!$C$17,
IF($C187="2 - HöS/HS",'C1. Verprobung'!$C$18,
IF($C187="3 - HS",'C1. Verprobung'!$C$19,
IF($C187="4 - HS/MS",'C1. Verprobung'!$C$20,
IF($C187="5 - MS",'C1. Verprobung'!$C$21,
IF($C187="6 - MS/NS",'C1. Verprobung'!$C$22,
IF($C187="7 - NS",'C1. Verprobung'!$C$23,"-")))))))</f>
        <v>-</v>
      </c>
      <c r="P187" s="322" t="str">
        <f>IF($C187="1 - HöS",'C1. Verprobung'!$D$17,
IF($C187="2 - HöS/HS",'C1. Verprobung'!$D$18,
IF($C187="3 - HS",'C1. Verprobung'!$D$19,
IF($C187="4 - HS/MS",'C1. Verprobung'!$D$20,
IF($C187="5 - MS",'C1. Verprobung'!$D$21,
IF($C187="6 - MS/NS",'C1. Verprobung'!$D$22,
IF($C187="7 - NS",'C1. Verprobung'!$D$23,"-")))))))</f>
        <v>-</v>
      </c>
      <c r="Q187" s="322" t="str">
        <f>IF($C187="1 - HöS",'C1. Verprobung'!$E$17,
IF($C187="2 - HöS/HS",'C1. Verprobung'!$E$18,
IF($C187="3 - HS",'C1. Verprobung'!$E$19,
IF($C187="4 - HS/MS",'C1. Verprobung'!$E$20,
IF($C187="5 - MS",'C1. Verprobung'!$E$21,
IF($C187="6 - MS/NS",'C1. Verprobung'!$E$22,
IF($C187="7 - NS",'C1. Verprobung'!$E$23,"-")))))))</f>
        <v>-</v>
      </c>
      <c r="R187" s="322" t="str">
        <f>IF($C187="1 - HöS",'C1. Verprobung'!$F$17,
IF($C187="2 - HöS/HS",'C1. Verprobung'!$F$18,
IF($C187="3 - HS",'C1. Verprobung'!$F$19,
IF($C187="4 - HS/MS",'C1. Verprobung'!$F$20,
IF($C187="5 - MS",'C1. Verprobung'!$F$21,
IF($C187="6 - MS/NS",'C1. Verprobung'!$F$22,
IF($C187="7 - NS",'C1. Verprobung'!$F$23,"-")))))))</f>
        <v>-</v>
      </c>
      <c r="S187" s="151"/>
      <c r="T187" s="181">
        <f t="shared" si="13"/>
        <v>0</v>
      </c>
      <c r="U187" s="181">
        <f t="shared" si="14"/>
        <v>0</v>
      </c>
      <c r="V187" s="181">
        <f t="shared" si="15"/>
        <v>0</v>
      </c>
      <c r="W187" s="181">
        <f t="shared" si="16"/>
        <v>0</v>
      </c>
      <c r="X187" s="181">
        <f t="shared" si="17"/>
        <v>0</v>
      </c>
    </row>
    <row r="188" spans="2:24" ht="15" customHeight="1" x14ac:dyDescent="0.2">
      <c r="B188" s="337" t="s">
        <v>36</v>
      </c>
      <c r="C188" s="133" t="s">
        <v>36</v>
      </c>
      <c r="D188" s="133" t="s">
        <v>36</v>
      </c>
      <c r="E188" s="133"/>
      <c r="F188" s="133"/>
      <c r="G188" s="133"/>
      <c r="H188" s="133"/>
      <c r="I188" s="133"/>
      <c r="J188" s="133"/>
      <c r="K188" s="154"/>
      <c r="L188" s="154"/>
      <c r="M188" s="154"/>
      <c r="N188" s="154"/>
      <c r="O188" s="322" t="str">
        <f>IF($C188="1 - HöS",'C1. Verprobung'!$C$17,
IF($C188="2 - HöS/HS",'C1. Verprobung'!$C$18,
IF($C188="3 - HS",'C1. Verprobung'!$C$19,
IF($C188="4 - HS/MS",'C1. Verprobung'!$C$20,
IF($C188="5 - MS",'C1. Verprobung'!$C$21,
IF($C188="6 - MS/NS",'C1. Verprobung'!$C$22,
IF($C188="7 - NS",'C1. Verprobung'!$C$23,"-")))))))</f>
        <v>-</v>
      </c>
      <c r="P188" s="322" t="str">
        <f>IF($C188="1 - HöS",'C1. Verprobung'!$D$17,
IF($C188="2 - HöS/HS",'C1. Verprobung'!$D$18,
IF($C188="3 - HS",'C1. Verprobung'!$D$19,
IF($C188="4 - HS/MS",'C1. Verprobung'!$D$20,
IF($C188="5 - MS",'C1. Verprobung'!$D$21,
IF($C188="6 - MS/NS",'C1. Verprobung'!$D$22,
IF($C188="7 - NS",'C1. Verprobung'!$D$23,"-")))))))</f>
        <v>-</v>
      </c>
      <c r="Q188" s="322" t="str">
        <f>IF($C188="1 - HöS",'C1. Verprobung'!$E$17,
IF($C188="2 - HöS/HS",'C1. Verprobung'!$E$18,
IF($C188="3 - HS",'C1. Verprobung'!$E$19,
IF($C188="4 - HS/MS",'C1. Verprobung'!$E$20,
IF($C188="5 - MS",'C1. Verprobung'!$E$21,
IF($C188="6 - MS/NS",'C1. Verprobung'!$E$22,
IF($C188="7 - NS",'C1. Verprobung'!$E$23,"-")))))))</f>
        <v>-</v>
      </c>
      <c r="R188" s="322" t="str">
        <f>IF($C188="1 - HöS",'C1. Verprobung'!$F$17,
IF($C188="2 - HöS/HS",'C1. Verprobung'!$F$18,
IF($C188="3 - HS",'C1. Verprobung'!$F$19,
IF($C188="4 - HS/MS",'C1. Verprobung'!$F$20,
IF($C188="5 - MS",'C1. Verprobung'!$F$21,
IF($C188="6 - MS/NS",'C1. Verprobung'!$F$22,
IF($C188="7 - NS",'C1. Verprobung'!$F$23,"-")))))))</f>
        <v>-</v>
      </c>
      <c r="S188" s="151"/>
      <c r="T188" s="181">
        <f t="shared" si="13"/>
        <v>0</v>
      </c>
      <c r="U188" s="181">
        <f t="shared" si="14"/>
        <v>0</v>
      </c>
      <c r="V188" s="181">
        <f t="shared" si="15"/>
        <v>0</v>
      </c>
      <c r="W188" s="181">
        <f t="shared" si="16"/>
        <v>0</v>
      </c>
      <c r="X188" s="181">
        <f t="shared" si="17"/>
        <v>0</v>
      </c>
    </row>
    <row r="189" spans="2:24" ht="15" customHeight="1" x14ac:dyDescent="0.2">
      <c r="B189" s="337" t="s">
        <v>36</v>
      </c>
      <c r="C189" s="133" t="s">
        <v>36</v>
      </c>
      <c r="D189" s="133" t="s">
        <v>36</v>
      </c>
      <c r="E189" s="133"/>
      <c r="F189" s="133"/>
      <c r="G189" s="133"/>
      <c r="H189" s="133"/>
      <c r="I189" s="133"/>
      <c r="J189" s="133"/>
      <c r="K189" s="154"/>
      <c r="L189" s="154"/>
      <c r="M189" s="154"/>
      <c r="N189" s="154"/>
      <c r="O189" s="322" t="str">
        <f>IF($C189="1 - HöS",'C1. Verprobung'!$C$17,
IF($C189="2 - HöS/HS",'C1. Verprobung'!$C$18,
IF($C189="3 - HS",'C1. Verprobung'!$C$19,
IF($C189="4 - HS/MS",'C1. Verprobung'!$C$20,
IF($C189="5 - MS",'C1. Verprobung'!$C$21,
IF($C189="6 - MS/NS",'C1. Verprobung'!$C$22,
IF($C189="7 - NS",'C1. Verprobung'!$C$23,"-")))))))</f>
        <v>-</v>
      </c>
      <c r="P189" s="322" t="str">
        <f>IF($C189="1 - HöS",'C1. Verprobung'!$D$17,
IF($C189="2 - HöS/HS",'C1. Verprobung'!$D$18,
IF($C189="3 - HS",'C1. Verprobung'!$D$19,
IF($C189="4 - HS/MS",'C1. Verprobung'!$D$20,
IF($C189="5 - MS",'C1. Verprobung'!$D$21,
IF($C189="6 - MS/NS",'C1. Verprobung'!$D$22,
IF($C189="7 - NS",'C1. Verprobung'!$D$23,"-")))))))</f>
        <v>-</v>
      </c>
      <c r="Q189" s="322" t="str">
        <f>IF($C189="1 - HöS",'C1. Verprobung'!$E$17,
IF($C189="2 - HöS/HS",'C1. Verprobung'!$E$18,
IF($C189="3 - HS",'C1. Verprobung'!$E$19,
IF($C189="4 - HS/MS",'C1. Verprobung'!$E$20,
IF($C189="5 - MS",'C1. Verprobung'!$E$21,
IF($C189="6 - MS/NS",'C1. Verprobung'!$E$22,
IF($C189="7 - NS",'C1. Verprobung'!$E$23,"-")))))))</f>
        <v>-</v>
      </c>
      <c r="R189" s="322" t="str">
        <f>IF($C189="1 - HöS",'C1. Verprobung'!$F$17,
IF($C189="2 - HöS/HS",'C1. Verprobung'!$F$18,
IF($C189="3 - HS",'C1. Verprobung'!$F$19,
IF($C189="4 - HS/MS",'C1. Verprobung'!$F$20,
IF($C189="5 - MS",'C1. Verprobung'!$F$21,
IF($C189="6 - MS/NS",'C1. Verprobung'!$F$22,
IF($C189="7 - NS",'C1. Verprobung'!$F$23,"-")))))))</f>
        <v>-</v>
      </c>
      <c r="S189" s="151"/>
      <c r="T189" s="181">
        <f t="shared" si="13"/>
        <v>0</v>
      </c>
      <c r="U189" s="181">
        <f t="shared" si="14"/>
        <v>0</v>
      </c>
      <c r="V189" s="181">
        <f t="shared" si="15"/>
        <v>0</v>
      </c>
      <c r="W189" s="181">
        <f t="shared" si="16"/>
        <v>0</v>
      </c>
      <c r="X189" s="181">
        <f t="shared" si="17"/>
        <v>0</v>
      </c>
    </row>
    <row r="190" spans="2:24" ht="15" customHeight="1" x14ac:dyDescent="0.2">
      <c r="B190" s="337" t="s">
        <v>36</v>
      </c>
      <c r="C190" s="133" t="s">
        <v>36</v>
      </c>
      <c r="D190" s="133" t="s">
        <v>36</v>
      </c>
      <c r="E190" s="133"/>
      <c r="F190" s="133"/>
      <c r="G190" s="133"/>
      <c r="H190" s="133"/>
      <c r="I190" s="133"/>
      <c r="J190" s="133"/>
      <c r="K190" s="154"/>
      <c r="L190" s="154"/>
      <c r="M190" s="154"/>
      <c r="N190" s="154"/>
      <c r="O190" s="322" t="str">
        <f>IF($C190="1 - HöS",'C1. Verprobung'!$C$17,
IF($C190="2 - HöS/HS",'C1. Verprobung'!$C$18,
IF($C190="3 - HS",'C1. Verprobung'!$C$19,
IF($C190="4 - HS/MS",'C1. Verprobung'!$C$20,
IF($C190="5 - MS",'C1. Verprobung'!$C$21,
IF($C190="6 - MS/NS",'C1. Verprobung'!$C$22,
IF($C190="7 - NS",'C1. Verprobung'!$C$23,"-")))))))</f>
        <v>-</v>
      </c>
      <c r="P190" s="322" t="str">
        <f>IF($C190="1 - HöS",'C1. Verprobung'!$D$17,
IF($C190="2 - HöS/HS",'C1. Verprobung'!$D$18,
IF($C190="3 - HS",'C1. Verprobung'!$D$19,
IF($C190="4 - HS/MS",'C1. Verprobung'!$D$20,
IF($C190="5 - MS",'C1. Verprobung'!$D$21,
IF($C190="6 - MS/NS",'C1. Verprobung'!$D$22,
IF($C190="7 - NS",'C1. Verprobung'!$D$23,"-")))))))</f>
        <v>-</v>
      </c>
      <c r="Q190" s="322" t="str">
        <f>IF($C190="1 - HöS",'C1. Verprobung'!$E$17,
IF($C190="2 - HöS/HS",'C1. Verprobung'!$E$18,
IF($C190="3 - HS",'C1. Verprobung'!$E$19,
IF($C190="4 - HS/MS",'C1. Verprobung'!$E$20,
IF($C190="5 - MS",'C1. Verprobung'!$E$21,
IF($C190="6 - MS/NS",'C1. Verprobung'!$E$22,
IF($C190="7 - NS",'C1. Verprobung'!$E$23,"-")))))))</f>
        <v>-</v>
      </c>
      <c r="R190" s="322" t="str">
        <f>IF($C190="1 - HöS",'C1. Verprobung'!$F$17,
IF($C190="2 - HöS/HS",'C1. Verprobung'!$F$18,
IF($C190="3 - HS",'C1. Verprobung'!$F$19,
IF($C190="4 - HS/MS",'C1. Verprobung'!$F$20,
IF($C190="5 - MS",'C1. Verprobung'!$F$21,
IF($C190="6 - MS/NS",'C1. Verprobung'!$F$22,
IF($C190="7 - NS",'C1. Verprobung'!$F$23,"-")))))))</f>
        <v>-</v>
      </c>
      <c r="S190" s="151"/>
      <c r="T190" s="181">
        <f t="shared" si="13"/>
        <v>0</v>
      </c>
      <c r="U190" s="181">
        <f t="shared" si="14"/>
        <v>0</v>
      </c>
      <c r="V190" s="181">
        <f t="shared" si="15"/>
        <v>0</v>
      </c>
      <c r="W190" s="181">
        <f t="shared" si="16"/>
        <v>0</v>
      </c>
      <c r="X190" s="181">
        <f t="shared" si="17"/>
        <v>0</v>
      </c>
    </row>
    <row r="191" spans="2:24" ht="15" customHeight="1" x14ac:dyDescent="0.2">
      <c r="B191" s="337" t="s">
        <v>36</v>
      </c>
      <c r="C191" s="133" t="s">
        <v>36</v>
      </c>
      <c r="D191" s="133" t="s">
        <v>36</v>
      </c>
      <c r="E191" s="133"/>
      <c r="F191" s="133"/>
      <c r="G191" s="133"/>
      <c r="H191" s="133"/>
      <c r="I191" s="133"/>
      <c r="J191" s="133"/>
      <c r="K191" s="154"/>
      <c r="L191" s="154"/>
      <c r="M191" s="154"/>
      <c r="N191" s="154"/>
      <c r="O191" s="322" t="str">
        <f>IF($C191="1 - HöS",'C1. Verprobung'!$C$17,
IF($C191="2 - HöS/HS",'C1. Verprobung'!$C$18,
IF($C191="3 - HS",'C1. Verprobung'!$C$19,
IF($C191="4 - HS/MS",'C1. Verprobung'!$C$20,
IF($C191="5 - MS",'C1. Verprobung'!$C$21,
IF($C191="6 - MS/NS",'C1. Verprobung'!$C$22,
IF($C191="7 - NS",'C1. Verprobung'!$C$23,"-")))))))</f>
        <v>-</v>
      </c>
      <c r="P191" s="322" t="str">
        <f>IF($C191="1 - HöS",'C1. Verprobung'!$D$17,
IF($C191="2 - HöS/HS",'C1. Verprobung'!$D$18,
IF($C191="3 - HS",'C1. Verprobung'!$D$19,
IF($C191="4 - HS/MS",'C1. Verprobung'!$D$20,
IF($C191="5 - MS",'C1. Verprobung'!$D$21,
IF($C191="6 - MS/NS",'C1. Verprobung'!$D$22,
IF($C191="7 - NS",'C1. Verprobung'!$D$23,"-")))))))</f>
        <v>-</v>
      </c>
      <c r="Q191" s="322" t="str">
        <f>IF($C191="1 - HöS",'C1. Verprobung'!$E$17,
IF($C191="2 - HöS/HS",'C1. Verprobung'!$E$18,
IF($C191="3 - HS",'C1. Verprobung'!$E$19,
IF($C191="4 - HS/MS",'C1. Verprobung'!$E$20,
IF($C191="5 - MS",'C1. Verprobung'!$E$21,
IF($C191="6 - MS/NS",'C1. Verprobung'!$E$22,
IF($C191="7 - NS",'C1. Verprobung'!$E$23,"-")))))))</f>
        <v>-</v>
      </c>
      <c r="R191" s="322" t="str">
        <f>IF($C191="1 - HöS",'C1. Verprobung'!$F$17,
IF($C191="2 - HöS/HS",'C1. Verprobung'!$F$18,
IF($C191="3 - HS",'C1. Verprobung'!$F$19,
IF($C191="4 - HS/MS",'C1. Verprobung'!$F$20,
IF($C191="5 - MS",'C1. Verprobung'!$F$21,
IF($C191="6 - MS/NS",'C1. Verprobung'!$F$22,
IF($C191="7 - NS",'C1. Verprobung'!$F$23,"-")))))))</f>
        <v>-</v>
      </c>
      <c r="S191" s="151"/>
      <c r="T191" s="181">
        <f t="shared" si="13"/>
        <v>0</v>
      </c>
      <c r="U191" s="181">
        <f t="shared" si="14"/>
        <v>0</v>
      </c>
      <c r="V191" s="181">
        <f t="shared" si="15"/>
        <v>0</v>
      </c>
      <c r="W191" s="181">
        <f t="shared" si="16"/>
        <v>0</v>
      </c>
      <c r="X191" s="181">
        <f t="shared" si="17"/>
        <v>0</v>
      </c>
    </row>
    <row r="192" spans="2:24" ht="15" customHeight="1" x14ac:dyDescent="0.2">
      <c r="B192" s="337" t="s">
        <v>36</v>
      </c>
      <c r="C192" s="133" t="s">
        <v>36</v>
      </c>
      <c r="D192" s="133" t="s">
        <v>36</v>
      </c>
      <c r="E192" s="133"/>
      <c r="F192" s="133"/>
      <c r="G192" s="133"/>
      <c r="H192" s="133"/>
      <c r="I192" s="133"/>
      <c r="J192" s="133"/>
      <c r="K192" s="154"/>
      <c r="L192" s="154"/>
      <c r="M192" s="154"/>
      <c r="N192" s="154"/>
      <c r="O192" s="322" t="str">
        <f>IF($C192="1 - HöS",'C1. Verprobung'!$C$17,
IF($C192="2 - HöS/HS",'C1. Verprobung'!$C$18,
IF($C192="3 - HS",'C1. Verprobung'!$C$19,
IF($C192="4 - HS/MS",'C1. Verprobung'!$C$20,
IF($C192="5 - MS",'C1. Verprobung'!$C$21,
IF($C192="6 - MS/NS",'C1. Verprobung'!$C$22,
IF($C192="7 - NS",'C1. Verprobung'!$C$23,"-")))))))</f>
        <v>-</v>
      </c>
      <c r="P192" s="322" t="str">
        <f>IF($C192="1 - HöS",'C1. Verprobung'!$D$17,
IF($C192="2 - HöS/HS",'C1. Verprobung'!$D$18,
IF($C192="3 - HS",'C1. Verprobung'!$D$19,
IF($C192="4 - HS/MS",'C1. Verprobung'!$D$20,
IF($C192="5 - MS",'C1. Verprobung'!$D$21,
IF($C192="6 - MS/NS",'C1. Verprobung'!$D$22,
IF($C192="7 - NS",'C1. Verprobung'!$D$23,"-")))))))</f>
        <v>-</v>
      </c>
      <c r="Q192" s="322" t="str">
        <f>IF($C192="1 - HöS",'C1. Verprobung'!$E$17,
IF($C192="2 - HöS/HS",'C1. Verprobung'!$E$18,
IF($C192="3 - HS",'C1. Verprobung'!$E$19,
IF($C192="4 - HS/MS",'C1. Verprobung'!$E$20,
IF($C192="5 - MS",'C1. Verprobung'!$E$21,
IF($C192="6 - MS/NS",'C1. Verprobung'!$E$22,
IF($C192="7 - NS",'C1. Verprobung'!$E$23,"-")))))))</f>
        <v>-</v>
      </c>
      <c r="R192" s="322" t="str">
        <f>IF($C192="1 - HöS",'C1. Verprobung'!$F$17,
IF($C192="2 - HöS/HS",'C1. Verprobung'!$F$18,
IF($C192="3 - HS",'C1. Verprobung'!$F$19,
IF($C192="4 - HS/MS",'C1. Verprobung'!$F$20,
IF($C192="5 - MS",'C1. Verprobung'!$F$21,
IF($C192="6 - MS/NS",'C1. Verprobung'!$F$22,
IF($C192="7 - NS",'C1. Verprobung'!$F$23,"-")))))))</f>
        <v>-</v>
      </c>
      <c r="S192" s="151"/>
      <c r="T192" s="181">
        <f t="shared" si="13"/>
        <v>0</v>
      </c>
      <c r="U192" s="181">
        <f t="shared" si="14"/>
        <v>0</v>
      </c>
      <c r="V192" s="181">
        <f t="shared" si="15"/>
        <v>0</v>
      </c>
      <c r="W192" s="181">
        <f t="shared" si="16"/>
        <v>0</v>
      </c>
      <c r="X192" s="181">
        <f t="shared" si="17"/>
        <v>0</v>
      </c>
    </row>
    <row r="193" spans="2:24" ht="15" customHeight="1" x14ac:dyDescent="0.2">
      <c r="B193" s="337" t="s">
        <v>36</v>
      </c>
      <c r="C193" s="133" t="s">
        <v>36</v>
      </c>
      <c r="D193" s="133" t="s">
        <v>36</v>
      </c>
      <c r="E193" s="133"/>
      <c r="F193" s="133"/>
      <c r="G193" s="133"/>
      <c r="H193" s="133"/>
      <c r="I193" s="133"/>
      <c r="J193" s="133"/>
      <c r="K193" s="154"/>
      <c r="L193" s="154"/>
      <c r="M193" s="154"/>
      <c r="N193" s="154"/>
      <c r="O193" s="322" t="str">
        <f>IF($C193="1 - HöS",'C1. Verprobung'!$C$17,
IF($C193="2 - HöS/HS",'C1. Verprobung'!$C$18,
IF($C193="3 - HS",'C1. Verprobung'!$C$19,
IF($C193="4 - HS/MS",'C1. Verprobung'!$C$20,
IF($C193="5 - MS",'C1. Verprobung'!$C$21,
IF($C193="6 - MS/NS",'C1. Verprobung'!$C$22,
IF($C193="7 - NS",'C1. Verprobung'!$C$23,"-")))))))</f>
        <v>-</v>
      </c>
      <c r="P193" s="322" t="str">
        <f>IF($C193="1 - HöS",'C1. Verprobung'!$D$17,
IF($C193="2 - HöS/HS",'C1. Verprobung'!$D$18,
IF($C193="3 - HS",'C1. Verprobung'!$D$19,
IF($C193="4 - HS/MS",'C1. Verprobung'!$D$20,
IF($C193="5 - MS",'C1. Verprobung'!$D$21,
IF($C193="6 - MS/NS",'C1. Verprobung'!$D$22,
IF($C193="7 - NS",'C1. Verprobung'!$D$23,"-")))))))</f>
        <v>-</v>
      </c>
      <c r="Q193" s="322" t="str">
        <f>IF($C193="1 - HöS",'C1. Verprobung'!$E$17,
IF($C193="2 - HöS/HS",'C1. Verprobung'!$E$18,
IF($C193="3 - HS",'C1. Verprobung'!$E$19,
IF($C193="4 - HS/MS",'C1. Verprobung'!$E$20,
IF($C193="5 - MS",'C1. Verprobung'!$E$21,
IF($C193="6 - MS/NS",'C1. Verprobung'!$E$22,
IF($C193="7 - NS",'C1. Verprobung'!$E$23,"-")))))))</f>
        <v>-</v>
      </c>
      <c r="R193" s="322" t="str">
        <f>IF($C193="1 - HöS",'C1. Verprobung'!$F$17,
IF($C193="2 - HöS/HS",'C1. Verprobung'!$F$18,
IF($C193="3 - HS",'C1. Verprobung'!$F$19,
IF($C193="4 - HS/MS",'C1. Verprobung'!$F$20,
IF($C193="5 - MS",'C1. Verprobung'!$F$21,
IF($C193="6 - MS/NS",'C1. Verprobung'!$F$22,
IF($C193="7 - NS",'C1. Verprobung'!$F$23,"-")))))))</f>
        <v>-</v>
      </c>
      <c r="S193" s="151"/>
      <c r="T193" s="181">
        <f t="shared" si="13"/>
        <v>0</v>
      </c>
      <c r="U193" s="181">
        <f t="shared" si="14"/>
        <v>0</v>
      </c>
      <c r="V193" s="181">
        <f t="shared" si="15"/>
        <v>0</v>
      </c>
      <c r="W193" s="181">
        <f t="shared" si="16"/>
        <v>0</v>
      </c>
      <c r="X193" s="181">
        <f t="shared" si="17"/>
        <v>0</v>
      </c>
    </row>
    <row r="194" spans="2:24" ht="15" customHeight="1" x14ac:dyDescent="0.2">
      <c r="B194" s="337" t="s">
        <v>36</v>
      </c>
      <c r="C194" s="133" t="s">
        <v>36</v>
      </c>
      <c r="D194" s="133" t="s">
        <v>36</v>
      </c>
      <c r="E194" s="133"/>
      <c r="F194" s="133"/>
      <c r="G194" s="133"/>
      <c r="H194" s="133"/>
      <c r="I194" s="133"/>
      <c r="J194" s="133"/>
      <c r="K194" s="154"/>
      <c r="L194" s="154"/>
      <c r="M194" s="154"/>
      <c r="N194" s="154"/>
      <c r="O194" s="322" t="str">
        <f>IF($C194="1 - HöS",'C1. Verprobung'!$C$17,
IF($C194="2 - HöS/HS",'C1. Verprobung'!$C$18,
IF($C194="3 - HS",'C1. Verprobung'!$C$19,
IF($C194="4 - HS/MS",'C1. Verprobung'!$C$20,
IF($C194="5 - MS",'C1. Verprobung'!$C$21,
IF($C194="6 - MS/NS",'C1. Verprobung'!$C$22,
IF($C194="7 - NS",'C1. Verprobung'!$C$23,"-")))))))</f>
        <v>-</v>
      </c>
      <c r="P194" s="322" t="str">
        <f>IF($C194="1 - HöS",'C1. Verprobung'!$D$17,
IF($C194="2 - HöS/HS",'C1. Verprobung'!$D$18,
IF($C194="3 - HS",'C1. Verprobung'!$D$19,
IF($C194="4 - HS/MS",'C1. Verprobung'!$D$20,
IF($C194="5 - MS",'C1. Verprobung'!$D$21,
IF($C194="6 - MS/NS",'C1. Verprobung'!$D$22,
IF($C194="7 - NS",'C1. Verprobung'!$D$23,"-")))))))</f>
        <v>-</v>
      </c>
      <c r="Q194" s="322" t="str">
        <f>IF($C194="1 - HöS",'C1. Verprobung'!$E$17,
IF($C194="2 - HöS/HS",'C1. Verprobung'!$E$18,
IF($C194="3 - HS",'C1. Verprobung'!$E$19,
IF($C194="4 - HS/MS",'C1. Verprobung'!$E$20,
IF($C194="5 - MS",'C1. Verprobung'!$E$21,
IF($C194="6 - MS/NS",'C1. Verprobung'!$E$22,
IF($C194="7 - NS",'C1. Verprobung'!$E$23,"-")))))))</f>
        <v>-</v>
      </c>
      <c r="R194" s="322" t="str">
        <f>IF($C194="1 - HöS",'C1. Verprobung'!$F$17,
IF($C194="2 - HöS/HS",'C1. Verprobung'!$F$18,
IF($C194="3 - HS",'C1. Verprobung'!$F$19,
IF($C194="4 - HS/MS",'C1. Verprobung'!$F$20,
IF($C194="5 - MS",'C1. Verprobung'!$F$21,
IF($C194="6 - MS/NS",'C1. Verprobung'!$F$22,
IF($C194="7 - NS",'C1. Verprobung'!$F$23,"-")))))))</f>
        <v>-</v>
      </c>
      <c r="S194" s="151"/>
      <c r="T194" s="181">
        <f t="shared" si="13"/>
        <v>0</v>
      </c>
      <c r="U194" s="181">
        <f t="shared" si="14"/>
        <v>0</v>
      </c>
      <c r="V194" s="181">
        <f t="shared" si="15"/>
        <v>0</v>
      </c>
      <c r="W194" s="181">
        <f t="shared" si="16"/>
        <v>0</v>
      </c>
      <c r="X194" s="181">
        <f t="shared" si="17"/>
        <v>0</v>
      </c>
    </row>
    <row r="195" spans="2:24" ht="15" customHeight="1" x14ac:dyDescent="0.2">
      <c r="B195" s="337" t="s">
        <v>36</v>
      </c>
      <c r="C195" s="133" t="s">
        <v>36</v>
      </c>
      <c r="D195" s="133" t="s">
        <v>36</v>
      </c>
      <c r="E195" s="133"/>
      <c r="F195" s="133"/>
      <c r="G195" s="133"/>
      <c r="H195" s="133"/>
      <c r="I195" s="133"/>
      <c r="J195" s="133"/>
      <c r="K195" s="154"/>
      <c r="L195" s="154"/>
      <c r="M195" s="154"/>
      <c r="N195" s="154"/>
      <c r="O195" s="322" t="str">
        <f>IF($C195="1 - HöS",'C1. Verprobung'!$C$17,
IF($C195="2 - HöS/HS",'C1. Verprobung'!$C$18,
IF($C195="3 - HS",'C1. Verprobung'!$C$19,
IF($C195="4 - HS/MS",'C1. Verprobung'!$C$20,
IF($C195="5 - MS",'C1. Verprobung'!$C$21,
IF($C195="6 - MS/NS",'C1. Verprobung'!$C$22,
IF($C195="7 - NS",'C1. Verprobung'!$C$23,"-")))))))</f>
        <v>-</v>
      </c>
      <c r="P195" s="322" t="str">
        <f>IF($C195="1 - HöS",'C1. Verprobung'!$D$17,
IF($C195="2 - HöS/HS",'C1. Verprobung'!$D$18,
IF($C195="3 - HS",'C1. Verprobung'!$D$19,
IF($C195="4 - HS/MS",'C1. Verprobung'!$D$20,
IF($C195="5 - MS",'C1. Verprobung'!$D$21,
IF($C195="6 - MS/NS",'C1. Verprobung'!$D$22,
IF($C195="7 - NS",'C1. Verprobung'!$D$23,"-")))))))</f>
        <v>-</v>
      </c>
      <c r="Q195" s="322" t="str">
        <f>IF($C195="1 - HöS",'C1. Verprobung'!$E$17,
IF($C195="2 - HöS/HS",'C1. Verprobung'!$E$18,
IF($C195="3 - HS",'C1. Verprobung'!$E$19,
IF($C195="4 - HS/MS",'C1. Verprobung'!$E$20,
IF($C195="5 - MS",'C1. Verprobung'!$E$21,
IF($C195="6 - MS/NS",'C1. Verprobung'!$E$22,
IF($C195="7 - NS",'C1. Verprobung'!$E$23,"-")))))))</f>
        <v>-</v>
      </c>
      <c r="R195" s="322" t="str">
        <f>IF($C195="1 - HöS",'C1. Verprobung'!$F$17,
IF($C195="2 - HöS/HS",'C1. Verprobung'!$F$18,
IF($C195="3 - HS",'C1. Verprobung'!$F$19,
IF($C195="4 - HS/MS",'C1. Verprobung'!$F$20,
IF($C195="5 - MS",'C1. Verprobung'!$F$21,
IF($C195="6 - MS/NS",'C1. Verprobung'!$F$22,
IF($C195="7 - NS",'C1. Verprobung'!$F$23,"-")))))))</f>
        <v>-</v>
      </c>
      <c r="S195" s="151"/>
      <c r="T195" s="181">
        <f t="shared" si="13"/>
        <v>0</v>
      </c>
      <c r="U195" s="181">
        <f t="shared" si="14"/>
        <v>0</v>
      </c>
      <c r="V195" s="181">
        <f t="shared" si="15"/>
        <v>0</v>
      </c>
      <c r="W195" s="181">
        <f t="shared" si="16"/>
        <v>0</v>
      </c>
      <c r="X195" s="181">
        <f t="shared" si="17"/>
        <v>0</v>
      </c>
    </row>
    <row r="196" spans="2:24" ht="15" customHeight="1" x14ac:dyDescent="0.2">
      <c r="B196" s="337" t="s">
        <v>36</v>
      </c>
      <c r="C196" s="133" t="s">
        <v>36</v>
      </c>
      <c r="D196" s="133" t="s">
        <v>36</v>
      </c>
      <c r="E196" s="133"/>
      <c r="F196" s="133"/>
      <c r="G196" s="133"/>
      <c r="H196" s="133"/>
      <c r="I196" s="133"/>
      <c r="J196" s="133"/>
      <c r="K196" s="154"/>
      <c r="L196" s="154"/>
      <c r="M196" s="154"/>
      <c r="N196" s="154"/>
      <c r="O196" s="322" t="str">
        <f>IF($C196="1 - HöS",'C1. Verprobung'!$C$17,
IF($C196="2 - HöS/HS",'C1. Verprobung'!$C$18,
IF($C196="3 - HS",'C1. Verprobung'!$C$19,
IF($C196="4 - HS/MS",'C1. Verprobung'!$C$20,
IF($C196="5 - MS",'C1. Verprobung'!$C$21,
IF($C196="6 - MS/NS",'C1. Verprobung'!$C$22,
IF($C196="7 - NS",'C1. Verprobung'!$C$23,"-")))))))</f>
        <v>-</v>
      </c>
      <c r="P196" s="322" t="str">
        <f>IF($C196="1 - HöS",'C1. Verprobung'!$D$17,
IF($C196="2 - HöS/HS",'C1. Verprobung'!$D$18,
IF($C196="3 - HS",'C1. Verprobung'!$D$19,
IF($C196="4 - HS/MS",'C1. Verprobung'!$D$20,
IF($C196="5 - MS",'C1. Verprobung'!$D$21,
IF($C196="6 - MS/NS",'C1. Verprobung'!$D$22,
IF($C196="7 - NS",'C1. Verprobung'!$D$23,"-")))))))</f>
        <v>-</v>
      </c>
      <c r="Q196" s="322" t="str">
        <f>IF($C196="1 - HöS",'C1. Verprobung'!$E$17,
IF($C196="2 - HöS/HS",'C1. Verprobung'!$E$18,
IF($C196="3 - HS",'C1. Verprobung'!$E$19,
IF($C196="4 - HS/MS",'C1. Verprobung'!$E$20,
IF($C196="5 - MS",'C1. Verprobung'!$E$21,
IF($C196="6 - MS/NS",'C1. Verprobung'!$E$22,
IF($C196="7 - NS",'C1. Verprobung'!$E$23,"-")))))))</f>
        <v>-</v>
      </c>
      <c r="R196" s="322" t="str">
        <f>IF($C196="1 - HöS",'C1. Verprobung'!$F$17,
IF($C196="2 - HöS/HS",'C1. Verprobung'!$F$18,
IF($C196="3 - HS",'C1. Verprobung'!$F$19,
IF($C196="4 - HS/MS",'C1. Verprobung'!$F$20,
IF($C196="5 - MS",'C1. Verprobung'!$F$21,
IF($C196="6 - MS/NS",'C1. Verprobung'!$F$22,
IF($C196="7 - NS",'C1. Verprobung'!$F$23,"-")))))))</f>
        <v>-</v>
      </c>
      <c r="S196" s="151"/>
      <c r="T196" s="181">
        <f t="shared" si="13"/>
        <v>0</v>
      </c>
      <c r="U196" s="181">
        <f t="shared" si="14"/>
        <v>0</v>
      </c>
      <c r="V196" s="181">
        <f t="shared" si="15"/>
        <v>0</v>
      </c>
      <c r="W196" s="181">
        <f t="shared" si="16"/>
        <v>0</v>
      </c>
      <c r="X196" s="181">
        <f t="shared" si="17"/>
        <v>0</v>
      </c>
    </row>
    <row r="197" spans="2:24" ht="15" customHeight="1" x14ac:dyDescent="0.2">
      <c r="B197" s="337" t="s">
        <v>36</v>
      </c>
      <c r="C197" s="133" t="s">
        <v>36</v>
      </c>
      <c r="D197" s="133" t="s">
        <v>36</v>
      </c>
      <c r="E197" s="133"/>
      <c r="F197" s="133"/>
      <c r="G197" s="133"/>
      <c r="H197" s="133"/>
      <c r="I197" s="133"/>
      <c r="J197" s="133"/>
      <c r="K197" s="154"/>
      <c r="L197" s="154"/>
      <c r="M197" s="154"/>
      <c r="N197" s="154"/>
      <c r="O197" s="322" t="str">
        <f>IF($C197="1 - HöS",'C1. Verprobung'!$C$17,
IF($C197="2 - HöS/HS",'C1. Verprobung'!$C$18,
IF($C197="3 - HS",'C1. Verprobung'!$C$19,
IF($C197="4 - HS/MS",'C1. Verprobung'!$C$20,
IF($C197="5 - MS",'C1. Verprobung'!$C$21,
IF($C197="6 - MS/NS",'C1. Verprobung'!$C$22,
IF($C197="7 - NS",'C1. Verprobung'!$C$23,"-")))))))</f>
        <v>-</v>
      </c>
      <c r="P197" s="322" t="str">
        <f>IF($C197="1 - HöS",'C1. Verprobung'!$D$17,
IF($C197="2 - HöS/HS",'C1. Verprobung'!$D$18,
IF($C197="3 - HS",'C1. Verprobung'!$D$19,
IF($C197="4 - HS/MS",'C1. Verprobung'!$D$20,
IF($C197="5 - MS",'C1. Verprobung'!$D$21,
IF($C197="6 - MS/NS",'C1. Verprobung'!$D$22,
IF($C197="7 - NS",'C1. Verprobung'!$D$23,"-")))))))</f>
        <v>-</v>
      </c>
      <c r="Q197" s="322" t="str">
        <f>IF($C197="1 - HöS",'C1. Verprobung'!$E$17,
IF($C197="2 - HöS/HS",'C1. Verprobung'!$E$18,
IF($C197="3 - HS",'C1. Verprobung'!$E$19,
IF($C197="4 - HS/MS",'C1. Verprobung'!$E$20,
IF($C197="5 - MS",'C1. Verprobung'!$E$21,
IF($C197="6 - MS/NS",'C1. Verprobung'!$E$22,
IF($C197="7 - NS",'C1. Verprobung'!$E$23,"-")))))))</f>
        <v>-</v>
      </c>
      <c r="R197" s="322" t="str">
        <f>IF($C197="1 - HöS",'C1. Verprobung'!$F$17,
IF($C197="2 - HöS/HS",'C1. Verprobung'!$F$18,
IF($C197="3 - HS",'C1. Verprobung'!$F$19,
IF($C197="4 - HS/MS",'C1. Verprobung'!$F$20,
IF($C197="5 - MS",'C1. Verprobung'!$F$21,
IF($C197="6 - MS/NS",'C1. Verprobung'!$F$22,
IF($C197="7 - NS",'C1. Verprobung'!$F$23,"-")))))))</f>
        <v>-</v>
      </c>
      <c r="S197" s="151"/>
      <c r="T197" s="181">
        <f t="shared" si="13"/>
        <v>0</v>
      </c>
      <c r="U197" s="181">
        <f t="shared" si="14"/>
        <v>0</v>
      </c>
      <c r="V197" s="181">
        <f t="shared" si="15"/>
        <v>0</v>
      </c>
      <c r="W197" s="181">
        <f t="shared" si="16"/>
        <v>0</v>
      </c>
      <c r="X197" s="181">
        <f t="shared" si="17"/>
        <v>0</v>
      </c>
    </row>
    <row r="198" spans="2:24" ht="15" customHeight="1" x14ac:dyDescent="0.2">
      <c r="B198" s="337" t="s">
        <v>36</v>
      </c>
      <c r="C198" s="133" t="s">
        <v>36</v>
      </c>
      <c r="D198" s="133" t="s">
        <v>36</v>
      </c>
      <c r="E198" s="133"/>
      <c r="F198" s="133"/>
      <c r="G198" s="133"/>
      <c r="H198" s="133"/>
      <c r="I198" s="133"/>
      <c r="J198" s="133"/>
      <c r="K198" s="154"/>
      <c r="L198" s="154"/>
      <c r="M198" s="154"/>
      <c r="N198" s="154"/>
      <c r="O198" s="322" t="str">
        <f>IF($C198="1 - HöS",'C1. Verprobung'!$C$17,
IF($C198="2 - HöS/HS",'C1. Verprobung'!$C$18,
IF($C198="3 - HS",'C1. Verprobung'!$C$19,
IF($C198="4 - HS/MS",'C1. Verprobung'!$C$20,
IF($C198="5 - MS",'C1. Verprobung'!$C$21,
IF($C198="6 - MS/NS",'C1. Verprobung'!$C$22,
IF($C198="7 - NS",'C1. Verprobung'!$C$23,"-")))))))</f>
        <v>-</v>
      </c>
      <c r="P198" s="322" t="str">
        <f>IF($C198="1 - HöS",'C1. Verprobung'!$D$17,
IF($C198="2 - HöS/HS",'C1. Verprobung'!$D$18,
IF($C198="3 - HS",'C1. Verprobung'!$D$19,
IF($C198="4 - HS/MS",'C1. Verprobung'!$D$20,
IF($C198="5 - MS",'C1. Verprobung'!$D$21,
IF($C198="6 - MS/NS",'C1. Verprobung'!$D$22,
IF($C198="7 - NS",'C1. Verprobung'!$D$23,"-")))))))</f>
        <v>-</v>
      </c>
      <c r="Q198" s="322" t="str">
        <f>IF($C198="1 - HöS",'C1. Verprobung'!$E$17,
IF($C198="2 - HöS/HS",'C1. Verprobung'!$E$18,
IF($C198="3 - HS",'C1. Verprobung'!$E$19,
IF($C198="4 - HS/MS",'C1. Verprobung'!$E$20,
IF($C198="5 - MS",'C1. Verprobung'!$E$21,
IF($C198="6 - MS/NS",'C1. Verprobung'!$E$22,
IF($C198="7 - NS",'C1. Verprobung'!$E$23,"-")))))))</f>
        <v>-</v>
      </c>
      <c r="R198" s="322" t="str">
        <f>IF($C198="1 - HöS",'C1. Verprobung'!$F$17,
IF($C198="2 - HöS/HS",'C1. Verprobung'!$F$18,
IF($C198="3 - HS",'C1. Verprobung'!$F$19,
IF($C198="4 - HS/MS",'C1. Verprobung'!$F$20,
IF($C198="5 - MS",'C1. Verprobung'!$F$21,
IF($C198="6 - MS/NS",'C1. Verprobung'!$F$22,
IF($C198="7 - NS",'C1. Verprobung'!$F$23,"-")))))))</f>
        <v>-</v>
      </c>
      <c r="S198" s="151"/>
      <c r="T198" s="181">
        <f t="shared" si="13"/>
        <v>0</v>
      </c>
      <c r="U198" s="181">
        <f t="shared" si="14"/>
        <v>0</v>
      </c>
      <c r="V198" s="181">
        <f t="shared" si="15"/>
        <v>0</v>
      </c>
      <c r="W198" s="181">
        <f t="shared" si="16"/>
        <v>0</v>
      </c>
      <c r="X198" s="181">
        <f t="shared" si="17"/>
        <v>0</v>
      </c>
    </row>
    <row r="199" spans="2:24" ht="15" customHeight="1" x14ac:dyDescent="0.2">
      <c r="B199" s="337" t="s">
        <v>36</v>
      </c>
      <c r="C199" s="133" t="s">
        <v>36</v>
      </c>
      <c r="D199" s="133" t="s">
        <v>36</v>
      </c>
      <c r="E199" s="133"/>
      <c r="F199" s="133"/>
      <c r="G199" s="133"/>
      <c r="H199" s="133"/>
      <c r="I199" s="133"/>
      <c r="J199" s="133"/>
      <c r="K199" s="154"/>
      <c r="L199" s="154"/>
      <c r="M199" s="154"/>
      <c r="N199" s="154"/>
      <c r="O199" s="322" t="str">
        <f>IF($C199="1 - HöS",'C1. Verprobung'!$C$17,
IF($C199="2 - HöS/HS",'C1. Verprobung'!$C$18,
IF($C199="3 - HS",'C1. Verprobung'!$C$19,
IF($C199="4 - HS/MS",'C1. Verprobung'!$C$20,
IF($C199="5 - MS",'C1. Verprobung'!$C$21,
IF($C199="6 - MS/NS",'C1. Verprobung'!$C$22,
IF($C199="7 - NS",'C1. Verprobung'!$C$23,"-")))))))</f>
        <v>-</v>
      </c>
      <c r="P199" s="322" t="str">
        <f>IF($C199="1 - HöS",'C1. Verprobung'!$D$17,
IF($C199="2 - HöS/HS",'C1. Verprobung'!$D$18,
IF($C199="3 - HS",'C1. Verprobung'!$D$19,
IF($C199="4 - HS/MS",'C1. Verprobung'!$D$20,
IF($C199="5 - MS",'C1. Verprobung'!$D$21,
IF($C199="6 - MS/NS",'C1. Verprobung'!$D$22,
IF($C199="7 - NS",'C1. Verprobung'!$D$23,"-")))))))</f>
        <v>-</v>
      </c>
      <c r="Q199" s="322" t="str">
        <f>IF($C199="1 - HöS",'C1. Verprobung'!$E$17,
IF($C199="2 - HöS/HS",'C1. Verprobung'!$E$18,
IF($C199="3 - HS",'C1. Verprobung'!$E$19,
IF($C199="4 - HS/MS",'C1. Verprobung'!$E$20,
IF($C199="5 - MS",'C1. Verprobung'!$E$21,
IF($C199="6 - MS/NS",'C1. Verprobung'!$E$22,
IF($C199="7 - NS",'C1. Verprobung'!$E$23,"-")))))))</f>
        <v>-</v>
      </c>
      <c r="R199" s="322" t="str">
        <f>IF($C199="1 - HöS",'C1. Verprobung'!$F$17,
IF($C199="2 - HöS/HS",'C1. Verprobung'!$F$18,
IF($C199="3 - HS",'C1. Verprobung'!$F$19,
IF($C199="4 - HS/MS",'C1. Verprobung'!$F$20,
IF($C199="5 - MS",'C1. Verprobung'!$F$21,
IF($C199="6 - MS/NS",'C1. Verprobung'!$F$22,
IF($C199="7 - NS",'C1. Verprobung'!$F$23,"-")))))))</f>
        <v>-</v>
      </c>
      <c r="S199" s="151"/>
      <c r="T199" s="181">
        <f t="shared" si="13"/>
        <v>0</v>
      </c>
      <c r="U199" s="181">
        <f t="shared" si="14"/>
        <v>0</v>
      </c>
      <c r="V199" s="181">
        <f t="shared" si="15"/>
        <v>0</v>
      </c>
      <c r="W199" s="181">
        <f t="shared" si="16"/>
        <v>0</v>
      </c>
      <c r="X199" s="181">
        <f t="shared" si="17"/>
        <v>0</v>
      </c>
    </row>
    <row r="200" spans="2:24" ht="15" customHeight="1" x14ac:dyDescent="0.2">
      <c r="B200" s="337" t="s">
        <v>36</v>
      </c>
      <c r="C200" s="133" t="s">
        <v>36</v>
      </c>
      <c r="D200" s="133" t="s">
        <v>36</v>
      </c>
      <c r="E200" s="133"/>
      <c r="F200" s="133"/>
      <c r="G200" s="133"/>
      <c r="H200" s="133"/>
      <c r="I200" s="133"/>
      <c r="J200" s="133"/>
      <c r="K200" s="154"/>
      <c r="L200" s="154"/>
      <c r="M200" s="154"/>
      <c r="N200" s="154"/>
      <c r="O200" s="322" t="str">
        <f>IF($C200="1 - HöS",'C1. Verprobung'!$C$17,
IF($C200="2 - HöS/HS",'C1. Verprobung'!$C$18,
IF($C200="3 - HS",'C1. Verprobung'!$C$19,
IF($C200="4 - HS/MS",'C1. Verprobung'!$C$20,
IF($C200="5 - MS",'C1. Verprobung'!$C$21,
IF($C200="6 - MS/NS",'C1. Verprobung'!$C$22,
IF($C200="7 - NS",'C1. Verprobung'!$C$23,"-")))))))</f>
        <v>-</v>
      </c>
      <c r="P200" s="322" t="str">
        <f>IF($C200="1 - HöS",'C1. Verprobung'!$D$17,
IF($C200="2 - HöS/HS",'C1. Verprobung'!$D$18,
IF($C200="3 - HS",'C1. Verprobung'!$D$19,
IF($C200="4 - HS/MS",'C1. Verprobung'!$D$20,
IF($C200="5 - MS",'C1. Verprobung'!$D$21,
IF($C200="6 - MS/NS",'C1. Verprobung'!$D$22,
IF($C200="7 - NS",'C1. Verprobung'!$D$23,"-")))))))</f>
        <v>-</v>
      </c>
      <c r="Q200" s="322" t="str">
        <f>IF($C200="1 - HöS",'C1. Verprobung'!$E$17,
IF($C200="2 - HöS/HS",'C1. Verprobung'!$E$18,
IF($C200="3 - HS",'C1. Verprobung'!$E$19,
IF($C200="4 - HS/MS",'C1. Verprobung'!$E$20,
IF($C200="5 - MS",'C1. Verprobung'!$E$21,
IF($C200="6 - MS/NS",'C1. Verprobung'!$E$22,
IF($C200="7 - NS",'C1. Verprobung'!$E$23,"-")))))))</f>
        <v>-</v>
      </c>
      <c r="R200" s="322" t="str">
        <f>IF($C200="1 - HöS",'C1. Verprobung'!$F$17,
IF($C200="2 - HöS/HS",'C1. Verprobung'!$F$18,
IF($C200="3 - HS",'C1. Verprobung'!$F$19,
IF($C200="4 - HS/MS",'C1. Verprobung'!$F$20,
IF($C200="5 - MS",'C1. Verprobung'!$F$21,
IF($C200="6 - MS/NS",'C1. Verprobung'!$F$22,
IF($C200="7 - NS",'C1. Verprobung'!$F$23,"-")))))))</f>
        <v>-</v>
      </c>
      <c r="S200" s="151"/>
      <c r="T200" s="181">
        <f t="shared" si="13"/>
        <v>0</v>
      </c>
      <c r="U200" s="181">
        <f t="shared" si="14"/>
        <v>0</v>
      </c>
      <c r="V200" s="181">
        <f t="shared" si="15"/>
        <v>0</v>
      </c>
      <c r="W200" s="181">
        <f t="shared" si="16"/>
        <v>0</v>
      </c>
      <c r="X200" s="181">
        <f t="shared" si="17"/>
        <v>0</v>
      </c>
    </row>
    <row r="201" spans="2:24" ht="15" customHeight="1" x14ac:dyDescent="0.2">
      <c r="B201" s="337" t="s">
        <v>36</v>
      </c>
      <c r="C201" s="133" t="s">
        <v>36</v>
      </c>
      <c r="D201" s="133" t="s">
        <v>36</v>
      </c>
      <c r="E201" s="133"/>
      <c r="F201" s="133"/>
      <c r="G201" s="133"/>
      <c r="H201" s="133"/>
      <c r="I201" s="133"/>
      <c r="J201" s="133"/>
      <c r="K201" s="154"/>
      <c r="L201" s="154"/>
      <c r="M201" s="154"/>
      <c r="N201" s="154"/>
      <c r="O201" s="322" t="str">
        <f>IF($C201="1 - HöS",'C1. Verprobung'!$C$17,
IF($C201="2 - HöS/HS",'C1. Verprobung'!$C$18,
IF($C201="3 - HS",'C1. Verprobung'!$C$19,
IF($C201="4 - HS/MS",'C1. Verprobung'!$C$20,
IF($C201="5 - MS",'C1. Verprobung'!$C$21,
IF($C201="6 - MS/NS",'C1. Verprobung'!$C$22,
IF($C201="7 - NS",'C1. Verprobung'!$C$23,"-")))))))</f>
        <v>-</v>
      </c>
      <c r="P201" s="322" t="str">
        <f>IF($C201="1 - HöS",'C1. Verprobung'!$D$17,
IF($C201="2 - HöS/HS",'C1. Verprobung'!$D$18,
IF($C201="3 - HS",'C1. Verprobung'!$D$19,
IF($C201="4 - HS/MS",'C1. Verprobung'!$D$20,
IF($C201="5 - MS",'C1. Verprobung'!$D$21,
IF($C201="6 - MS/NS",'C1. Verprobung'!$D$22,
IF($C201="7 - NS",'C1. Verprobung'!$D$23,"-")))))))</f>
        <v>-</v>
      </c>
      <c r="Q201" s="322" t="str">
        <f>IF($C201="1 - HöS",'C1. Verprobung'!$E$17,
IF($C201="2 - HöS/HS",'C1. Verprobung'!$E$18,
IF($C201="3 - HS",'C1. Verprobung'!$E$19,
IF($C201="4 - HS/MS",'C1. Verprobung'!$E$20,
IF($C201="5 - MS",'C1. Verprobung'!$E$21,
IF($C201="6 - MS/NS",'C1. Verprobung'!$E$22,
IF($C201="7 - NS",'C1. Verprobung'!$E$23,"-")))))))</f>
        <v>-</v>
      </c>
      <c r="R201" s="322" t="str">
        <f>IF($C201="1 - HöS",'C1. Verprobung'!$F$17,
IF($C201="2 - HöS/HS",'C1. Verprobung'!$F$18,
IF($C201="3 - HS",'C1. Verprobung'!$F$19,
IF($C201="4 - HS/MS",'C1. Verprobung'!$F$20,
IF($C201="5 - MS",'C1. Verprobung'!$F$21,
IF($C201="6 - MS/NS",'C1. Verprobung'!$F$22,
IF($C201="7 - NS",'C1. Verprobung'!$F$23,"-")))))))</f>
        <v>-</v>
      </c>
      <c r="S201" s="151"/>
      <c r="T201" s="181">
        <f t="shared" si="13"/>
        <v>0</v>
      </c>
      <c r="U201" s="181">
        <f t="shared" si="14"/>
        <v>0</v>
      </c>
      <c r="V201" s="181">
        <f t="shared" si="15"/>
        <v>0</v>
      </c>
      <c r="W201" s="181">
        <f t="shared" si="16"/>
        <v>0</v>
      </c>
      <c r="X201" s="181">
        <f t="shared" si="17"/>
        <v>0</v>
      </c>
    </row>
    <row r="202" spans="2:24" ht="15" customHeight="1" x14ac:dyDescent="0.2">
      <c r="B202" s="337" t="s">
        <v>36</v>
      </c>
      <c r="C202" s="133" t="s">
        <v>36</v>
      </c>
      <c r="D202" s="133" t="s">
        <v>36</v>
      </c>
      <c r="E202" s="133"/>
      <c r="F202" s="133"/>
      <c r="G202" s="133"/>
      <c r="H202" s="133"/>
      <c r="I202" s="133"/>
      <c r="J202" s="133"/>
      <c r="K202" s="154"/>
      <c r="L202" s="154"/>
      <c r="M202" s="154"/>
      <c r="N202" s="154"/>
      <c r="O202" s="322" t="str">
        <f>IF($C202="1 - HöS",'C1. Verprobung'!$C$17,
IF($C202="2 - HöS/HS",'C1. Verprobung'!$C$18,
IF($C202="3 - HS",'C1. Verprobung'!$C$19,
IF($C202="4 - HS/MS",'C1. Verprobung'!$C$20,
IF($C202="5 - MS",'C1. Verprobung'!$C$21,
IF($C202="6 - MS/NS",'C1. Verprobung'!$C$22,
IF($C202="7 - NS",'C1. Verprobung'!$C$23,"-")))))))</f>
        <v>-</v>
      </c>
      <c r="P202" s="322" t="str">
        <f>IF($C202="1 - HöS",'C1. Verprobung'!$D$17,
IF($C202="2 - HöS/HS",'C1. Verprobung'!$D$18,
IF($C202="3 - HS",'C1. Verprobung'!$D$19,
IF($C202="4 - HS/MS",'C1. Verprobung'!$D$20,
IF($C202="5 - MS",'C1. Verprobung'!$D$21,
IF($C202="6 - MS/NS",'C1. Verprobung'!$D$22,
IF($C202="7 - NS",'C1. Verprobung'!$D$23,"-")))))))</f>
        <v>-</v>
      </c>
      <c r="Q202" s="322" t="str">
        <f>IF($C202="1 - HöS",'C1. Verprobung'!$E$17,
IF($C202="2 - HöS/HS",'C1. Verprobung'!$E$18,
IF($C202="3 - HS",'C1. Verprobung'!$E$19,
IF($C202="4 - HS/MS",'C1. Verprobung'!$E$20,
IF($C202="5 - MS",'C1. Verprobung'!$E$21,
IF($C202="6 - MS/NS",'C1. Verprobung'!$E$22,
IF($C202="7 - NS",'C1. Verprobung'!$E$23,"-")))))))</f>
        <v>-</v>
      </c>
      <c r="R202" s="322" t="str">
        <f>IF($C202="1 - HöS",'C1. Verprobung'!$F$17,
IF($C202="2 - HöS/HS",'C1. Verprobung'!$F$18,
IF($C202="3 - HS",'C1. Verprobung'!$F$19,
IF($C202="4 - HS/MS",'C1. Verprobung'!$F$20,
IF($C202="5 - MS",'C1. Verprobung'!$F$21,
IF($C202="6 - MS/NS",'C1. Verprobung'!$F$22,
IF($C202="7 - NS",'C1. Verprobung'!$F$23,"-")))))))</f>
        <v>-</v>
      </c>
      <c r="S202" s="151"/>
      <c r="T202" s="181">
        <f t="shared" si="13"/>
        <v>0</v>
      </c>
      <c r="U202" s="181">
        <f t="shared" si="14"/>
        <v>0</v>
      </c>
      <c r="V202" s="181">
        <f t="shared" si="15"/>
        <v>0</v>
      </c>
      <c r="W202" s="181">
        <f t="shared" si="16"/>
        <v>0</v>
      </c>
      <c r="X202" s="181">
        <f t="shared" si="17"/>
        <v>0</v>
      </c>
    </row>
    <row r="203" spans="2:24" ht="15" customHeight="1" x14ac:dyDescent="0.2">
      <c r="B203" s="337" t="s">
        <v>36</v>
      </c>
      <c r="C203" s="133" t="s">
        <v>36</v>
      </c>
      <c r="D203" s="133" t="s">
        <v>36</v>
      </c>
      <c r="E203" s="133"/>
      <c r="F203" s="133"/>
      <c r="G203" s="133"/>
      <c r="H203" s="133"/>
      <c r="I203" s="133"/>
      <c r="J203" s="133"/>
      <c r="K203" s="154"/>
      <c r="L203" s="154"/>
      <c r="M203" s="154"/>
      <c r="N203" s="154"/>
      <c r="O203" s="322" t="str">
        <f>IF($C203="1 - HöS",'C1. Verprobung'!$C$17,
IF($C203="2 - HöS/HS",'C1. Verprobung'!$C$18,
IF($C203="3 - HS",'C1. Verprobung'!$C$19,
IF($C203="4 - HS/MS",'C1. Verprobung'!$C$20,
IF($C203="5 - MS",'C1. Verprobung'!$C$21,
IF($C203="6 - MS/NS",'C1. Verprobung'!$C$22,
IF($C203="7 - NS",'C1. Verprobung'!$C$23,"-")))))))</f>
        <v>-</v>
      </c>
      <c r="P203" s="322" t="str">
        <f>IF($C203="1 - HöS",'C1. Verprobung'!$D$17,
IF($C203="2 - HöS/HS",'C1. Verprobung'!$D$18,
IF($C203="3 - HS",'C1. Verprobung'!$D$19,
IF($C203="4 - HS/MS",'C1. Verprobung'!$D$20,
IF($C203="5 - MS",'C1. Verprobung'!$D$21,
IF($C203="6 - MS/NS",'C1. Verprobung'!$D$22,
IF($C203="7 - NS",'C1. Verprobung'!$D$23,"-")))))))</f>
        <v>-</v>
      </c>
      <c r="Q203" s="322" t="str">
        <f>IF($C203="1 - HöS",'C1. Verprobung'!$E$17,
IF($C203="2 - HöS/HS",'C1. Verprobung'!$E$18,
IF($C203="3 - HS",'C1. Verprobung'!$E$19,
IF($C203="4 - HS/MS",'C1. Verprobung'!$E$20,
IF($C203="5 - MS",'C1. Verprobung'!$E$21,
IF($C203="6 - MS/NS",'C1. Verprobung'!$E$22,
IF($C203="7 - NS",'C1. Verprobung'!$E$23,"-")))))))</f>
        <v>-</v>
      </c>
      <c r="R203" s="322" t="str">
        <f>IF($C203="1 - HöS",'C1. Verprobung'!$F$17,
IF($C203="2 - HöS/HS",'C1. Verprobung'!$F$18,
IF($C203="3 - HS",'C1. Verprobung'!$F$19,
IF($C203="4 - HS/MS",'C1. Verprobung'!$F$20,
IF($C203="5 - MS",'C1. Verprobung'!$F$21,
IF($C203="6 - MS/NS",'C1. Verprobung'!$F$22,
IF($C203="7 - NS",'C1. Verprobung'!$F$23,"-")))))))</f>
        <v>-</v>
      </c>
      <c r="S203" s="151"/>
      <c r="T203" s="181">
        <f t="shared" si="13"/>
        <v>0</v>
      </c>
      <c r="U203" s="181">
        <f t="shared" si="14"/>
        <v>0</v>
      </c>
      <c r="V203" s="181">
        <f t="shared" si="15"/>
        <v>0</v>
      </c>
      <c r="W203" s="181">
        <f t="shared" si="16"/>
        <v>0</v>
      </c>
      <c r="X203" s="181">
        <f t="shared" si="17"/>
        <v>0</v>
      </c>
    </row>
    <row r="204" spans="2:24" ht="15" customHeight="1" x14ac:dyDescent="0.2">
      <c r="B204" s="337" t="s">
        <v>36</v>
      </c>
      <c r="C204" s="133" t="s">
        <v>36</v>
      </c>
      <c r="D204" s="133" t="s">
        <v>36</v>
      </c>
      <c r="E204" s="133"/>
      <c r="F204" s="133"/>
      <c r="G204" s="133"/>
      <c r="H204" s="133"/>
      <c r="I204" s="133"/>
      <c r="J204" s="133"/>
      <c r="K204" s="154"/>
      <c r="L204" s="154"/>
      <c r="M204" s="154"/>
      <c r="N204" s="154"/>
      <c r="O204" s="322" t="str">
        <f>IF($C204="1 - HöS",'C1. Verprobung'!$C$17,
IF($C204="2 - HöS/HS",'C1. Verprobung'!$C$18,
IF($C204="3 - HS",'C1. Verprobung'!$C$19,
IF($C204="4 - HS/MS",'C1. Verprobung'!$C$20,
IF($C204="5 - MS",'C1. Verprobung'!$C$21,
IF($C204="6 - MS/NS",'C1. Verprobung'!$C$22,
IF($C204="7 - NS",'C1. Verprobung'!$C$23,"-")))))))</f>
        <v>-</v>
      </c>
      <c r="P204" s="322" t="str">
        <f>IF($C204="1 - HöS",'C1. Verprobung'!$D$17,
IF($C204="2 - HöS/HS",'C1. Verprobung'!$D$18,
IF($C204="3 - HS",'C1. Verprobung'!$D$19,
IF($C204="4 - HS/MS",'C1. Verprobung'!$D$20,
IF($C204="5 - MS",'C1. Verprobung'!$D$21,
IF($C204="6 - MS/NS",'C1. Verprobung'!$D$22,
IF($C204="7 - NS",'C1. Verprobung'!$D$23,"-")))))))</f>
        <v>-</v>
      </c>
      <c r="Q204" s="322" t="str">
        <f>IF($C204="1 - HöS",'C1. Verprobung'!$E$17,
IF($C204="2 - HöS/HS",'C1. Verprobung'!$E$18,
IF($C204="3 - HS",'C1. Verprobung'!$E$19,
IF($C204="4 - HS/MS",'C1. Verprobung'!$E$20,
IF($C204="5 - MS",'C1. Verprobung'!$E$21,
IF($C204="6 - MS/NS",'C1. Verprobung'!$E$22,
IF($C204="7 - NS",'C1. Verprobung'!$E$23,"-")))))))</f>
        <v>-</v>
      </c>
      <c r="R204" s="322" t="str">
        <f>IF($C204="1 - HöS",'C1. Verprobung'!$F$17,
IF($C204="2 - HöS/HS",'C1. Verprobung'!$F$18,
IF($C204="3 - HS",'C1. Verprobung'!$F$19,
IF($C204="4 - HS/MS",'C1. Verprobung'!$F$20,
IF($C204="5 - MS",'C1. Verprobung'!$F$21,
IF($C204="6 - MS/NS",'C1. Verprobung'!$F$22,
IF($C204="7 - NS",'C1. Verprobung'!$F$23,"-")))))))</f>
        <v>-</v>
      </c>
      <c r="S204" s="151"/>
      <c r="T204" s="181">
        <f t="shared" si="13"/>
        <v>0</v>
      </c>
      <c r="U204" s="181">
        <f t="shared" si="14"/>
        <v>0</v>
      </c>
      <c r="V204" s="181">
        <f t="shared" si="15"/>
        <v>0</v>
      </c>
      <c r="W204" s="181">
        <f t="shared" si="16"/>
        <v>0</v>
      </c>
      <c r="X204" s="181">
        <f t="shared" si="17"/>
        <v>0</v>
      </c>
    </row>
    <row r="205" spans="2:24" ht="15" customHeight="1" x14ac:dyDescent="0.2">
      <c r="B205" s="337" t="s">
        <v>36</v>
      </c>
      <c r="C205" s="133" t="s">
        <v>36</v>
      </c>
      <c r="D205" s="133" t="s">
        <v>36</v>
      </c>
      <c r="E205" s="133"/>
      <c r="F205" s="133"/>
      <c r="G205" s="133"/>
      <c r="H205" s="133"/>
      <c r="I205" s="133"/>
      <c r="J205" s="133"/>
      <c r="K205" s="154"/>
      <c r="L205" s="154"/>
      <c r="M205" s="154"/>
      <c r="N205" s="154"/>
      <c r="O205" s="322" t="str">
        <f>IF($C205="1 - HöS",'C1. Verprobung'!$C$17,
IF($C205="2 - HöS/HS",'C1. Verprobung'!$C$18,
IF($C205="3 - HS",'C1. Verprobung'!$C$19,
IF($C205="4 - HS/MS",'C1. Verprobung'!$C$20,
IF($C205="5 - MS",'C1. Verprobung'!$C$21,
IF($C205="6 - MS/NS",'C1. Verprobung'!$C$22,
IF($C205="7 - NS",'C1. Verprobung'!$C$23,"-")))))))</f>
        <v>-</v>
      </c>
      <c r="P205" s="322" t="str">
        <f>IF($C205="1 - HöS",'C1. Verprobung'!$D$17,
IF($C205="2 - HöS/HS",'C1. Verprobung'!$D$18,
IF($C205="3 - HS",'C1. Verprobung'!$D$19,
IF($C205="4 - HS/MS",'C1. Verprobung'!$D$20,
IF($C205="5 - MS",'C1. Verprobung'!$D$21,
IF($C205="6 - MS/NS",'C1. Verprobung'!$D$22,
IF($C205="7 - NS",'C1. Verprobung'!$D$23,"-")))))))</f>
        <v>-</v>
      </c>
      <c r="Q205" s="322" t="str">
        <f>IF($C205="1 - HöS",'C1. Verprobung'!$E$17,
IF($C205="2 - HöS/HS",'C1. Verprobung'!$E$18,
IF($C205="3 - HS",'C1. Verprobung'!$E$19,
IF($C205="4 - HS/MS",'C1. Verprobung'!$E$20,
IF($C205="5 - MS",'C1. Verprobung'!$E$21,
IF($C205="6 - MS/NS",'C1. Verprobung'!$E$22,
IF($C205="7 - NS",'C1. Verprobung'!$E$23,"-")))))))</f>
        <v>-</v>
      </c>
      <c r="R205" s="322" t="str">
        <f>IF($C205="1 - HöS",'C1. Verprobung'!$F$17,
IF($C205="2 - HöS/HS",'C1. Verprobung'!$F$18,
IF($C205="3 - HS",'C1. Verprobung'!$F$19,
IF($C205="4 - HS/MS",'C1. Verprobung'!$F$20,
IF($C205="5 - MS",'C1. Verprobung'!$F$21,
IF($C205="6 - MS/NS",'C1. Verprobung'!$F$22,
IF($C205="7 - NS",'C1. Verprobung'!$F$23,"-")))))))</f>
        <v>-</v>
      </c>
      <c r="S205" s="151"/>
      <c r="T205" s="181">
        <f t="shared" si="13"/>
        <v>0</v>
      </c>
      <c r="U205" s="181">
        <f t="shared" si="14"/>
        <v>0</v>
      </c>
      <c r="V205" s="181">
        <f t="shared" si="15"/>
        <v>0</v>
      </c>
      <c r="W205" s="181">
        <f t="shared" si="16"/>
        <v>0</v>
      </c>
      <c r="X205" s="181">
        <f t="shared" si="17"/>
        <v>0</v>
      </c>
    </row>
    <row r="206" spans="2:24" ht="15" customHeight="1" x14ac:dyDescent="0.2">
      <c r="B206" s="337" t="s">
        <v>36</v>
      </c>
      <c r="C206" s="133" t="s">
        <v>36</v>
      </c>
      <c r="D206" s="133" t="s">
        <v>36</v>
      </c>
      <c r="E206" s="133"/>
      <c r="F206" s="133"/>
      <c r="G206" s="133"/>
      <c r="H206" s="133"/>
      <c r="I206" s="133"/>
      <c r="J206" s="133"/>
      <c r="K206" s="154"/>
      <c r="L206" s="154"/>
      <c r="M206" s="154"/>
      <c r="N206" s="154"/>
      <c r="O206" s="322" t="str">
        <f>IF($C206="1 - HöS",'C1. Verprobung'!$C$17,
IF($C206="2 - HöS/HS",'C1. Verprobung'!$C$18,
IF($C206="3 - HS",'C1. Verprobung'!$C$19,
IF($C206="4 - HS/MS",'C1. Verprobung'!$C$20,
IF($C206="5 - MS",'C1. Verprobung'!$C$21,
IF($C206="6 - MS/NS",'C1. Verprobung'!$C$22,
IF($C206="7 - NS",'C1. Verprobung'!$C$23,"-")))))))</f>
        <v>-</v>
      </c>
      <c r="P206" s="322" t="str">
        <f>IF($C206="1 - HöS",'C1. Verprobung'!$D$17,
IF($C206="2 - HöS/HS",'C1. Verprobung'!$D$18,
IF($C206="3 - HS",'C1. Verprobung'!$D$19,
IF($C206="4 - HS/MS",'C1. Verprobung'!$D$20,
IF($C206="5 - MS",'C1. Verprobung'!$D$21,
IF($C206="6 - MS/NS",'C1. Verprobung'!$D$22,
IF($C206="7 - NS",'C1. Verprobung'!$D$23,"-")))))))</f>
        <v>-</v>
      </c>
      <c r="Q206" s="322" t="str">
        <f>IF($C206="1 - HöS",'C1. Verprobung'!$E$17,
IF($C206="2 - HöS/HS",'C1. Verprobung'!$E$18,
IF($C206="3 - HS",'C1. Verprobung'!$E$19,
IF($C206="4 - HS/MS",'C1. Verprobung'!$E$20,
IF($C206="5 - MS",'C1. Verprobung'!$E$21,
IF($C206="6 - MS/NS",'C1. Verprobung'!$E$22,
IF($C206="7 - NS",'C1. Verprobung'!$E$23,"-")))))))</f>
        <v>-</v>
      </c>
      <c r="R206" s="322" t="str">
        <f>IF($C206="1 - HöS",'C1. Verprobung'!$F$17,
IF($C206="2 - HöS/HS",'C1. Verprobung'!$F$18,
IF($C206="3 - HS",'C1. Verprobung'!$F$19,
IF($C206="4 - HS/MS",'C1. Verprobung'!$F$20,
IF($C206="5 - MS",'C1. Verprobung'!$F$21,
IF($C206="6 - MS/NS",'C1. Verprobung'!$F$22,
IF($C206="7 - NS",'C1. Verprobung'!$F$23,"-")))))))</f>
        <v>-</v>
      </c>
      <c r="S206" s="151"/>
      <c r="T206" s="181">
        <f t="shared" si="13"/>
        <v>0</v>
      </c>
      <c r="U206" s="181">
        <f t="shared" si="14"/>
        <v>0</v>
      </c>
      <c r="V206" s="181">
        <f t="shared" si="15"/>
        <v>0</v>
      </c>
      <c r="W206" s="181">
        <f t="shared" si="16"/>
        <v>0</v>
      </c>
      <c r="X206" s="181">
        <f t="shared" si="17"/>
        <v>0</v>
      </c>
    </row>
    <row r="207" spans="2:24" ht="15" customHeight="1" x14ac:dyDescent="0.2">
      <c r="B207" s="337" t="s">
        <v>36</v>
      </c>
      <c r="C207" s="133" t="s">
        <v>36</v>
      </c>
      <c r="D207" s="133" t="s">
        <v>36</v>
      </c>
      <c r="E207" s="133"/>
      <c r="F207" s="133"/>
      <c r="G207" s="133"/>
      <c r="H207" s="133"/>
      <c r="I207" s="133"/>
      <c r="J207" s="133"/>
      <c r="K207" s="154"/>
      <c r="L207" s="154"/>
      <c r="M207" s="154"/>
      <c r="N207" s="154"/>
      <c r="O207" s="322" t="str">
        <f>IF($C207="1 - HöS",'C1. Verprobung'!$C$17,
IF($C207="2 - HöS/HS",'C1. Verprobung'!$C$18,
IF($C207="3 - HS",'C1. Verprobung'!$C$19,
IF($C207="4 - HS/MS",'C1. Verprobung'!$C$20,
IF($C207="5 - MS",'C1. Verprobung'!$C$21,
IF($C207="6 - MS/NS",'C1. Verprobung'!$C$22,
IF($C207="7 - NS",'C1. Verprobung'!$C$23,"-")))))))</f>
        <v>-</v>
      </c>
      <c r="P207" s="322" t="str">
        <f>IF($C207="1 - HöS",'C1. Verprobung'!$D$17,
IF($C207="2 - HöS/HS",'C1. Verprobung'!$D$18,
IF($C207="3 - HS",'C1. Verprobung'!$D$19,
IF($C207="4 - HS/MS",'C1. Verprobung'!$D$20,
IF($C207="5 - MS",'C1. Verprobung'!$D$21,
IF($C207="6 - MS/NS",'C1. Verprobung'!$D$22,
IF($C207="7 - NS",'C1. Verprobung'!$D$23,"-")))))))</f>
        <v>-</v>
      </c>
      <c r="Q207" s="322" t="str">
        <f>IF($C207="1 - HöS",'C1. Verprobung'!$E$17,
IF($C207="2 - HöS/HS",'C1. Verprobung'!$E$18,
IF($C207="3 - HS",'C1. Verprobung'!$E$19,
IF($C207="4 - HS/MS",'C1. Verprobung'!$E$20,
IF($C207="5 - MS",'C1. Verprobung'!$E$21,
IF($C207="6 - MS/NS",'C1. Verprobung'!$E$22,
IF($C207="7 - NS",'C1. Verprobung'!$E$23,"-")))))))</f>
        <v>-</v>
      </c>
      <c r="R207" s="322" t="str">
        <f>IF($C207="1 - HöS",'C1. Verprobung'!$F$17,
IF($C207="2 - HöS/HS",'C1. Verprobung'!$F$18,
IF($C207="3 - HS",'C1. Verprobung'!$F$19,
IF($C207="4 - HS/MS",'C1. Verprobung'!$F$20,
IF($C207="5 - MS",'C1. Verprobung'!$F$21,
IF($C207="6 - MS/NS",'C1. Verprobung'!$F$22,
IF($C207="7 - NS",'C1. Verprobung'!$F$23,"-")))))))</f>
        <v>-</v>
      </c>
      <c r="S207" s="151"/>
      <c r="T207" s="181">
        <f t="shared" si="13"/>
        <v>0</v>
      </c>
      <c r="U207" s="181">
        <f t="shared" si="14"/>
        <v>0</v>
      </c>
      <c r="V207" s="181">
        <f t="shared" si="15"/>
        <v>0</v>
      </c>
      <c r="W207" s="181">
        <f t="shared" si="16"/>
        <v>0</v>
      </c>
      <c r="X207" s="181">
        <f t="shared" si="17"/>
        <v>0</v>
      </c>
    </row>
    <row r="208" spans="2:24" ht="15" customHeight="1" x14ac:dyDescent="0.2">
      <c r="B208" s="337" t="s">
        <v>36</v>
      </c>
      <c r="C208" s="133" t="s">
        <v>36</v>
      </c>
      <c r="D208" s="133" t="s">
        <v>36</v>
      </c>
      <c r="E208" s="133"/>
      <c r="F208" s="133"/>
      <c r="G208" s="133"/>
      <c r="H208" s="133"/>
      <c r="I208" s="133"/>
      <c r="J208" s="133"/>
      <c r="K208" s="154"/>
      <c r="L208" s="154"/>
      <c r="M208" s="154"/>
      <c r="N208" s="154"/>
      <c r="O208" s="322" t="str">
        <f>IF($C208="1 - HöS",'C1. Verprobung'!$C$17,
IF($C208="2 - HöS/HS",'C1. Verprobung'!$C$18,
IF($C208="3 - HS",'C1. Verprobung'!$C$19,
IF($C208="4 - HS/MS",'C1. Verprobung'!$C$20,
IF($C208="5 - MS",'C1. Verprobung'!$C$21,
IF($C208="6 - MS/NS",'C1. Verprobung'!$C$22,
IF($C208="7 - NS",'C1. Verprobung'!$C$23,"-")))))))</f>
        <v>-</v>
      </c>
      <c r="P208" s="322" t="str">
        <f>IF($C208="1 - HöS",'C1. Verprobung'!$D$17,
IF($C208="2 - HöS/HS",'C1. Verprobung'!$D$18,
IF($C208="3 - HS",'C1. Verprobung'!$D$19,
IF($C208="4 - HS/MS",'C1. Verprobung'!$D$20,
IF($C208="5 - MS",'C1. Verprobung'!$D$21,
IF($C208="6 - MS/NS",'C1. Verprobung'!$D$22,
IF($C208="7 - NS",'C1. Verprobung'!$D$23,"-")))))))</f>
        <v>-</v>
      </c>
      <c r="Q208" s="322" t="str">
        <f>IF($C208="1 - HöS",'C1. Verprobung'!$E$17,
IF($C208="2 - HöS/HS",'C1. Verprobung'!$E$18,
IF($C208="3 - HS",'C1. Verprobung'!$E$19,
IF($C208="4 - HS/MS",'C1. Verprobung'!$E$20,
IF($C208="5 - MS",'C1. Verprobung'!$E$21,
IF($C208="6 - MS/NS",'C1. Verprobung'!$E$22,
IF($C208="7 - NS",'C1. Verprobung'!$E$23,"-")))))))</f>
        <v>-</v>
      </c>
      <c r="R208" s="322" t="str">
        <f>IF($C208="1 - HöS",'C1. Verprobung'!$F$17,
IF($C208="2 - HöS/HS",'C1. Verprobung'!$F$18,
IF($C208="3 - HS",'C1. Verprobung'!$F$19,
IF($C208="4 - HS/MS",'C1. Verprobung'!$F$20,
IF($C208="5 - MS",'C1. Verprobung'!$F$21,
IF($C208="6 - MS/NS",'C1. Verprobung'!$F$22,
IF($C208="7 - NS",'C1. Verprobung'!$F$23,"-")))))))</f>
        <v>-</v>
      </c>
      <c r="S208" s="151"/>
      <c r="T208" s="181">
        <f t="shared" si="13"/>
        <v>0</v>
      </c>
      <c r="U208" s="181">
        <f t="shared" si="14"/>
        <v>0</v>
      </c>
      <c r="V208" s="181">
        <f t="shared" si="15"/>
        <v>0</v>
      </c>
      <c r="W208" s="181">
        <f t="shared" si="16"/>
        <v>0</v>
      </c>
      <c r="X208" s="181">
        <f t="shared" si="17"/>
        <v>0</v>
      </c>
    </row>
    <row r="209" spans="2:24" ht="15" customHeight="1" x14ac:dyDescent="0.2">
      <c r="B209" s="337" t="s">
        <v>36</v>
      </c>
      <c r="C209" s="133" t="s">
        <v>36</v>
      </c>
      <c r="D209" s="133" t="s">
        <v>36</v>
      </c>
      <c r="E209" s="133"/>
      <c r="F209" s="133"/>
      <c r="G209" s="133"/>
      <c r="H209" s="133"/>
      <c r="I209" s="133"/>
      <c r="J209" s="133"/>
      <c r="K209" s="154"/>
      <c r="L209" s="154"/>
      <c r="M209" s="154"/>
      <c r="N209" s="154"/>
      <c r="O209" s="322" t="str">
        <f>IF($C209="1 - HöS",'C1. Verprobung'!$C$17,
IF($C209="2 - HöS/HS",'C1. Verprobung'!$C$18,
IF($C209="3 - HS",'C1. Verprobung'!$C$19,
IF($C209="4 - HS/MS",'C1. Verprobung'!$C$20,
IF($C209="5 - MS",'C1. Verprobung'!$C$21,
IF($C209="6 - MS/NS",'C1. Verprobung'!$C$22,
IF($C209="7 - NS",'C1. Verprobung'!$C$23,"-")))))))</f>
        <v>-</v>
      </c>
      <c r="P209" s="322" t="str">
        <f>IF($C209="1 - HöS",'C1. Verprobung'!$D$17,
IF($C209="2 - HöS/HS",'C1. Verprobung'!$D$18,
IF($C209="3 - HS",'C1. Verprobung'!$D$19,
IF($C209="4 - HS/MS",'C1. Verprobung'!$D$20,
IF($C209="5 - MS",'C1. Verprobung'!$D$21,
IF($C209="6 - MS/NS",'C1. Verprobung'!$D$22,
IF($C209="7 - NS",'C1. Verprobung'!$D$23,"-")))))))</f>
        <v>-</v>
      </c>
      <c r="Q209" s="322" t="str">
        <f>IF($C209="1 - HöS",'C1. Verprobung'!$E$17,
IF($C209="2 - HöS/HS",'C1. Verprobung'!$E$18,
IF($C209="3 - HS",'C1. Verprobung'!$E$19,
IF($C209="4 - HS/MS",'C1. Verprobung'!$E$20,
IF($C209="5 - MS",'C1. Verprobung'!$E$21,
IF($C209="6 - MS/NS",'C1. Verprobung'!$E$22,
IF($C209="7 - NS",'C1. Verprobung'!$E$23,"-")))))))</f>
        <v>-</v>
      </c>
      <c r="R209" s="322" t="str">
        <f>IF($C209="1 - HöS",'C1. Verprobung'!$F$17,
IF($C209="2 - HöS/HS",'C1. Verprobung'!$F$18,
IF($C209="3 - HS",'C1. Verprobung'!$F$19,
IF($C209="4 - HS/MS",'C1. Verprobung'!$F$20,
IF($C209="5 - MS",'C1. Verprobung'!$F$21,
IF($C209="6 - MS/NS",'C1. Verprobung'!$F$22,
IF($C209="7 - NS",'C1. Verprobung'!$F$23,"-")))))))</f>
        <v>-</v>
      </c>
      <c r="S209" s="151"/>
      <c r="T209" s="181">
        <f t="shared" ref="T209:T272" si="18">IF($B209="§ 19 Abs. 2 Satz 1 StromNEV",(($K209*$O209)+($L209*$P209/100))*($S209),0)</f>
        <v>0</v>
      </c>
      <c r="U209" s="181">
        <f t="shared" ref="U209:U272" si="19">IF($B209="§ 19 Abs. 2 Satz 1 StromNEV",(($M209*$Q209)+($N209*$R209/100))*($S209),0)</f>
        <v>0</v>
      </c>
      <c r="V209" s="181">
        <f t="shared" ref="V209:V272" si="20">IF($B209="§ 19 Abs. 2 Satz 2 StromNEV",(($M209*$Q209)+($N209*$R209/100))*($S209),0)</f>
        <v>0</v>
      </c>
      <c r="W209" s="181">
        <f t="shared" si="16"/>
        <v>0</v>
      </c>
      <c r="X209" s="181">
        <f t="shared" si="17"/>
        <v>0</v>
      </c>
    </row>
    <row r="210" spans="2:24" ht="15" customHeight="1" x14ac:dyDescent="0.2">
      <c r="B210" s="337" t="s">
        <v>36</v>
      </c>
      <c r="C210" s="133" t="s">
        <v>36</v>
      </c>
      <c r="D210" s="133" t="s">
        <v>36</v>
      </c>
      <c r="E210" s="133"/>
      <c r="F210" s="133"/>
      <c r="G210" s="133"/>
      <c r="H210" s="133"/>
      <c r="I210" s="133"/>
      <c r="J210" s="133"/>
      <c r="K210" s="154"/>
      <c r="L210" s="154"/>
      <c r="M210" s="154"/>
      <c r="N210" s="154"/>
      <c r="O210" s="322" t="str">
        <f>IF($C210="1 - HöS",'C1. Verprobung'!$C$17,
IF($C210="2 - HöS/HS",'C1. Verprobung'!$C$18,
IF($C210="3 - HS",'C1. Verprobung'!$C$19,
IF($C210="4 - HS/MS",'C1. Verprobung'!$C$20,
IF($C210="5 - MS",'C1. Verprobung'!$C$21,
IF($C210="6 - MS/NS",'C1. Verprobung'!$C$22,
IF($C210="7 - NS",'C1. Verprobung'!$C$23,"-")))))))</f>
        <v>-</v>
      </c>
      <c r="P210" s="322" t="str">
        <f>IF($C210="1 - HöS",'C1. Verprobung'!$D$17,
IF($C210="2 - HöS/HS",'C1. Verprobung'!$D$18,
IF($C210="3 - HS",'C1. Verprobung'!$D$19,
IF($C210="4 - HS/MS",'C1. Verprobung'!$D$20,
IF($C210="5 - MS",'C1. Verprobung'!$D$21,
IF($C210="6 - MS/NS",'C1. Verprobung'!$D$22,
IF($C210="7 - NS",'C1. Verprobung'!$D$23,"-")))))))</f>
        <v>-</v>
      </c>
      <c r="Q210" s="322" t="str">
        <f>IF($C210="1 - HöS",'C1. Verprobung'!$E$17,
IF($C210="2 - HöS/HS",'C1. Verprobung'!$E$18,
IF($C210="3 - HS",'C1. Verprobung'!$E$19,
IF($C210="4 - HS/MS",'C1. Verprobung'!$E$20,
IF($C210="5 - MS",'C1. Verprobung'!$E$21,
IF($C210="6 - MS/NS",'C1. Verprobung'!$E$22,
IF($C210="7 - NS",'C1. Verprobung'!$E$23,"-")))))))</f>
        <v>-</v>
      </c>
      <c r="R210" s="322" t="str">
        <f>IF($C210="1 - HöS",'C1. Verprobung'!$F$17,
IF($C210="2 - HöS/HS",'C1. Verprobung'!$F$18,
IF($C210="3 - HS",'C1. Verprobung'!$F$19,
IF($C210="4 - HS/MS",'C1. Verprobung'!$F$20,
IF($C210="5 - MS",'C1. Verprobung'!$F$21,
IF($C210="6 - MS/NS",'C1. Verprobung'!$F$22,
IF($C210="7 - NS",'C1. Verprobung'!$F$23,"-")))))))</f>
        <v>-</v>
      </c>
      <c r="S210" s="151"/>
      <c r="T210" s="181">
        <f t="shared" si="18"/>
        <v>0</v>
      </c>
      <c r="U210" s="181">
        <f t="shared" si="19"/>
        <v>0</v>
      </c>
      <c r="V210" s="181">
        <f t="shared" si="20"/>
        <v>0</v>
      </c>
      <c r="W210" s="181">
        <f t="shared" ref="W210:W273" si="21">IF($B210="§ 118 Abs. 6 Satz 9 EnWG",(($K210*$O210)+($L210*$P210/100))*($S210),0)</f>
        <v>0</v>
      </c>
      <c r="X210" s="181">
        <f t="shared" ref="X210:X273" si="22">IF($B210="§ 118 Abs. 6 Satz 9 EnWG",(($M210*$Q210)+($N210*$R210/100))*($S210),0)</f>
        <v>0</v>
      </c>
    </row>
    <row r="211" spans="2:24" ht="15" customHeight="1" x14ac:dyDescent="0.2">
      <c r="B211" s="337" t="s">
        <v>36</v>
      </c>
      <c r="C211" s="133" t="s">
        <v>36</v>
      </c>
      <c r="D211" s="133" t="s">
        <v>36</v>
      </c>
      <c r="E211" s="133"/>
      <c r="F211" s="133"/>
      <c r="G211" s="133"/>
      <c r="H211" s="133"/>
      <c r="I211" s="133"/>
      <c r="J211" s="133"/>
      <c r="K211" s="154"/>
      <c r="L211" s="154"/>
      <c r="M211" s="154"/>
      <c r="N211" s="154"/>
      <c r="O211" s="322" t="str">
        <f>IF($C211="1 - HöS",'C1. Verprobung'!$C$17,
IF($C211="2 - HöS/HS",'C1. Verprobung'!$C$18,
IF($C211="3 - HS",'C1. Verprobung'!$C$19,
IF($C211="4 - HS/MS",'C1. Verprobung'!$C$20,
IF($C211="5 - MS",'C1. Verprobung'!$C$21,
IF($C211="6 - MS/NS",'C1. Verprobung'!$C$22,
IF($C211="7 - NS",'C1. Verprobung'!$C$23,"-")))))))</f>
        <v>-</v>
      </c>
      <c r="P211" s="322" t="str">
        <f>IF($C211="1 - HöS",'C1. Verprobung'!$D$17,
IF($C211="2 - HöS/HS",'C1. Verprobung'!$D$18,
IF($C211="3 - HS",'C1. Verprobung'!$D$19,
IF($C211="4 - HS/MS",'C1. Verprobung'!$D$20,
IF($C211="5 - MS",'C1. Verprobung'!$D$21,
IF($C211="6 - MS/NS",'C1. Verprobung'!$D$22,
IF($C211="7 - NS",'C1. Verprobung'!$D$23,"-")))))))</f>
        <v>-</v>
      </c>
      <c r="Q211" s="322" t="str">
        <f>IF($C211="1 - HöS",'C1. Verprobung'!$E$17,
IF($C211="2 - HöS/HS",'C1. Verprobung'!$E$18,
IF($C211="3 - HS",'C1. Verprobung'!$E$19,
IF($C211="4 - HS/MS",'C1. Verprobung'!$E$20,
IF($C211="5 - MS",'C1. Verprobung'!$E$21,
IF($C211="6 - MS/NS",'C1. Verprobung'!$E$22,
IF($C211="7 - NS",'C1. Verprobung'!$E$23,"-")))))))</f>
        <v>-</v>
      </c>
      <c r="R211" s="322" t="str">
        <f>IF($C211="1 - HöS",'C1. Verprobung'!$F$17,
IF($C211="2 - HöS/HS",'C1. Verprobung'!$F$18,
IF($C211="3 - HS",'C1. Verprobung'!$F$19,
IF($C211="4 - HS/MS",'C1. Verprobung'!$F$20,
IF($C211="5 - MS",'C1. Verprobung'!$F$21,
IF($C211="6 - MS/NS",'C1. Verprobung'!$F$22,
IF($C211="7 - NS",'C1. Verprobung'!$F$23,"-")))))))</f>
        <v>-</v>
      </c>
      <c r="S211" s="151"/>
      <c r="T211" s="181">
        <f t="shared" si="18"/>
        <v>0</v>
      </c>
      <c r="U211" s="181">
        <f t="shared" si="19"/>
        <v>0</v>
      </c>
      <c r="V211" s="181">
        <f t="shared" si="20"/>
        <v>0</v>
      </c>
      <c r="W211" s="181">
        <f t="shared" si="21"/>
        <v>0</v>
      </c>
      <c r="X211" s="181">
        <f t="shared" si="22"/>
        <v>0</v>
      </c>
    </row>
    <row r="212" spans="2:24" ht="15" customHeight="1" x14ac:dyDescent="0.2">
      <c r="B212" s="337" t="s">
        <v>36</v>
      </c>
      <c r="C212" s="133" t="s">
        <v>36</v>
      </c>
      <c r="D212" s="133" t="s">
        <v>36</v>
      </c>
      <c r="E212" s="133"/>
      <c r="F212" s="133"/>
      <c r="G212" s="133"/>
      <c r="H212" s="133"/>
      <c r="I212" s="133"/>
      <c r="J212" s="133"/>
      <c r="K212" s="154"/>
      <c r="L212" s="154"/>
      <c r="M212" s="154"/>
      <c r="N212" s="154"/>
      <c r="O212" s="322" t="str">
        <f>IF($C212="1 - HöS",'C1. Verprobung'!$C$17,
IF($C212="2 - HöS/HS",'C1. Verprobung'!$C$18,
IF($C212="3 - HS",'C1. Verprobung'!$C$19,
IF($C212="4 - HS/MS",'C1. Verprobung'!$C$20,
IF($C212="5 - MS",'C1. Verprobung'!$C$21,
IF($C212="6 - MS/NS",'C1. Verprobung'!$C$22,
IF($C212="7 - NS",'C1. Verprobung'!$C$23,"-")))))))</f>
        <v>-</v>
      </c>
      <c r="P212" s="322" t="str">
        <f>IF($C212="1 - HöS",'C1. Verprobung'!$D$17,
IF($C212="2 - HöS/HS",'C1. Verprobung'!$D$18,
IF($C212="3 - HS",'C1. Verprobung'!$D$19,
IF($C212="4 - HS/MS",'C1. Verprobung'!$D$20,
IF($C212="5 - MS",'C1. Verprobung'!$D$21,
IF($C212="6 - MS/NS",'C1. Verprobung'!$D$22,
IF($C212="7 - NS",'C1. Verprobung'!$D$23,"-")))))))</f>
        <v>-</v>
      </c>
      <c r="Q212" s="322" t="str">
        <f>IF($C212="1 - HöS",'C1. Verprobung'!$E$17,
IF($C212="2 - HöS/HS",'C1. Verprobung'!$E$18,
IF($C212="3 - HS",'C1. Verprobung'!$E$19,
IF($C212="4 - HS/MS",'C1. Verprobung'!$E$20,
IF($C212="5 - MS",'C1. Verprobung'!$E$21,
IF($C212="6 - MS/NS",'C1. Verprobung'!$E$22,
IF($C212="7 - NS",'C1. Verprobung'!$E$23,"-")))))))</f>
        <v>-</v>
      </c>
      <c r="R212" s="322" t="str">
        <f>IF($C212="1 - HöS",'C1. Verprobung'!$F$17,
IF($C212="2 - HöS/HS",'C1. Verprobung'!$F$18,
IF($C212="3 - HS",'C1. Verprobung'!$F$19,
IF($C212="4 - HS/MS",'C1. Verprobung'!$F$20,
IF($C212="5 - MS",'C1. Verprobung'!$F$21,
IF($C212="6 - MS/NS",'C1. Verprobung'!$F$22,
IF($C212="7 - NS",'C1. Verprobung'!$F$23,"-")))))))</f>
        <v>-</v>
      </c>
      <c r="S212" s="151"/>
      <c r="T212" s="181">
        <f t="shared" si="18"/>
        <v>0</v>
      </c>
      <c r="U212" s="181">
        <f t="shared" si="19"/>
        <v>0</v>
      </c>
      <c r="V212" s="181">
        <f t="shared" si="20"/>
        <v>0</v>
      </c>
      <c r="W212" s="181">
        <f t="shared" si="21"/>
        <v>0</v>
      </c>
      <c r="X212" s="181">
        <f t="shared" si="22"/>
        <v>0</v>
      </c>
    </row>
    <row r="213" spans="2:24" ht="15" customHeight="1" x14ac:dyDescent="0.2">
      <c r="B213" s="337" t="s">
        <v>36</v>
      </c>
      <c r="C213" s="133" t="s">
        <v>36</v>
      </c>
      <c r="D213" s="133" t="s">
        <v>36</v>
      </c>
      <c r="E213" s="133"/>
      <c r="F213" s="133"/>
      <c r="G213" s="133"/>
      <c r="H213" s="133"/>
      <c r="I213" s="133"/>
      <c r="J213" s="133"/>
      <c r="K213" s="154"/>
      <c r="L213" s="154"/>
      <c r="M213" s="154"/>
      <c r="N213" s="154"/>
      <c r="O213" s="322" t="str">
        <f>IF($C213="1 - HöS",'C1. Verprobung'!$C$17,
IF($C213="2 - HöS/HS",'C1. Verprobung'!$C$18,
IF($C213="3 - HS",'C1. Verprobung'!$C$19,
IF($C213="4 - HS/MS",'C1. Verprobung'!$C$20,
IF($C213="5 - MS",'C1. Verprobung'!$C$21,
IF($C213="6 - MS/NS",'C1. Verprobung'!$C$22,
IF($C213="7 - NS",'C1. Verprobung'!$C$23,"-")))))))</f>
        <v>-</v>
      </c>
      <c r="P213" s="322" t="str">
        <f>IF($C213="1 - HöS",'C1. Verprobung'!$D$17,
IF($C213="2 - HöS/HS",'C1. Verprobung'!$D$18,
IF($C213="3 - HS",'C1. Verprobung'!$D$19,
IF($C213="4 - HS/MS",'C1. Verprobung'!$D$20,
IF($C213="5 - MS",'C1. Verprobung'!$D$21,
IF($C213="6 - MS/NS",'C1. Verprobung'!$D$22,
IF($C213="7 - NS",'C1. Verprobung'!$D$23,"-")))))))</f>
        <v>-</v>
      </c>
      <c r="Q213" s="322" t="str">
        <f>IF($C213="1 - HöS",'C1. Verprobung'!$E$17,
IF($C213="2 - HöS/HS",'C1. Verprobung'!$E$18,
IF($C213="3 - HS",'C1. Verprobung'!$E$19,
IF($C213="4 - HS/MS",'C1. Verprobung'!$E$20,
IF($C213="5 - MS",'C1. Verprobung'!$E$21,
IF($C213="6 - MS/NS",'C1. Verprobung'!$E$22,
IF($C213="7 - NS",'C1. Verprobung'!$E$23,"-")))))))</f>
        <v>-</v>
      </c>
      <c r="R213" s="322" t="str">
        <f>IF($C213="1 - HöS",'C1. Verprobung'!$F$17,
IF($C213="2 - HöS/HS",'C1. Verprobung'!$F$18,
IF($C213="3 - HS",'C1. Verprobung'!$F$19,
IF($C213="4 - HS/MS",'C1. Verprobung'!$F$20,
IF($C213="5 - MS",'C1. Verprobung'!$F$21,
IF($C213="6 - MS/NS",'C1. Verprobung'!$F$22,
IF($C213="7 - NS",'C1. Verprobung'!$F$23,"-")))))))</f>
        <v>-</v>
      </c>
      <c r="S213" s="151"/>
      <c r="T213" s="181">
        <f t="shared" si="18"/>
        <v>0</v>
      </c>
      <c r="U213" s="181">
        <f t="shared" si="19"/>
        <v>0</v>
      </c>
      <c r="V213" s="181">
        <f t="shared" si="20"/>
        <v>0</v>
      </c>
      <c r="W213" s="181">
        <f t="shared" si="21"/>
        <v>0</v>
      </c>
      <c r="X213" s="181">
        <f t="shared" si="22"/>
        <v>0</v>
      </c>
    </row>
    <row r="214" spans="2:24" ht="15" customHeight="1" x14ac:dyDescent="0.2">
      <c r="B214" s="337" t="s">
        <v>36</v>
      </c>
      <c r="C214" s="133" t="s">
        <v>36</v>
      </c>
      <c r="D214" s="133" t="s">
        <v>36</v>
      </c>
      <c r="E214" s="133"/>
      <c r="F214" s="133"/>
      <c r="G214" s="133"/>
      <c r="H214" s="133"/>
      <c r="I214" s="133"/>
      <c r="J214" s="133"/>
      <c r="K214" s="154"/>
      <c r="L214" s="154"/>
      <c r="M214" s="154"/>
      <c r="N214" s="154"/>
      <c r="O214" s="322" t="str">
        <f>IF($C214="1 - HöS",'C1. Verprobung'!$C$17,
IF($C214="2 - HöS/HS",'C1. Verprobung'!$C$18,
IF($C214="3 - HS",'C1. Verprobung'!$C$19,
IF($C214="4 - HS/MS",'C1. Verprobung'!$C$20,
IF($C214="5 - MS",'C1. Verprobung'!$C$21,
IF($C214="6 - MS/NS",'C1. Verprobung'!$C$22,
IF($C214="7 - NS",'C1. Verprobung'!$C$23,"-")))))))</f>
        <v>-</v>
      </c>
      <c r="P214" s="322" t="str">
        <f>IF($C214="1 - HöS",'C1. Verprobung'!$D$17,
IF($C214="2 - HöS/HS",'C1. Verprobung'!$D$18,
IF($C214="3 - HS",'C1. Verprobung'!$D$19,
IF($C214="4 - HS/MS",'C1. Verprobung'!$D$20,
IF($C214="5 - MS",'C1. Verprobung'!$D$21,
IF($C214="6 - MS/NS",'C1. Verprobung'!$D$22,
IF($C214="7 - NS",'C1. Verprobung'!$D$23,"-")))))))</f>
        <v>-</v>
      </c>
      <c r="Q214" s="322" t="str">
        <f>IF($C214="1 - HöS",'C1. Verprobung'!$E$17,
IF($C214="2 - HöS/HS",'C1. Verprobung'!$E$18,
IF($C214="3 - HS",'C1. Verprobung'!$E$19,
IF($C214="4 - HS/MS",'C1. Verprobung'!$E$20,
IF($C214="5 - MS",'C1. Verprobung'!$E$21,
IF($C214="6 - MS/NS",'C1. Verprobung'!$E$22,
IF($C214="7 - NS",'C1. Verprobung'!$E$23,"-")))))))</f>
        <v>-</v>
      </c>
      <c r="R214" s="322" t="str">
        <f>IF($C214="1 - HöS",'C1. Verprobung'!$F$17,
IF($C214="2 - HöS/HS",'C1. Verprobung'!$F$18,
IF($C214="3 - HS",'C1. Verprobung'!$F$19,
IF($C214="4 - HS/MS",'C1. Verprobung'!$F$20,
IF($C214="5 - MS",'C1. Verprobung'!$F$21,
IF($C214="6 - MS/NS",'C1. Verprobung'!$F$22,
IF($C214="7 - NS",'C1. Verprobung'!$F$23,"-")))))))</f>
        <v>-</v>
      </c>
      <c r="S214" s="151"/>
      <c r="T214" s="181">
        <f t="shared" si="18"/>
        <v>0</v>
      </c>
      <c r="U214" s="181">
        <f t="shared" si="19"/>
        <v>0</v>
      </c>
      <c r="V214" s="181">
        <f t="shared" si="20"/>
        <v>0</v>
      </c>
      <c r="W214" s="181">
        <f t="shared" si="21"/>
        <v>0</v>
      </c>
      <c r="X214" s="181">
        <f t="shared" si="22"/>
        <v>0</v>
      </c>
    </row>
    <row r="215" spans="2:24" ht="15" customHeight="1" x14ac:dyDescent="0.2">
      <c r="B215" s="337" t="s">
        <v>36</v>
      </c>
      <c r="C215" s="133" t="s">
        <v>36</v>
      </c>
      <c r="D215" s="133" t="s">
        <v>36</v>
      </c>
      <c r="E215" s="133"/>
      <c r="F215" s="133"/>
      <c r="G215" s="133"/>
      <c r="H215" s="133"/>
      <c r="I215" s="133"/>
      <c r="J215" s="133"/>
      <c r="K215" s="154"/>
      <c r="L215" s="154"/>
      <c r="M215" s="154"/>
      <c r="N215" s="154"/>
      <c r="O215" s="322" t="str">
        <f>IF($C215="1 - HöS",'C1. Verprobung'!$C$17,
IF($C215="2 - HöS/HS",'C1. Verprobung'!$C$18,
IF($C215="3 - HS",'C1. Verprobung'!$C$19,
IF($C215="4 - HS/MS",'C1. Verprobung'!$C$20,
IF($C215="5 - MS",'C1. Verprobung'!$C$21,
IF($C215="6 - MS/NS",'C1. Verprobung'!$C$22,
IF($C215="7 - NS",'C1. Verprobung'!$C$23,"-")))))))</f>
        <v>-</v>
      </c>
      <c r="P215" s="322" t="str">
        <f>IF($C215="1 - HöS",'C1. Verprobung'!$D$17,
IF($C215="2 - HöS/HS",'C1. Verprobung'!$D$18,
IF($C215="3 - HS",'C1. Verprobung'!$D$19,
IF($C215="4 - HS/MS",'C1. Verprobung'!$D$20,
IF($C215="5 - MS",'C1. Verprobung'!$D$21,
IF($C215="6 - MS/NS",'C1. Verprobung'!$D$22,
IF($C215="7 - NS",'C1. Verprobung'!$D$23,"-")))))))</f>
        <v>-</v>
      </c>
      <c r="Q215" s="322" t="str">
        <f>IF($C215="1 - HöS",'C1. Verprobung'!$E$17,
IF($C215="2 - HöS/HS",'C1. Verprobung'!$E$18,
IF($C215="3 - HS",'C1. Verprobung'!$E$19,
IF($C215="4 - HS/MS",'C1. Verprobung'!$E$20,
IF($C215="5 - MS",'C1. Verprobung'!$E$21,
IF($C215="6 - MS/NS",'C1. Verprobung'!$E$22,
IF($C215="7 - NS",'C1. Verprobung'!$E$23,"-")))))))</f>
        <v>-</v>
      </c>
      <c r="R215" s="322" t="str">
        <f>IF($C215="1 - HöS",'C1. Verprobung'!$F$17,
IF($C215="2 - HöS/HS",'C1. Verprobung'!$F$18,
IF($C215="3 - HS",'C1. Verprobung'!$F$19,
IF($C215="4 - HS/MS",'C1. Verprobung'!$F$20,
IF($C215="5 - MS",'C1. Verprobung'!$F$21,
IF($C215="6 - MS/NS",'C1. Verprobung'!$F$22,
IF($C215="7 - NS",'C1. Verprobung'!$F$23,"-")))))))</f>
        <v>-</v>
      </c>
      <c r="S215" s="151"/>
      <c r="T215" s="181">
        <f t="shared" si="18"/>
        <v>0</v>
      </c>
      <c r="U215" s="181">
        <f t="shared" si="19"/>
        <v>0</v>
      </c>
      <c r="V215" s="181">
        <f t="shared" si="20"/>
        <v>0</v>
      </c>
      <c r="W215" s="181">
        <f t="shared" si="21"/>
        <v>0</v>
      </c>
      <c r="X215" s="181">
        <f t="shared" si="22"/>
        <v>0</v>
      </c>
    </row>
    <row r="216" spans="2:24" ht="15" customHeight="1" x14ac:dyDescent="0.2">
      <c r="B216" s="337" t="s">
        <v>36</v>
      </c>
      <c r="C216" s="133" t="s">
        <v>36</v>
      </c>
      <c r="D216" s="133" t="s">
        <v>36</v>
      </c>
      <c r="E216" s="133"/>
      <c r="F216" s="133"/>
      <c r="G216" s="133"/>
      <c r="H216" s="133"/>
      <c r="I216" s="133"/>
      <c r="J216" s="133"/>
      <c r="K216" s="154"/>
      <c r="L216" s="154"/>
      <c r="M216" s="154"/>
      <c r="N216" s="154"/>
      <c r="O216" s="322" t="str">
        <f>IF($C216="1 - HöS",'C1. Verprobung'!$C$17,
IF($C216="2 - HöS/HS",'C1. Verprobung'!$C$18,
IF($C216="3 - HS",'C1. Verprobung'!$C$19,
IF($C216="4 - HS/MS",'C1. Verprobung'!$C$20,
IF($C216="5 - MS",'C1. Verprobung'!$C$21,
IF($C216="6 - MS/NS",'C1. Verprobung'!$C$22,
IF($C216="7 - NS",'C1. Verprobung'!$C$23,"-")))))))</f>
        <v>-</v>
      </c>
      <c r="P216" s="322" t="str">
        <f>IF($C216="1 - HöS",'C1. Verprobung'!$D$17,
IF($C216="2 - HöS/HS",'C1. Verprobung'!$D$18,
IF($C216="3 - HS",'C1. Verprobung'!$D$19,
IF($C216="4 - HS/MS",'C1. Verprobung'!$D$20,
IF($C216="5 - MS",'C1. Verprobung'!$D$21,
IF($C216="6 - MS/NS",'C1. Verprobung'!$D$22,
IF($C216="7 - NS",'C1. Verprobung'!$D$23,"-")))))))</f>
        <v>-</v>
      </c>
      <c r="Q216" s="322" t="str">
        <f>IF($C216="1 - HöS",'C1. Verprobung'!$E$17,
IF($C216="2 - HöS/HS",'C1. Verprobung'!$E$18,
IF($C216="3 - HS",'C1. Verprobung'!$E$19,
IF($C216="4 - HS/MS",'C1. Verprobung'!$E$20,
IF($C216="5 - MS",'C1. Verprobung'!$E$21,
IF($C216="6 - MS/NS",'C1. Verprobung'!$E$22,
IF($C216="7 - NS",'C1. Verprobung'!$E$23,"-")))))))</f>
        <v>-</v>
      </c>
      <c r="R216" s="322" t="str">
        <f>IF($C216="1 - HöS",'C1. Verprobung'!$F$17,
IF($C216="2 - HöS/HS",'C1. Verprobung'!$F$18,
IF($C216="3 - HS",'C1. Verprobung'!$F$19,
IF($C216="4 - HS/MS",'C1. Verprobung'!$F$20,
IF($C216="5 - MS",'C1. Verprobung'!$F$21,
IF($C216="6 - MS/NS",'C1. Verprobung'!$F$22,
IF($C216="7 - NS",'C1. Verprobung'!$F$23,"-")))))))</f>
        <v>-</v>
      </c>
      <c r="S216" s="151"/>
      <c r="T216" s="181">
        <f t="shared" si="18"/>
        <v>0</v>
      </c>
      <c r="U216" s="181">
        <f t="shared" si="19"/>
        <v>0</v>
      </c>
      <c r="V216" s="181">
        <f t="shared" si="20"/>
        <v>0</v>
      </c>
      <c r="W216" s="181">
        <f t="shared" si="21"/>
        <v>0</v>
      </c>
      <c r="X216" s="181">
        <f t="shared" si="22"/>
        <v>0</v>
      </c>
    </row>
    <row r="217" spans="2:24" ht="15" customHeight="1" x14ac:dyDescent="0.2">
      <c r="B217" s="337" t="s">
        <v>36</v>
      </c>
      <c r="C217" s="133" t="s">
        <v>36</v>
      </c>
      <c r="D217" s="133" t="s">
        <v>36</v>
      </c>
      <c r="E217" s="133"/>
      <c r="F217" s="133"/>
      <c r="G217" s="133"/>
      <c r="H217" s="133"/>
      <c r="I217" s="133"/>
      <c r="J217" s="133"/>
      <c r="K217" s="154"/>
      <c r="L217" s="154"/>
      <c r="M217" s="154"/>
      <c r="N217" s="154"/>
      <c r="O217" s="322" t="str">
        <f>IF($C217="1 - HöS",'C1. Verprobung'!$C$17,
IF($C217="2 - HöS/HS",'C1. Verprobung'!$C$18,
IF($C217="3 - HS",'C1. Verprobung'!$C$19,
IF($C217="4 - HS/MS",'C1. Verprobung'!$C$20,
IF($C217="5 - MS",'C1. Verprobung'!$C$21,
IF($C217="6 - MS/NS",'C1. Verprobung'!$C$22,
IF($C217="7 - NS",'C1. Verprobung'!$C$23,"-")))))))</f>
        <v>-</v>
      </c>
      <c r="P217" s="322" t="str">
        <f>IF($C217="1 - HöS",'C1. Verprobung'!$D$17,
IF($C217="2 - HöS/HS",'C1. Verprobung'!$D$18,
IF($C217="3 - HS",'C1. Verprobung'!$D$19,
IF($C217="4 - HS/MS",'C1. Verprobung'!$D$20,
IF($C217="5 - MS",'C1. Verprobung'!$D$21,
IF($C217="6 - MS/NS",'C1. Verprobung'!$D$22,
IF($C217="7 - NS",'C1. Verprobung'!$D$23,"-")))))))</f>
        <v>-</v>
      </c>
      <c r="Q217" s="322" t="str">
        <f>IF($C217="1 - HöS",'C1. Verprobung'!$E$17,
IF($C217="2 - HöS/HS",'C1. Verprobung'!$E$18,
IF($C217="3 - HS",'C1. Verprobung'!$E$19,
IF($C217="4 - HS/MS",'C1. Verprobung'!$E$20,
IF($C217="5 - MS",'C1. Verprobung'!$E$21,
IF($C217="6 - MS/NS",'C1. Verprobung'!$E$22,
IF($C217="7 - NS",'C1. Verprobung'!$E$23,"-")))))))</f>
        <v>-</v>
      </c>
      <c r="R217" s="322" t="str">
        <f>IF($C217="1 - HöS",'C1. Verprobung'!$F$17,
IF($C217="2 - HöS/HS",'C1. Verprobung'!$F$18,
IF($C217="3 - HS",'C1. Verprobung'!$F$19,
IF($C217="4 - HS/MS",'C1. Verprobung'!$F$20,
IF($C217="5 - MS",'C1. Verprobung'!$F$21,
IF($C217="6 - MS/NS",'C1. Verprobung'!$F$22,
IF($C217="7 - NS",'C1. Verprobung'!$F$23,"-")))))))</f>
        <v>-</v>
      </c>
      <c r="S217" s="151"/>
      <c r="T217" s="181">
        <f t="shared" si="18"/>
        <v>0</v>
      </c>
      <c r="U217" s="181">
        <f t="shared" si="19"/>
        <v>0</v>
      </c>
      <c r="V217" s="181">
        <f t="shared" si="20"/>
        <v>0</v>
      </c>
      <c r="W217" s="181">
        <f t="shared" si="21"/>
        <v>0</v>
      </c>
      <c r="X217" s="181">
        <f t="shared" si="22"/>
        <v>0</v>
      </c>
    </row>
    <row r="218" spans="2:24" ht="15" customHeight="1" x14ac:dyDescent="0.2">
      <c r="B218" s="337" t="s">
        <v>36</v>
      </c>
      <c r="C218" s="133" t="s">
        <v>36</v>
      </c>
      <c r="D218" s="133" t="s">
        <v>36</v>
      </c>
      <c r="E218" s="133"/>
      <c r="F218" s="133"/>
      <c r="G218" s="133"/>
      <c r="H218" s="133"/>
      <c r="I218" s="133"/>
      <c r="J218" s="133"/>
      <c r="K218" s="154"/>
      <c r="L218" s="154"/>
      <c r="M218" s="154"/>
      <c r="N218" s="154"/>
      <c r="O218" s="322" t="str">
        <f>IF($C218="1 - HöS",'C1. Verprobung'!$C$17,
IF($C218="2 - HöS/HS",'C1. Verprobung'!$C$18,
IF($C218="3 - HS",'C1. Verprobung'!$C$19,
IF($C218="4 - HS/MS",'C1. Verprobung'!$C$20,
IF($C218="5 - MS",'C1. Verprobung'!$C$21,
IF($C218="6 - MS/NS",'C1. Verprobung'!$C$22,
IF($C218="7 - NS",'C1. Verprobung'!$C$23,"-")))))))</f>
        <v>-</v>
      </c>
      <c r="P218" s="322" t="str">
        <f>IF($C218="1 - HöS",'C1. Verprobung'!$D$17,
IF($C218="2 - HöS/HS",'C1. Verprobung'!$D$18,
IF($C218="3 - HS",'C1. Verprobung'!$D$19,
IF($C218="4 - HS/MS",'C1. Verprobung'!$D$20,
IF($C218="5 - MS",'C1. Verprobung'!$D$21,
IF($C218="6 - MS/NS",'C1. Verprobung'!$D$22,
IF($C218="7 - NS",'C1. Verprobung'!$D$23,"-")))))))</f>
        <v>-</v>
      </c>
      <c r="Q218" s="322" t="str">
        <f>IF($C218="1 - HöS",'C1. Verprobung'!$E$17,
IF($C218="2 - HöS/HS",'C1. Verprobung'!$E$18,
IF($C218="3 - HS",'C1. Verprobung'!$E$19,
IF($C218="4 - HS/MS",'C1. Verprobung'!$E$20,
IF($C218="5 - MS",'C1. Verprobung'!$E$21,
IF($C218="6 - MS/NS",'C1. Verprobung'!$E$22,
IF($C218="7 - NS",'C1. Verprobung'!$E$23,"-")))))))</f>
        <v>-</v>
      </c>
      <c r="R218" s="322" t="str">
        <f>IF($C218="1 - HöS",'C1. Verprobung'!$F$17,
IF($C218="2 - HöS/HS",'C1. Verprobung'!$F$18,
IF($C218="3 - HS",'C1. Verprobung'!$F$19,
IF($C218="4 - HS/MS",'C1. Verprobung'!$F$20,
IF($C218="5 - MS",'C1. Verprobung'!$F$21,
IF($C218="6 - MS/NS",'C1. Verprobung'!$F$22,
IF($C218="7 - NS",'C1. Verprobung'!$F$23,"-")))))))</f>
        <v>-</v>
      </c>
      <c r="S218" s="151"/>
      <c r="T218" s="181">
        <f t="shared" si="18"/>
        <v>0</v>
      </c>
      <c r="U218" s="181">
        <f t="shared" si="19"/>
        <v>0</v>
      </c>
      <c r="V218" s="181">
        <f t="shared" si="20"/>
        <v>0</v>
      </c>
      <c r="W218" s="181">
        <f t="shared" si="21"/>
        <v>0</v>
      </c>
      <c r="X218" s="181">
        <f t="shared" si="22"/>
        <v>0</v>
      </c>
    </row>
    <row r="219" spans="2:24" ht="15" customHeight="1" x14ac:dyDescent="0.2">
      <c r="B219" s="337" t="s">
        <v>36</v>
      </c>
      <c r="C219" s="133" t="s">
        <v>36</v>
      </c>
      <c r="D219" s="133" t="s">
        <v>36</v>
      </c>
      <c r="E219" s="133"/>
      <c r="F219" s="133"/>
      <c r="G219" s="133"/>
      <c r="H219" s="133"/>
      <c r="I219" s="133"/>
      <c r="J219" s="133"/>
      <c r="K219" s="154"/>
      <c r="L219" s="154"/>
      <c r="M219" s="154"/>
      <c r="N219" s="154"/>
      <c r="O219" s="322" t="str">
        <f>IF($C219="1 - HöS",'C1. Verprobung'!$C$17,
IF($C219="2 - HöS/HS",'C1. Verprobung'!$C$18,
IF($C219="3 - HS",'C1. Verprobung'!$C$19,
IF($C219="4 - HS/MS",'C1. Verprobung'!$C$20,
IF($C219="5 - MS",'C1. Verprobung'!$C$21,
IF($C219="6 - MS/NS",'C1. Verprobung'!$C$22,
IF($C219="7 - NS",'C1. Verprobung'!$C$23,"-")))))))</f>
        <v>-</v>
      </c>
      <c r="P219" s="322" t="str">
        <f>IF($C219="1 - HöS",'C1. Verprobung'!$D$17,
IF($C219="2 - HöS/HS",'C1. Verprobung'!$D$18,
IF($C219="3 - HS",'C1. Verprobung'!$D$19,
IF($C219="4 - HS/MS",'C1. Verprobung'!$D$20,
IF($C219="5 - MS",'C1. Verprobung'!$D$21,
IF($C219="6 - MS/NS",'C1. Verprobung'!$D$22,
IF($C219="7 - NS",'C1. Verprobung'!$D$23,"-")))))))</f>
        <v>-</v>
      </c>
      <c r="Q219" s="322" t="str">
        <f>IF($C219="1 - HöS",'C1. Verprobung'!$E$17,
IF($C219="2 - HöS/HS",'C1. Verprobung'!$E$18,
IF($C219="3 - HS",'C1. Verprobung'!$E$19,
IF($C219="4 - HS/MS",'C1. Verprobung'!$E$20,
IF($C219="5 - MS",'C1. Verprobung'!$E$21,
IF($C219="6 - MS/NS",'C1. Verprobung'!$E$22,
IF($C219="7 - NS",'C1. Verprobung'!$E$23,"-")))))))</f>
        <v>-</v>
      </c>
      <c r="R219" s="322" t="str">
        <f>IF($C219="1 - HöS",'C1. Verprobung'!$F$17,
IF($C219="2 - HöS/HS",'C1. Verprobung'!$F$18,
IF($C219="3 - HS",'C1. Verprobung'!$F$19,
IF($C219="4 - HS/MS",'C1. Verprobung'!$F$20,
IF($C219="5 - MS",'C1. Verprobung'!$F$21,
IF($C219="6 - MS/NS",'C1. Verprobung'!$F$22,
IF($C219="7 - NS",'C1. Verprobung'!$F$23,"-")))))))</f>
        <v>-</v>
      </c>
      <c r="S219" s="151"/>
      <c r="T219" s="181">
        <f t="shared" si="18"/>
        <v>0</v>
      </c>
      <c r="U219" s="181">
        <f t="shared" si="19"/>
        <v>0</v>
      </c>
      <c r="V219" s="181">
        <f t="shared" si="20"/>
        <v>0</v>
      </c>
      <c r="W219" s="181">
        <f t="shared" si="21"/>
        <v>0</v>
      </c>
      <c r="X219" s="181">
        <f t="shared" si="22"/>
        <v>0</v>
      </c>
    </row>
    <row r="220" spans="2:24" ht="15" customHeight="1" x14ac:dyDescent="0.2">
      <c r="B220" s="337" t="s">
        <v>36</v>
      </c>
      <c r="C220" s="133" t="s">
        <v>36</v>
      </c>
      <c r="D220" s="133" t="s">
        <v>36</v>
      </c>
      <c r="E220" s="133"/>
      <c r="F220" s="133"/>
      <c r="G220" s="133"/>
      <c r="H220" s="133"/>
      <c r="I220" s="133"/>
      <c r="J220" s="133"/>
      <c r="K220" s="154"/>
      <c r="L220" s="154"/>
      <c r="M220" s="154"/>
      <c r="N220" s="154"/>
      <c r="O220" s="322" t="str">
        <f>IF($C220="1 - HöS",'C1. Verprobung'!$C$17,
IF($C220="2 - HöS/HS",'C1. Verprobung'!$C$18,
IF($C220="3 - HS",'C1. Verprobung'!$C$19,
IF($C220="4 - HS/MS",'C1. Verprobung'!$C$20,
IF($C220="5 - MS",'C1. Verprobung'!$C$21,
IF($C220="6 - MS/NS",'C1. Verprobung'!$C$22,
IF($C220="7 - NS",'C1. Verprobung'!$C$23,"-")))))))</f>
        <v>-</v>
      </c>
      <c r="P220" s="322" t="str">
        <f>IF($C220="1 - HöS",'C1. Verprobung'!$D$17,
IF($C220="2 - HöS/HS",'C1. Verprobung'!$D$18,
IF($C220="3 - HS",'C1. Verprobung'!$D$19,
IF($C220="4 - HS/MS",'C1. Verprobung'!$D$20,
IF($C220="5 - MS",'C1. Verprobung'!$D$21,
IF($C220="6 - MS/NS",'C1. Verprobung'!$D$22,
IF($C220="7 - NS",'C1. Verprobung'!$D$23,"-")))))))</f>
        <v>-</v>
      </c>
      <c r="Q220" s="322" t="str">
        <f>IF($C220="1 - HöS",'C1. Verprobung'!$E$17,
IF($C220="2 - HöS/HS",'C1. Verprobung'!$E$18,
IF($C220="3 - HS",'C1. Verprobung'!$E$19,
IF($C220="4 - HS/MS",'C1. Verprobung'!$E$20,
IF($C220="5 - MS",'C1. Verprobung'!$E$21,
IF($C220="6 - MS/NS",'C1. Verprobung'!$E$22,
IF($C220="7 - NS",'C1. Verprobung'!$E$23,"-")))))))</f>
        <v>-</v>
      </c>
      <c r="R220" s="322" t="str">
        <f>IF($C220="1 - HöS",'C1. Verprobung'!$F$17,
IF($C220="2 - HöS/HS",'C1. Verprobung'!$F$18,
IF($C220="3 - HS",'C1. Verprobung'!$F$19,
IF($C220="4 - HS/MS",'C1. Verprobung'!$F$20,
IF($C220="5 - MS",'C1. Verprobung'!$F$21,
IF($C220="6 - MS/NS",'C1. Verprobung'!$F$22,
IF($C220="7 - NS",'C1. Verprobung'!$F$23,"-")))))))</f>
        <v>-</v>
      </c>
      <c r="S220" s="151"/>
      <c r="T220" s="181">
        <f t="shared" si="18"/>
        <v>0</v>
      </c>
      <c r="U220" s="181">
        <f t="shared" si="19"/>
        <v>0</v>
      </c>
      <c r="V220" s="181">
        <f t="shared" si="20"/>
        <v>0</v>
      </c>
      <c r="W220" s="181">
        <f t="shared" si="21"/>
        <v>0</v>
      </c>
      <c r="X220" s="181">
        <f t="shared" si="22"/>
        <v>0</v>
      </c>
    </row>
    <row r="221" spans="2:24" ht="15" customHeight="1" x14ac:dyDescent="0.2">
      <c r="B221" s="337" t="s">
        <v>36</v>
      </c>
      <c r="C221" s="133" t="s">
        <v>36</v>
      </c>
      <c r="D221" s="133" t="s">
        <v>36</v>
      </c>
      <c r="E221" s="133"/>
      <c r="F221" s="133"/>
      <c r="G221" s="133"/>
      <c r="H221" s="133"/>
      <c r="I221" s="133"/>
      <c r="J221" s="133"/>
      <c r="K221" s="154"/>
      <c r="L221" s="154"/>
      <c r="M221" s="154"/>
      <c r="N221" s="154"/>
      <c r="O221" s="322" t="str">
        <f>IF($C221="1 - HöS",'C1. Verprobung'!$C$17,
IF($C221="2 - HöS/HS",'C1. Verprobung'!$C$18,
IF($C221="3 - HS",'C1. Verprobung'!$C$19,
IF($C221="4 - HS/MS",'C1. Verprobung'!$C$20,
IF($C221="5 - MS",'C1. Verprobung'!$C$21,
IF($C221="6 - MS/NS",'C1. Verprobung'!$C$22,
IF($C221="7 - NS",'C1. Verprobung'!$C$23,"-")))))))</f>
        <v>-</v>
      </c>
      <c r="P221" s="322" t="str">
        <f>IF($C221="1 - HöS",'C1. Verprobung'!$D$17,
IF($C221="2 - HöS/HS",'C1. Verprobung'!$D$18,
IF($C221="3 - HS",'C1. Verprobung'!$D$19,
IF($C221="4 - HS/MS",'C1. Verprobung'!$D$20,
IF($C221="5 - MS",'C1. Verprobung'!$D$21,
IF($C221="6 - MS/NS",'C1. Verprobung'!$D$22,
IF($C221="7 - NS",'C1. Verprobung'!$D$23,"-")))))))</f>
        <v>-</v>
      </c>
      <c r="Q221" s="322" t="str">
        <f>IF($C221="1 - HöS",'C1. Verprobung'!$E$17,
IF($C221="2 - HöS/HS",'C1. Verprobung'!$E$18,
IF($C221="3 - HS",'C1. Verprobung'!$E$19,
IF($C221="4 - HS/MS",'C1. Verprobung'!$E$20,
IF($C221="5 - MS",'C1. Verprobung'!$E$21,
IF($C221="6 - MS/NS",'C1. Verprobung'!$E$22,
IF($C221="7 - NS",'C1. Verprobung'!$E$23,"-")))))))</f>
        <v>-</v>
      </c>
      <c r="R221" s="322" t="str">
        <f>IF($C221="1 - HöS",'C1. Verprobung'!$F$17,
IF($C221="2 - HöS/HS",'C1. Verprobung'!$F$18,
IF($C221="3 - HS",'C1. Verprobung'!$F$19,
IF($C221="4 - HS/MS",'C1. Verprobung'!$F$20,
IF($C221="5 - MS",'C1. Verprobung'!$F$21,
IF($C221="6 - MS/NS",'C1. Verprobung'!$F$22,
IF($C221="7 - NS",'C1. Verprobung'!$F$23,"-")))))))</f>
        <v>-</v>
      </c>
      <c r="S221" s="151"/>
      <c r="T221" s="181">
        <f t="shared" si="18"/>
        <v>0</v>
      </c>
      <c r="U221" s="181">
        <f t="shared" si="19"/>
        <v>0</v>
      </c>
      <c r="V221" s="181">
        <f t="shared" si="20"/>
        <v>0</v>
      </c>
      <c r="W221" s="181">
        <f t="shared" si="21"/>
        <v>0</v>
      </c>
      <c r="X221" s="181">
        <f t="shared" si="22"/>
        <v>0</v>
      </c>
    </row>
    <row r="222" spans="2:24" ht="15" customHeight="1" x14ac:dyDescent="0.2">
      <c r="B222" s="337" t="s">
        <v>36</v>
      </c>
      <c r="C222" s="133" t="s">
        <v>36</v>
      </c>
      <c r="D222" s="133" t="s">
        <v>36</v>
      </c>
      <c r="E222" s="133"/>
      <c r="F222" s="133"/>
      <c r="G222" s="133"/>
      <c r="H222" s="133"/>
      <c r="I222" s="133"/>
      <c r="J222" s="133"/>
      <c r="K222" s="154"/>
      <c r="L222" s="154"/>
      <c r="M222" s="154"/>
      <c r="N222" s="154"/>
      <c r="O222" s="322" t="str">
        <f>IF($C222="1 - HöS",'C1. Verprobung'!$C$17,
IF($C222="2 - HöS/HS",'C1. Verprobung'!$C$18,
IF($C222="3 - HS",'C1. Verprobung'!$C$19,
IF($C222="4 - HS/MS",'C1. Verprobung'!$C$20,
IF($C222="5 - MS",'C1. Verprobung'!$C$21,
IF($C222="6 - MS/NS",'C1. Verprobung'!$C$22,
IF($C222="7 - NS",'C1. Verprobung'!$C$23,"-")))))))</f>
        <v>-</v>
      </c>
      <c r="P222" s="322" t="str">
        <f>IF($C222="1 - HöS",'C1. Verprobung'!$D$17,
IF($C222="2 - HöS/HS",'C1. Verprobung'!$D$18,
IF($C222="3 - HS",'C1. Verprobung'!$D$19,
IF($C222="4 - HS/MS",'C1. Verprobung'!$D$20,
IF($C222="5 - MS",'C1. Verprobung'!$D$21,
IF($C222="6 - MS/NS",'C1. Verprobung'!$D$22,
IF($C222="7 - NS",'C1. Verprobung'!$D$23,"-")))))))</f>
        <v>-</v>
      </c>
      <c r="Q222" s="322" t="str">
        <f>IF($C222="1 - HöS",'C1. Verprobung'!$E$17,
IF($C222="2 - HöS/HS",'C1. Verprobung'!$E$18,
IF($C222="3 - HS",'C1. Verprobung'!$E$19,
IF($C222="4 - HS/MS",'C1. Verprobung'!$E$20,
IF($C222="5 - MS",'C1. Verprobung'!$E$21,
IF($C222="6 - MS/NS",'C1. Verprobung'!$E$22,
IF($C222="7 - NS",'C1. Verprobung'!$E$23,"-")))))))</f>
        <v>-</v>
      </c>
      <c r="R222" s="322" t="str">
        <f>IF($C222="1 - HöS",'C1. Verprobung'!$F$17,
IF($C222="2 - HöS/HS",'C1. Verprobung'!$F$18,
IF($C222="3 - HS",'C1. Verprobung'!$F$19,
IF($C222="4 - HS/MS",'C1. Verprobung'!$F$20,
IF($C222="5 - MS",'C1. Verprobung'!$F$21,
IF($C222="6 - MS/NS",'C1. Verprobung'!$F$22,
IF($C222="7 - NS",'C1. Verprobung'!$F$23,"-")))))))</f>
        <v>-</v>
      </c>
      <c r="S222" s="151"/>
      <c r="T222" s="181">
        <f t="shared" si="18"/>
        <v>0</v>
      </c>
      <c r="U222" s="181">
        <f t="shared" si="19"/>
        <v>0</v>
      </c>
      <c r="V222" s="181">
        <f t="shared" si="20"/>
        <v>0</v>
      </c>
      <c r="W222" s="181">
        <f t="shared" si="21"/>
        <v>0</v>
      </c>
      <c r="X222" s="181">
        <f t="shared" si="22"/>
        <v>0</v>
      </c>
    </row>
    <row r="223" spans="2:24" ht="15" customHeight="1" x14ac:dyDescent="0.2">
      <c r="B223" s="337" t="s">
        <v>36</v>
      </c>
      <c r="C223" s="133" t="s">
        <v>36</v>
      </c>
      <c r="D223" s="133" t="s">
        <v>36</v>
      </c>
      <c r="E223" s="133"/>
      <c r="F223" s="133"/>
      <c r="G223" s="133"/>
      <c r="H223" s="133"/>
      <c r="I223" s="133"/>
      <c r="J223" s="133"/>
      <c r="K223" s="154"/>
      <c r="L223" s="154"/>
      <c r="M223" s="154"/>
      <c r="N223" s="154"/>
      <c r="O223" s="322" t="str">
        <f>IF($C223="1 - HöS",'C1. Verprobung'!$C$17,
IF($C223="2 - HöS/HS",'C1. Verprobung'!$C$18,
IF($C223="3 - HS",'C1. Verprobung'!$C$19,
IF($C223="4 - HS/MS",'C1. Verprobung'!$C$20,
IF($C223="5 - MS",'C1. Verprobung'!$C$21,
IF($C223="6 - MS/NS",'C1. Verprobung'!$C$22,
IF($C223="7 - NS",'C1. Verprobung'!$C$23,"-")))))))</f>
        <v>-</v>
      </c>
      <c r="P223" s="322" t="str">
        <f>IF($C223="1 - HöS",'C1. Verprobung'!$D$17,
IF($C223="2 - HöS/HS",'C1. Verprobung'!$D$18,
IF($C223="3 - HS",'C1. Verprobung'!$D$19,
IF($C223="4 - HS/MS",'C1. Verprobung'!$D$20,
IF($C223="5 - MS",'C1. Verprobung'!$D$21,
IF($C223="6 - MS/NS",'C1. Verprobung'!$D$22,
IF($C223="7 - NS",'C1. Verprobung'!$D$23,"-")))))))</f>
        <v>-</v>
      </c>
      <c r="Q223" s="322" t="str">
        <f>IF($C223="1 - HöS",'C1. Verprobung'!$E$17,
IF($C223="2 - HöS/HS",'C1. Verprobung'!$E$18,
IF($C223="3 - HS",'C1. Verprobung'!$E$19,
IF($C223="4 - HS/MS",'C1. Verprobung'!$E$20,
IF($C223="5 - MS",'C1. Verprobung'!$E$21,
IF($C223="6 - MS/NS",'C1. Verprobung'!$E$22,
IF($C223="7 - NS",'C1. Verprobung'!$E$23,"-")))))))</f>
        <v>-</v>
      </c>
      <c r="R223" s="322" t="str">
        <f>IF($C223="1 - HöS",'C1. Verprobung'!$F$17,
IF($C223="2 - HöS/HS",'C1. Verprobung'!$F$18,
IF($C223="3 - HS",'C1. Verprobung'!$F$19,
IF($C223="4 - HS/MS",'C1. Verprobung'!$F$20,
IF($C223="5 - MS",'C1. Verprobung'!$F$21,
IF($C223="6 - MS/NS",'C1. Verprobung'!$F$22,
IF($C223="7 - NS",'C1. Verprobung'!$F$23,"-")))))))</f>
        <v>-</v>
      </c>
      <c r="S223" s="151"/>
      <c r="T223" s="181">
        <f t="shared" si="18"/>
        <v>0</v>
      </c>
      <c r="U223" s="181">
        <f t="shared" si="19"/>
        <v>0</v>
      </c>
      <c r="V223" s="181">
        <f t="shared" si="20"/>
        <v>0</v>
      </c>
      <c r="W223" s="181">
        <f t="shared" si="21"/>
        <v>0</v>
      </c>
      <c r="X223" s="181">
        <f t="shared" si="22"/>
        <v>0</v>
      </c>
    </row>
    <row r="224" spans="2:24" ht="15" customHeight="1" x14ac:dyDescent="0.2">
      <c r="B224" s="337" t="s">
        <v>36</v>
      </c>
      <c r="C224" s="133" t="s">
        <v>36</v>
      </c>
      <c r="D224" s="133" t="s">
        <v>36</v>
      </c>
      <c r="E224" s="133"/>
      <c r="F224" s="133"/>
      <c r="G224" s="133"/>
      <c r="H224" s="133"/>
      <c r="I224" s="133"/>
      <c r="J224" s="133"/>
      <c r="K224" s="154"/>
      <c r="L224" s="154"/>
      <c r="M224" s="154"/>
      <c r="N224" s="154"/>
      <c r="O224" s="322" t="str">
        <f>IF($C224="1 - HöS",'C1. Verprobung'!$C$17,
IF($C224="2 - HöS/HS",'C1. Verprobung'!$C$18,
IF($C224="3 - HS",'C1. Verprobung'!$C$19,
IF($C224="4 - HS/MS",'C1. Verprobung'!$C$20,
IF($C224="5 - MS",'C1. Verprobung'!$C$21,
IF($C224="6 - MS/NS",'C1. Verprobung'!$C$22,
IF($C224="7 - NS",'C1. Verprobung'!$C$23,"-")))))))</f>
        <v>-</v>
      </c>
      <c r="P224" s="322" t="str">
        <f>IF($C224="1 - HöS",'C1. Verprobung'!$D$17,
IF($C224="2 - HöS/HS",'C1. Verprobung'!$D$18,
IF($C224="3 - HS",'C1. Verprobung'!$D$19,
IF($C224="4 - HS/MS",'C1. Verprobung'!$D$20,
IF($C224="5 - MS",'C1. Verprobung'!$D$21,
IF($C224="6 - MS/NS",'C1. Verprobung'!$D$22,
IF($C224="7 - NS",'C1. Verprobung'!$D$23,"-")))))))</f>
        <v>-</v>
      </c>
      <c r="Q224" s="322" t="str">
        <f>IF($C224="1 - HöS",'C1. Verprobung'!$E$17,
IF($C224="2 - HöS/HS",'C1. Verprobung'!$E$18,
IF($C224="3 - HS",'C1. Verprobung'!$E$19,
IF($C224="4 - HS/MS",'C1. Verprobung'!$E$20,
IF($C224="5 - MS",'C1. Verprobung'!$E$21,
IF($C224="6 - MS/NS",'C1. Verprobung'!$E$22,
IF($C224="7 - NS",'C1. Verprobung'!$E$23,"-")))))))</f>
        <v>-</v>
      </c>
      <c r="R224" s="322" t="str">
        <f>IF($C224="1 - HöS",'C1. Verprobung'!$F$17,
IF($C224="2 - HöS/HS",'C1. Verprobung'!$F$18,
IF($C224="3 - HS",'C1. Verprobung'!$F$19,
IF($C224="4 - HS/MS",'C1. Verprobung'!$F$20,
IF($C224="5 - MS",'C1. Verprobung'!$F$21,
IF($C224="6 - MS/NS",'C1. Verprobung'!$F$22,
IF($C224="7 - NS",'C1. Verprobung'!$F$23,"-")))))))</f>
        <v>-</v>
      </c>
      <c r="S224" s="151"/>
      <c r="T224" s="181">
        <f t="shared" si="18"/>
        <v>0</v>
      </c>
      <c r="U224" s="181">
        <f t="shared" si="19"/>
        <v>0</v>
      </c>
      <c r="V224" s="181">
        <f t="shared" si="20"/>
        <v>0</v>
      </c>
      <c r="W224" s="181">
        <f t="shared" si="21"/>
        <v>0</v>
      </c>
      <c r="X224" s="181">
        <f t="shared" si="22"/>
        <v>0</v>
      </c>
    </row>
    <row r="225" spans="2:24" ht="15" customHeight="1" x14ac:dyDescent="0.2">
      <c r="B225" s="337" t="s">
        <v>36</v>
      </c>
      <c r="C225" s="133" t="s">
        <v>36</v>
      </c>
      <c r="D225" s="133" t="s">
        <v>36</v>
      </c>
      <c r="E225" s="133"/>
      <c r="F225" s="133"/>
      <c r="G225" s="133"/>
      <c r="H225" s="133"/>
      <c r="I225" s="133"/>
      <c r="J225" s="133"/>
      <c r="K225" s="154"/>
      <c r="L225" s="154"/>
      <c r="M225" s="154"/>
      <c r="N225" s="154"/>
      <c r="O225" s="322" t="str">
        <f>IF($C225="1 - HöS",'C1. Verprobung'!$C$17,
IF($C225="2 - HöS/HS",'C1. Verprobung'!$C$18,
IF($C225="3 - HS",'C1. Verprobung'!$C$19,
IF($C225="4 - HS/MS",'C1. Verprobung'!$C$20,
IF($C225="5 - MS",'C1. Verprobung'!$C$21,
IF($C225="6 - MS/NS",'C1. Verprobung'!$C$22,
IF($C225="7 - NS",'C1. Verprobung'!$C$23,"-")))))))</f>
        <v>-</v>
      </c>
      <c r="P225" s="322" t="str">
        <f>IF($C225="1 - HöS",'C1. Verprobung'!$D$17,
IF($C225="2 - HöS/HS",'C1. Verprobung'!$D$18,
IF($C225="3 - HS",'C1. Verprobung'!$D$19,
IF($C225="4 - HS/MS",'C1. Verprobung'!$D$20,
IF($C225="5 - MS",'C1. Verprobung'!$D$21,
IF($C225="6 - MS/NS",'C1. Verprobung'!$D$22,
IF($C225="7 - NS",'C1. Verprobung'!$D$23,"-")))))))</f>
        <v>-</v>
      </c>
      <c r="Q225" s="322" t="str">
        <f>IF($C225="1 - HöS",'C1. Verprobung'!$E$17,
IF($C225="2 - HöS/HS",'C1. Verprobung'!$E$18,
IF($C225="3 - HS",'C1. Verprobung'!$E$19,
IF($C225="4 - HS/MS",'C1. Verprobung'!$E$20,
IF($C225="5 - MS",'C1. Verprobung'!$E$21,
IF($C225="6 - MS/NS",'C1. Verprobung'!$E$22,
IF($C225="7 - NS",'C1. Verprobung'!$E$23,"-")))))))</f>
        <v>-</v>
      </c>
      <c r="R225" s="322" t="str">
        <f>IF($C225="1 - HöS",'C1. Verprobung'!$F$17,
IF($C225="2 - HöS/HS",'C1. Verprobung'!$F$18,
IF($C225="3 - HS",'C1. Verprobung'!$F$19,
IF($C225="4 - HS/MS",'C1. Verprobung'!$F$20,
IF($C225="5 - MS",'C1. Verprobung'!$F$21,
IF($C225="6 - MS/NS",'C1. Verprobung'!$F$22,
IF($C225="7 - NS",'C1. Verprobung'!$F$23,"-")))))))</f>
        <v>-</v>
      </c>
      <c r="S225" s="151"/>
      <c r="T225" s="181">
        <f t="shared" si="18"/>
        <v>0</v>
      </c>
      <c r="U225" s="181">
        <f t="shared" si="19"/>
        <v>0</v>
      </c>
      <c r="V225" s="181">
        <f t="shared" si="20"/>
        <v>0</v>
      </c>
      <c r="W225" s="181">
        <f t="shared" si="21"/>
        <v>0</v>
      </c>
      <c r="X225" s="181">
        <f t="shared" si="22"/>
        <v>0</v>
      </c>
    </row>
    <row r="226" spans="2:24" ht="15" customHeight="1" x14ac:dyDescent="0.2">
      <c r="B226" s="337" t="s">
        <v>36</v>
      </c>
      <c r="C226" s="133" t="s">
        <v>36</v>
      </c>
      <c r="D226" s="133" t="s">
        <v>36</v>
      </c>
      <c r="E226" s="133"/>
      <c r="F226" s="133"/>
      <c r="G226" s="133"/>
      <c r="H226" s="133"/>
      <c r="I226" s="133"/>
      <c r="J226" s="133"/>
      <c r="K226" s="154"/>
      <c r="L226" s="154"/>
      <c r="M226" s="154"/>
      <c r="N226" s="154"/>
      <c r="O226" s="322" t="str">
        <f>IF($C226="1 - HöS",'C1. Verprobung'!$C$17,
IF($C226="2 - HöS/HS",'C1. Verprobung'!$C$18,
IF($C226="3 - HS",'C1. Verprobung'!$C$19,
IF($C226="4 - HS/MS",'C1. Verprobung'!$C$20,
IF($C226="5 - MS",'C1. Verprobung'!$C$21,
IF($C226="6 - MS/NS",'C1. Verprobung'!$C$22,
IF($C226="7 - NS",'C1. Verprobung'!$C$23,"-")))))))</f>
        <v>-</v>
      </c>
      <c r="P226" s="322" t="str">
        <f>IF($C226="1 - HöS",'C1. Verprobung'!$D$17,
IF($C226="2 - HöS/HS",'C1. Verprobung'!$D$18,
IF($C226="3 - HS",'C1. Verprobung'!$D$19,
IF($C226="4 - HS/MS",'C1. Verprobung'!$D$20,
IF($C226="5 - MS",'C1. Verprobung'!$D$21,
IF($C226="6 - MS/NS",'C1. Verprobung'!$D$22,
IF($C226="7 - NS",'C1. Verprobung'!$D$23,"-")))))))</f>
        <v>-</v>
      </c>
      <c r="Q226" s="322" t="str">
        <f>IF($C226="1 - HöS",'C1. Verprobung'!$E$17,
IF($C226="2 - HöS/HS",'C1. Verprobung'!$E$18,
IF($C226="3 - HS",'C1. Verprobung'!$E$19,
IF($C226="4 - HS/MS",'C1. Verprobung'!$E$20,
IF($C226="5 - MS",'C1. Verprobung'!$E$21,
IF($C226="6 - MS/NS",'C1. Verprobung'!$E$22,
IF($C226="7 - NS",'C1. Verprobung'!$E$23,"-")))))))</f>
        <v>-</v>
      </c>
      <c r="R226" s="322" t="str">
        <f>IF($C226="1 - HöS",'C1. Verprobung'!$F$17,
IF($C226="2 - HöS/HS",'C1. Verprobung'!$F$18,
IF($C226="3 - HS",'C1. Verprobung'!$F$19,
IF($C226="4 - HS/MS",'C1. Verprobung'!$F$20,
IF($C226="5 - MS",'C1. Verprobung'!$F$21,
IF($C226="6 - MS/NS",'C1. Verprobung'!$F$22,
IF($C226="7 - NS",'C1. Verprobung'!$F$23,"-")))))))</f>
        <v>-</v>
      </c>
      <c r="S226" s="151"/>
      <c r="T226" s="181">
        <f t="shared" si="18"/>
        <v>0</v>
      </c>
      <c r="U226" s="181">
        <f t="shared" si="19"/>
        <v>0</v>
      </c>
      <c r="V226" s="181">
        <f t="shared" si="20"/>
        <v>0</v>
      </c>
      <c r="W226" s="181">
        <f t="shared" si="21"/>
        <v>0</v>
      </c>
      <c r="X226" s="181">
        <f t="shared" si="22"/>
        <v>0</v>
      </c>
    </row>
    <row r="227" spans="2:24" ht="15" customHeight="1" x14ac:dyDescent="0.2">
      <c r="B227" s="337" t="s">
        <v>36</v>
      </c>
      <c r="C227" s="133" t="s">
        <v>36</v>
      </c>
      <c r="D227" s="133" t="s">
        <v>36</v>
      </c>
      <c r="E227" s="133"/>
      <c r="F227" s="133"/>
      <c r="G227" s="133"/>
      <c r="H227" s="133"/>
      <c r="I227" s="133"/>
      <c r="J227" s="133"/>
      <c r="K227" s="154"/>
      <c r="L227" s="154"/>
      <c r="M227" s="154"/>
      <c r="N227" s="154"/>
      <c r="O227" s="322" t="str">
        <f>IF($C227="1 - HöS",'C1. Verprobung'!$C$17,
IF($C227="2 - HöS/HS",'C1. Verprobung'!$C$18,
IF($C227="3 - HS",'C1. Verprobung'!$C$19,
IF($C227="4 - HS/MS",'C1. Verprobung'!$C$20,
IF($C227="5 - MS",'C1. Verprobung'!$C$21,
IF($C227="6 - MS/NS",'C1. Verprobung'!$C$22,
IF($C227="7 - NS",'C1. Verprobung'!$C$23,"-")))))))</f>
        <v>-</v>
      </c>
      <c r="P227" s="322" t="str">
        <f>IF($C227="1 - HöS",'C1. Verprobung'!$D$17,
IF($C227="2 - HöS/HS",'C1. Verprobung'!$D$18,
IF($C227="3 - HS",'C1. Verprobung'!$D$19,
IF($C227="4 - HS/MS",'C1. Verprobung'!$D$20,
IF($C227="5 - MS",'C1. Verprobung'!$D$21,
IF($C227="6 - MS/NS",'C1. Verprobung'!$D$22,
IF($C227="7 - NS",'C1. Verprobung'!$D$23,"-")))))))</f>
        <v>-</v>
      </c>
      <c r="Q227" s="322" t="str">
        <f>IF($C227="1 - HöS",'C1. Verprobung'!$E$17,
IF($C227="2 - HöS/HS",'C1. Verprobung'!$E$18,
IF($C227="3 - HS",'C1. Verprobung'!$E$19,
IF($C227="4 - HS/MS",'C1. Verprobung'!$E$20,
IF($C227="5 - MS",'C1. Verprobung'!$E$21,
IF($C227="6 - MS/NS",'C1. Verprobung'!$E$22,
IF($C227="7 - NS",'C1. Verprobung'!$E$23,"-")))))))</f>
        <v>-</v>
      </c>
      <c r="R227" s="322" t="str">
        <f>IF($C227="1 - HöS",'C1. Verprobung'!$F$17,
IF($C227="2 - HöS/HS",'C1. Verprobung'!$F$18,
IF($C227="3 - HS",'C1. Verprobung'!$F$19,
IF($C227="4 - HS/MS",'C1. Verprobung'!$F$20,
IF($C227="5 - MS",'C1. Verprobung'!$F$21,
IF($C227="6 - MS/NS",'C1. Verprobung'!$F$22,
IF($C227="7 - NS",'C1. Verprobung'!$F$23,"-")))))))</f>
        <v>-</v>
      </c>
      <c r="S227" s="151"/>
      <c r="T227" s="181">
        <f t="shared" si="18"/>
        <v>0</v>
      </c>
      <c r="U227" s="181">
        <f t="shared" si="19"/>
        <v>0</v>
      </c>
      <c r="V227" s="181">
        <f t="shared" si="20"/>
        <v>0</v>
      </c>
      <c r="W227" s="181">
        <f t="shared" si="21"/>
        <v>0</v>
      </c>
      <c r="X227" s="181">
        <f t="shared" si="22"/>
        <v>0</v>
      </c>
    </row>
    <row r="228" spans="2:24" ht="15" customHeight="1" x14ac:dyDescent="0.2">
      <c r="B228" s="337" t="s">
        <v>36</v>
      </c>
      <c r="C228" s="133" t="s">
        <v>36</v>
      </c>
      <c r="D228" s="133" t="s">
        <v>36</v>
      </c>
      <c r="E228" s="133"/>
      <c r="F228" s="133"/>
      <c r="G228" s="133"/>
      <c r="H228" s="133"/>
      <c r="I228" s="133"/>
      <c r="J228" s="133"/>
      <c r="K228" s="154"/>
      <c r="L228" s="154"/>
      <c r="M228" s="154"/>
      <c r="N228" s="154"/>
      <c r="O228" s="322" t="str">
        <f>IF($C228="1 - HöS",'C1. Verprobung'!$C$17,
IF($C228="2 - HöS/HS",'C1. Verprobung'!$C$18,
IF($C228="3 - HS",'C1. Verprobung'!$C$19,
IF($C228="4 - HS/MS",'C1. Verprobung'!$C$20,
IF($C228="5 - MS",'C1. Verprobung'!$C$21,
IF($C228="6 - MS/NS",'C1. Verprobung'!$C$22,
IF($C228="7 - NS",'C1. Verprobung'!$C$23,"-")))))))</f>
        <v>-</v>
      </c>
      <c r="P228" s="322" t="str">
        <f>IF($C228="1 - HöS",'C1. Verprobung'!$D$17,
IF($C228="2 - HöS/HS",'C1. Verprobung'!$D$18,
IF($C228="3 - HS",'C1. Verprobung'!$D$19,
IF($C228="4 - HS/MS",'C1. Verprobung'!$D$20,
IF($C228="5 - MS",'C1. Verprobung'!$D$21,
IF($C228="6 - MS/NS",'C1. Verprobung'!$D$22,
IF($C228="7 - NS",'C1. Verprobung'!$D$23,"-")))))))</f>
        <v>-</v>
      </c>
      <c r="Q228" s="322" t="str">
        <f>IF($C228="1 - HöS",'C1. Verprobung'!$E$17,
IF($C228="2 - HöS/HS",'C1. Verprobung'!$E$18,
IF($C228="3 - HS",'C1. Verprobung'!$E$19,
IF($C228="4 - HS/MS",'C1. Verprobung'!$E$20,
IF($C228="5 - MS",'C1. Verprobung'!$E$21,
IF($C228="6 - MS/NS",'C1. Verprobung'!$E$22,
IF($C228="7 - NS",'C1. Verprobung'!$E$23,"-")))))))</f>
        <v>-</v>
      </c>
      <c r="R228" s="322" t="str">
        <f>IF($C228="1 - HöS",'C1. Verprobung'!$F$17,
IF($C228="2 - HöS/HS",'C1. Verprobung'!$F$18,
IF($C228="3 - HS",'C1. Verprobung'!$F$19,
IF($C228="4 - HS/MS",'C1. Verprobung'!$F$20,
IF($C228="5 - MS",'C1. Verprobung'!$F$21,
IF($C228="6 - MS/NS",'C1. Verprobung'!$F$22,
IF($C228="7 - NS",'C1. Verprobung'!$F$23,"-")))))))</f>
        <v>-</v>
      </c>
      <c r="S228" s="151"/>
      <c r="T228" s="181">
        <f t="shared" si="18"/>
        <v>0</v>
      </c>
      <c r="U228" s="181">
        <f t="shared" si="19"/>
        <v>0</v>
      </c>
      <c r="V228" s="181">
        <f t="shared" si="20"/>
        <v>0</v>
      </c>
      <c r="W228" s="181">
        <f t="shared" si="21"/>
        <v>0</v>
      </c>
      <c r="X228" s="181">
        <f t="shared" si="22"/>
        <v>0</v>
      </c>
    </row>
    <row r="229" spans="2:24" ht="15" customHeight="1" x14ac:dyDescent="0.2">
      <c r="B229" s="337" t="s">
        <v>36</v>
      </c>
      <c r="C229" s="133" t="s">
        <v>36</v>
      </c>
      <c r="D229" s="133" t="s">
        <v>36</v>
      </c>
      <c r="E229" s="133"/>
      <c r="F229" s="133"/>
      <c r="G229" s="133"/>
      <c r="H229" s="133"/>
      <c r="I229" s="133"/>
      <c r="J229" s="133"/>
      <c r="K229" s="154"/>
      <c r="L229" s="154"/>
      <c r="M229" s="154"/>
      <c r="N229" s="154"/>
      <c r="O229" s="322" t="str">
        <f>IF($C229="1 - HöS",'C1. Verprobung'!$C$17,
IF($C229="2 - HöS/HS",'C1. Verprobung'!$C$18,
IF($C229="3 - HS",'C1. Verprobung'!$C$19,
IF($C229="4 - HS/MS",'C1. Verprobung'!$C$20,
IF($C229="5 - MS",'C1. Verprobung'!$C$21,
IF($C229="6 - MS/NS",'C1. Verprobung'!$C$22,
IF($C229="7 - NS",'C1. Verprobung'!$C$23,"-")))))))</f>
        <v>-</v>
      </c>
      <c r="P229" s="322" t="str">
        <f>IF($C229="1 - HöS",'C1. Verprobung'!$D$17,
IF($C229="2 - HöS/HS",'C1. Verprobung'!$D$18,
IF($C229="3 - HS",'C1. Verprobung'!$D$19,
IF($C229="4 - HS/MS",'C1. Verprobung'!$D$20,
IF($C229="5 - MS",'C1. Verprobung'!$D$21,
IF($C229="6 - MS/NS",'C1. Verprobung'!$D$22,
IF($C229="7 - NS",'C1. Verprobung'!$D$23,"-")))))))</f>
        <v>-</v>
      </c>
      <c r="Q229" s="322" t="str">
        <f>IF($C229="1 - HöS",'C1. Verprobung'!$E$17,
IF($C229="2 - HöS/HS",'C1. Verprobung'!$E$18,
IF($C229="3 - HS",'C1. Verprobung'!$E$19,
IF($C229="4 - HS/MS",'C1. Verprobung'!$E$20,
IF($C229="5 - MS",'C1. Verprobung'!$E$21,
IF($C229="6 - MS/NS",'C1. Verprobung'!$E$22,
IF($C229="7 - NS",'C1. Verprobung'!$E$23,"-")))))))</f>
        <v>-</v>
      </c>
      <c r="R229" s="322" t="str">
        <f>IF($C229="1 - HöS",'C1. Verprobung'!$F$17,
IF($C229="2 - HöS/HS",'C1. Verprobung'!$F$18,
IF($C229="3 - HS",'C1. Verprobung'!$F$19,
IF($C229="4 - HS/MS",'C1. Verprobung'!$F$20,
IF($C229="5 - MS",'C1. Verprobung'!$F$21,
IF($C229="6 - MS/NS",'C1. Verprobung'!$F$22,
IF($C229="7 - NS",'C1. Verprobung'!$F$23,"-")))))))</f>
        <v>-</v>
      </c>
      <c r="S229" s="151"/>
      <c r="T229" s="181">
        <f t="shared" si="18"/>
        <v>0</v>
      </c>
      <c r="U229" s="181">
        <f t="shared" si="19"/>
        <v>0</v>
      </c>
      <c r="V229" s="181">
        <f t="shared" si="20"/>
        <v>0</v>
      </c>
      <c r="W229" s="181">
        <f t="shared" si="21"/>
        <v>0</v>
      </c>
      <c r="X229" s="181">
        <f t="shared" si="22"/>
        <v>0</v>
      </c>
    </row>
    <row r="230" spans="2:24" ht="15" customHeight="1" x14ac:dyDescent="0.2">
      <c r="B230" s="337" t="s">
        <v>36</v>
      </c>
      <c r="C230" s="133" t="s">
        <v>36</v>
      </c>
      <c r="D230" s="133" t="s">
        <v>36</v>
      </c>
      <c r="E230" s="133"/>
      <c r="F230" s="133"/>
      <c r="G230" s="133"/>
      <c r="H230" s="133"/>
      <c r="I230" s="133"/>
      <c r="J230" s="133"/>
      <c r="K230" s="154"/>
      <c r="L230" s="154"/>
      <c r="M230" s="154"/>
      <c r="N230" s="154"/>
      <c r="O230" s="322" t="str">
        <f>IF($C230="1 - HöS",'C1. Verprobung'!$C$17,
IF($C230="2 - HöS/HS",'C1. Verprobung'!$C$18,
IF($C230="3 - HS",'C1. Verprobung'!$C$19,
IF($C230="4 - HS/MS",'C1. Verprobung'!$C$20,
IF($C230="5 - MS",'C1. Verprobung'!$C$21,
IF($C230="6 - MS/NS",'C1. Verprobung'!$C$22,
IF($C230="7 - NS",'C1. Verprobung'!$C$23,"-")))))))</f>
        <v>-</v>
      </c>
      <c r="P230" s="322" t="str">
        <f>IF($C230="1 - HöS",'C1. Verprobung'!$D$17,
IF($C230="2 - HöS/HS",'C1. Verprobung'!$D$18,
IF($C230="3 - HS",'C1. Verprobung'!$D$19,
IF($C230="4 - HS/MS",'C1. Verprobung'!$D$20,
IF($C230="5 - MS",'C1. Verprobung'!$D$21,
IF($C230="6 - MS/NS",'C1. Verprobung'!$D$22,
IF($C230="7 - NS",'C1. Verprobung'!$D$23,"-")))))))</f>
        <v>-</v>
      </c>
      <c r="Q230" s="322" t="str">
        <f>IF($C230="1 - HöS",'C1. Verprobung'!$E$17,
IF($C230="2 - HöS/HS",'C1. Verprobung'!$E$18,
IF($C230="3 - HS",'C1. Verprobung'!$E$19,
IF($C230="4 - HS/MS",'C1. Verprobung'!$E$20,
IF($C230="5 - MS",'C1. Verprobung'!$E$21,
IF($C230="6 - MS/NS",'C1. Verprobung'!$E$22,
IF($C230="7 - NS",'C1. Verprobung'!$E$23,"-")))))))</f>
        <v>-</v>
      </c>
      <c r="R230" s="322" t="str">
        <f>IF($C230="1 - HöS",'C1. Verprobung'!$F$17,
IF($C230="2 - HöS/HS",'C1. Verprobung'!$F$18,
IF($C230="3 - HS",'C1. Verprobung'!$F$19,
IF($C230="4 - HS/MS",'C1. Verprobung'!$F$20,
IF($C230="5 - MS",'C1. Verprobung'!$F$21,
IF($C230="6 - MS/NS",'C1. Verprobung'!$F$22,
IF($C230="7 - NS",'C1. Verprobung'!$F$23,"-")))))))</f>
        <v>-</v>
      </c>
      <c r="S230" s="151"/>
      <c r="T230" s="181">
        <f t="shared" si="18"/>
        <v>0</v>
      </c>
      <c r="U230" s="181">
        <f t="shared" si="19"/>
        <v>0</v>
      </c>
      <c r="V230" s="181">
        <f t="shared" si="20"/>
        <v>0</v>
      </c>
      <c r="W230" s="181">
        <f t="shared" si="21"/>
        <v>0</v>
      </c>
      <c r="X230" s="181">
        <f t="shared" si="22"/>
        <v>0</v>
      </c>
    </row>
    <row r="231" spans="2:24" ht="15" customHeight="1" x14ac:dyDescent="0.2">
      <c r="B231" s="337" t="s">
        <v>36</v>
      </c>
      <c r="C231" s="133" t="s">
        <v>36</v>
      </c>
      <c r="D231" s="133" t="s">
        <v>36</v>
      </c>
      <c r="E231" s="133"/>
      <c r="F231" s="133"/>
      <c r="G231" s="133"/>
      <c r="H231" s="133"/>
      <c r="I231" s="133"/>
      <c r="J231" s="133"/>
      <c r="K231" s="154"/>
      <c r="L231" s="154"/>
      <c r="M231" s="154"/>
      <c r="N231" s="154"/>
      <c r="O231" s="322" t="str">
        <f>IF($C231="1 - HöS",'C1. Verprobung'!$C$17,
IF($C231="2 - HöS/HS",'C1. Verprobung'!$C$18,
IF($C231="3 - HS",'C1. Verprobung'!$C$19,
IF($C231="4 - HS/MS",'C1. Verprobung'!$C$20,
IF($C231="5 - MS",'C1. Verprobung'!$C$21,
IF($C231="6 - MS/NS",'C1. Verprobung'!$C$22,
IF($C231="7 - NS",'C1. Verprobung'!$C$23,"-")))))))</f>
        <v>-</v>
      </c>
      <c r="P231" s="322" t="str">
        <f>IF($C231="1 - HöS",'C1. Verprobung'!$D$17,
IF($C231="2 - HöS/HS",'C1. Verprobung'!$D$18,
IF($C231="3 - HS",'C1. Verprobung'!$D$19,
IF($C231="4 - HS/MS",'C1. Verprobung'!$D$20,
IF($C231="5 - MS",'C1. Verprobung'!$D$21,
IF($C231="6 - MS/NS",'C1. Verprobung'!$D$22,
IF($C231="7 - NS",'C1. Verprobung'!$D$23,"-")))))))</f>
        <v>-</v>
      </c>
      <c r="Q231" s="322" t="str">
        <f>IF($C231="1 - HöS",'C1. Verprobung'!$E$17,
IF($C231="2 - HöS/HS",'C1. Verprobung'!$E$18,
IF($C231="3 - HS",'C1. Verprobung'!$E$19,
IF($C231="4 - HS/MS",'C1. Verprobung'!$E$20,
IF($C231="5 - MS",'C1. Verprobung'!$E$21,
IF($C231="6 - MS/NS",'C1. Verprobung'!$E$22,
IF($C231="7 - NS",'C1. Verprobung'!$E$23,"-")))))))</f>
        <v>-</v>
      </c>
      <c r="R231" s="322" t="str">
        <f>IF($C231="1 - HöS",'C1. Verprobung'!$F$17,
IF($C231="2 - HöS/HS",'C1. Verprobung'!$F$18,
IF($C231="3 - HS",'C1. Verprobung'!$F$19,
IF($C231="4 - HS/MS",'C1. Verprobung'!$F$20,
IF($C231="5 - MS",'C1. Verprobung'!$F$21,
IF($C231="6 - MS/NS",'C1. Verprobung'!$F$22,
IF($C231="7 - NS",'C1. Verprobung'!$F$23,"-")))))))</f>
        <v>-</v>
      </c>
      <c r="S231" s="151"/>
      <c r="T231" s="181">
        <f t="shared" si="18"/>
        <v>0</v>
      </c>
      <c r="U231" s="181">
        <f t="shared" si="19"/>
        <v>0</v>
      </c>
      <c r="V231" s="181">
        <f t="shared" si="20"/>
        <v>0</v>
      </c>
      <c r="W231" s="181">
        <f t="shared" si="21"/>
        <v>0</v>
      </c>
      <c r="X231" s="181">
        <f t="shared" si="22"/>
        <v>0</v>
      </c>
    </row>
    <row r="232" spans="2:24" ht="15" customHeight="1" x14ac:dyDescent="0.2">
      <c r="B232" s="337" t="s">
        <v>36</v>
      </c>
      <c r="C232" s="133" t="s">
        <v>36</v>
      </c>
      <c r="D232" s="133" t="s">
        <v>36</v>
      </c>
      <c r="E232" s="133"/>
      <c r="F232" s="133"/>
      <c r="G232" s="133"/>
      <c r="H232" s="133"/>
      <c r="I232" s="133"/>
      <c r="J232" s="133"/>
      <c r="K232" s="154"/>
      <c r="L232" s="154"/>
      <c r="M232" s="154"/>
      <c r="N232" s="154"/>
      <c r="O232" s="322" t="str">
        <f>IF($C232="1 - HöS",'C1. Verprobung'!$C$17,
IF($C232="2 - HöS/HS",'C1. Verprobung'!$C$18,
IF($C232="3 - HS",'C1. Verprobung'!$C$19,
IF($C232="4 - HS/MS",'C1. Verprobung'!$C$20,
IF($C232="5 - MS",'C1. Verprobung'!$C$21,
IF($C232="6 - MS/NS",'C1. Verprobung'!$C$22,
IF($C232="7 - NS",'C1. Verprobung'!$C$23,"-")))))))</f>
        <v>-</v>
      </c>
      <c r="P232" s="322" t="str">
        <f>IF($C232="1 - HöS",'C1. Verprobung'!$D$17,
IF($C232="2 - HöS/HS",'C1. Verprobung'!$D$18,
IF($C232="3 - HS",'C1. Verprobung'!$D$19,
IF($C232="4 - HS/MS",'C1. Verprobung'!$D$20,
IF($C232="5 - MS",'C1. Verprobung'!$D$21,
IF($C232="6 - MS/NS",'C1. Verprobung'!$D$22,
IF($C232="7 - NS",'C1. Verprobung'!$D$23,"-")))))))</f>
        <v>-</v>
      </c>
      <c r="Q232" s="322" t="str">
        <f>IF($C232="1 - HöS",'C1. Verprobung'!$E$17,
IF($C232="2 - HöS/HS",'C1. Verprobung'!$E$18,
IF($C232="3 - HS",'C1. Verprobung'!$E$19,
IF($C232="4 - HS/MS",'C1. Verprobung'!$E$20,
IF($C232="5 - MS",'C1. Verprobung'!$E$21,
IF($C232="6 - MS/NS",'C1. Verprobung'!$E$22,
IF($C232="7 - NS",'C1. Verprobung'!$E$23,"-")))))))</f>
        <v>-</v>
      </c>
      <c r="R232" s="322" t="str">
        <f>IF($C232="1 - HöS",'C1. Verprobung'!$F$17,
IF($C232="2 - HöS/HS",'C1. Verprobung'!$F$18,
IF($C232="3 - HS",'C1. Verprobung'!$F$19,
IF($C232="4 - HS/MS",'C1. Verprobung'!$F$20,
IF($C232="5 - MS",'C1. Verprobung'!$F$21,
IF($C232="6 - MS/NS",'C1. Verprobung'!$F$22,
IF($C232="7 - NS",'C1. Verprobung'!$F$23,"-")))))))</f>
        <v>-</v>
      </c>
      <c r="S232" s="151"/>
      <c r="T232" s="181">
        <f t="shared" si="18"/>
        <v>0</v>
      </c>
      <c r="U232" s="181">
        <f t="shared" si="19"/>
        <v>0</v>
      </c>
      <c r="V232" s="181">
        <f t="shared" si="20"/>
        <v>0</v>
      </c>
      <c r="W232" s="181">
        <f t="shared" si="21"/>
        <v>0</v>
      </c>
      <c r="X232" s="181">
        <f t="shared" si="22"/>
        <v>0</v>
      </c>
    </row>
    <row r="233" spans="2:24" ht="15" customHeight="1" x14ac:dyDescent="0.2">
      <c r="B233" s="337" t="s">
        <v>36</v>
      </c>
      <c r="C233" s="133" t="s">
        <v>36</v>
      </c>
      <c r="D233" s="133" t="s">
        <v>36</v>
      </c>
      <c r="E233" s="133"/>
      <c r="F233" s="133"/>
      <c r="G233" s="133"/>
      <c r="H233" s="133"/>
      <c r="I233" s="133"/>
      <c r="J233" s="133"/>
      <c r="K233" s="154"/>
      <c r="L233" s="154"/>
      <c r="M233" s="154"/>
      <c r="N233" s="154"/>
      <c r="O233" s="322" t="str">
        <f>IF($C233="1 - HöS",'C1. Verprobung'!$C$17,
IF($C233="2 - HöS/HS",'C1. Verprobung'!$C$18,
IF($C233="3 - HS",'C1. Verprobung'!$C$19,
IF($C233="4 - HS/MS",'C1. Verprobung'!$C$20,
IF($C233="5 - MS",'C1. Verprobung'!$C$21,
IF($C233="6 - MS/NS",'C1. Verprobung'!$C$22,
IF($C233="7 - NS",'C1. Verprobung'!$C$23,"-")))))))</f>
        <v>-</v>
      </c>
      <c r="P233" s="322" t="str">
        <f>IF($C233="1 - HöS",'C1. Verprobung'!$D$17,
IF($C233="2 - HöS/HS",'C1. Verprobung'!$D$18,
IF($C233="3 - HS",'C1. Verprobung'!$D$19,
IF($C233="4 - HS/MS",'C1. Verprobung'!$D$20,
IF($C233="5 - MS",'C1. Verprobung'!$D$21,
IF($C233="6 - MS/NS",'C1. Verprobung'!$D$22,
IF($C233="7 - NS",'C1. Verprobung'!$D$23,"-")))))))</f>
        <v>-</v>
      </c>
      <c r="Q233" s="322" t="str">
        <f>IF($C233="1 - HöS",'C1. Verprobung'!$E$17,
IF($C233="2 - HöS/HS",'C1. Verprobung'!$E$18,
IF($C233="3 - HS",'C1. Verprobung'!$E$19,
IF($C233="4 - HS/MS",'C1. Verprobung'!$E$20,
IF($C233="5 - MS",'C1. Verprobung'!$E$21,
IF($C233="6 - MS/NS",'C1. Verprobung'!$E$22,
IF($C233="7 - NS",'C1. Verprobung'!$E$23,"-")))))))</f>
        <v>-</v>
      </c>
      <c r="R233" s="322" t="str">
        <f>IF($C233="1 - HöS",'C1. Verprobung'!$F$17,
IF($C233="2 - HöS/HS",'C1. Verprobung'!$F$18,
IF($C233="3 - HS",'C1. Verprobung'!$F$19,
IF($C233="4 - HS/MS",'C1. Verprobung'!$F$20,
IF($C233="5 - MS",'C1. Verprobung'!$F$21,
IF($C233="6 - MS/NS",'C1. Verprobung'!$F$22,
IF($C233="7 - NS",'C1. Verprobung'!$F$23,"-")))))))</f>
        <v>-</v>
      </c>
      <c r="S233" s="151"/>
      <c r="T233" s="181">
        <f t="shared" si="18"/>
        <v>0</v>
      </c>
      <c r="U233" s="181">
        <f t="shared" si="19"/>
        <v>0</v>
      </c>
      <c r="V233" s="181">
        <f t="shared" si="20"/>
        <v>0</v>
      </c>
      <c r="W233" s="181">
        <f t="shared" si="21"/>
        <v>0</v>
      </c>
      <c r="X233" s="181">
        <f t="shared" si="22"/>
        <v>0</v>
      </c>
    </row>
    <row r="234" spans="2:24" ht="15" customHeight="1" x14ac:dyDescent="0.2">
      <c r="B234" s="337" t="s">
        <v>36</v>
      </c>
      <c r="C234" s="133" t="s">
        <v>36</v>
      </c>
      <c r="D234" s="133" t="s">
        <v>36</v>
      </c>
      <c r="E234" s="133"/>
      <c r="F234" s="133"/>
      <c r="G234" s="133"/>
      <c r="H234" s="133"/>
      <c r="I234" s="133"/>
      <c r="J234" s="133"/>
      <c r="K234" s="154"/>
      <c r="L234" s="154"/>
      <c r="M234" s="154"/>
      <c r="N234" s="154"/>
      <c r="O234" s="322" t="str">
        <f>IF($C234="1 - HöS",'C1. Verprobung'!$C$17,
IF($C234="2 - HöS/HS",'C1. Verprobung'!$C$18,
IF($C234="3 - HS",'C1. Verprobung'!$C$19,
IF($C234="4 - HS/MS",'C1. Verprobung'!$C$20,
IF($C234="5 - MS",'C1. Verprobung'!$C$21,
IF($C234="6 - MS/NS",'C1. Verprobung'!$C$22,
IF($C234="7 - NS",'C1. Verprobung'!$C$23,"-")))))))</f>
        <v>-</v>
      </c>
      <c r="P234" s="322" t="str">
        <f>IF($C234="1 - HöS",'C1. Verprobung'!$D$17,
IF($C234="2 - HöS/HS",'C1. Verprobung'!$D$18,
IF($C234="3 - HS",'C1. Verprobung'!$D$19,
IF($C234="4 - HS/MS",'C1. Verprobung'!$D$20,
IF($C234="5 - MS",'C1. Verprobung'!$D$21,
IF($C234="6 - MS/NS",'C1. Verprobung'!$D$22,
IF($C234="7 - NS",'C1. Verprobung'!$D$23,"-")))))))</f>
        <v>-</v>
      </c>
      <c r="Q234" s="322" t="str">
        <f>IF($C234="1 - HöS",'C1. Verprobung'!$E$17,
IF($C234="2 - HöS/HS",'C1. Verprobung'!$E$18,
IF($C234="3 - HS",'C1. Verprobung'!$E$19,
IF($C234="4 - HS/MS",'C1. Verprobung'!$E$20,
IF($C234="5 - MS",'C1. Verprobung'!$E$21,
IF($C234="6 - MS/NS",'C1. Verprobung'!$E$22,
IF($C234="7 - NS",'C1. Verprobung'!$E$23,"-")))))))</f>
        <v>-</v>
      </c>
      <c r="R234" s="322" t="str">
        <f>IF($C234="1 - HöS",'C1. Verprobung'!$F$17,
IF($C234="2 - HöS/HS",'C1. Verprobung'!$F$18,
IF($C234="3 - HS",'C1. Verprobung'!$F$19,
IF($C234="4 - HS/MS",'C1. Verprobung'!$F$20,
IF($C234="5 - MS",'C1. Verprobung'!$F$21,
IF($C234="6 - MS/NS",'C1. Verprobung'!$F$22,
IF($C234="7 - NS",'C1. Verprobung'!$F$23,"-")))))))</f>
        <v>-</v>
      </c>
      <c r="S234" s="151"/>
      <c r="T234" s="181">
        <f t="shared" si="18"/>
        <v>0</v>
      </c>
      <c r="U234" s="181">
        <f t="shared" si="19"/>
        <v>0</v>
      </c>
      <c r="V234" s="181">
        <f t="shared" si="20"/>
        <v>0</v>
      </c>
      <c r="W234" s="181">
        <f t="shared" si="21"/>
        <v>0</v>
      </c>
      <c r="X234" s="181">
        <f t="shared" si="22"/>
        <v>0</v>
      </c>
    </row>
    <row r="235" spans="2:24" ht="15" customHeight="1" x14ac:dyDescent="0.2">
      <c r="B235" s="337" t="s">
        <v>36</v>
      </c>
      <c r="C235" s="133" t="s">
        <v>36</v>
      </c>
      <c r="D235" s="133" t="s">
        <v>36</v>
      </c>
      <c r="E235" s="133"/>
      <c r="F235" s="133"/>
      <c r="G235" s="133"/>
      <c r="H235" s="133"/>
      <c r="I235" s="133"/>
      <c r="J235" s="133"/>
      <c r="K235" s="154"/>
      <c r="L235" s="154"/>
      <c r="M235" s="154"/>
      <c r="N235" s="154"/>
      <c r="O235" s="322" t="str">
        <f>IF($C235="1 - HöS",'C1. Verprobung'!$C$17,
IF($C235="2 - HöS/HS",'C1. Verprobung'!$C$18,
IF($C235="3 - HS",'C1. Verprobung'!$C$19,
IF($C235="4 - HS/MS",'C1. Verprobung'!$C$20,
IF($C235="5 - MS",'C1. Verprobung'!$C$21,
IF($C235="6 - MS/NS",'C1. Verprobung'!$C$22,
IF($C235="7 - NS",'C1. Verprobung'!$C$23,"-")))))))</f>
        <v>-</v>
      </c>
      <c r="P235" s="322" t="str">
        <f>IF($C235="1 - HöS",'C1. Verprobung'!$D$17,
IF($C235="2 - HöS/HS",'C1. Verprobung'!$D$18,
IF($C235="3 - HS",'C1. Verprobung'!$D$19,
IF($C235="4 - HS/MS",'C1. Verprobung'!$D$20,
IF($C235="5 - MS",'C1. Verprobung'!$D$21,
IF($C235="6 - MS/NS",'C1. Verprobung'!$D$22,
IF($C235="7 - NS",'C1. Verprobung'!$D$23,"-")))))))</f>
        <v>-</v>
      </c>
      <c r="Q235" s="322" t="str">
        <f>IF($C235="1 - HöS",'C1. Verprobung'!$E$17,
IF($C235="2 - HöS/HS",'C1. Verprobung'!$E$18,
IF($C235="3 - HS",'C1. Verprobung'!$E$19,
IF($C235="4 - HS/MS",'C1. Verprobung'!$E$20,
IF($C235="5 - MS",'C1. Verprobung'!$E$21,
IF($C235="6 - MS/NS",'C1. Verprobung'!$E$22,
IF($C235="7 - NS",'C1. Verprobung'!$E$23,"-")))))))</f>
        <v>-</v>
      </c>
      <c r="R235" s="322" t="str">
        <f>IF($C235="1 - HöS",'C1. Verprobung'!$F$17,
IF($C235="2 - HöS/HS",'C1. Verprobung'!$F$18,
IF($C235="3 - HS",'C1. Verprobung'!$F$19,
IF($C235="4 - HS/MS",'C1. Verprobung'!$F$20,
IF($C235="5 - MS",'C1. Verprobung'!$F$21,
IF($C235="6 - MS/NS",'C1. Verprobung'!$F$22,
IF($C235="7 - NS",'C1. Verprobung'!$F$23,"-")))))))</f>
        <v>-</v>
      </c>
      <c r="S235" s="151"/>
      <c r="T235" s="181">
        <f t="shared" si="18"/>
        <v>0</v>
      </c>
      <c r="U235" s="181">
        <f t="shared" si="19"/>
        <v>0</v>
      </c>
      <c r="V235" s="181">
        <f t="shared" si="20"/>
        <v>0</v>
      </c>
      <c r="W235" s="181">
        <f t="shared" si="21"/>
        <v>0</v>
      </c>
      <c r="X235" s="181">
        <f t="shared" si="22"/>
        <v>0</v>
      </c>
    </row>
    <row r="236" spans="2:24" ht="15" customHeight="1" x14ac:dyDescent="0.2">
      <c r="B236" s="337" t="s">
        <v>36</v>
      </c>
      <c r="C236" s="133" t="s">
        <v>36</v>
      </c>
      <c r="D236" s="133" t="s">
        <v>36</v>
      </c>
      <c r="E236" s="133"/>
      <c r="F236" s="133"/>
      <c r="G236" s="133"/>
      <c r="H236" s="133"/>
      <c r="I236" s="133"/>
      <c r="J236" s="133"/>
      <c r="K236" s="154"/>
      <c r="L236" s="154"/>
      <c r="M236" s="154"/>
      <c r="N236" s="154"/>
      <c r="O236" s="322" t="str">
        <f>IF($C236="1 - HöS",'C1. Verprobung'!$C$17,
IF($C236="2 - HöS/HS",'C1. Verprobung'!$C$18,
IF($C236="3 - HS",'C1. Verprobung'!$C$19,
IF($C236="4 - HS/MS",'C1. Verprobung'!$C$20,
IF($C236="5 - MS",'C1. Verprobung'!$C$21,
IF($C236="6 - MS/NS",'C1. Verprobung'!$C$22,
IF($C236="7 - NS",'C1. Verprobung'!$C$23,"-")))))))</f>
        <v>-</v>
      </c>
      <c r="P236" s="322" t="str">
        <f>IF($C236="1 - HöS",'C1. Verprobung'!$D$17,
IF($C236="2 - HöS/HS",'C1. Verprobung'!$D$18,
IF($C236="3 - HS",'C1. Verprobung'!$D$19,
IF($C236="4 - HS/MS",'C1. Verprobung'!$D$20,
IF($C236="5 - MS",'C1. Verprobung'!$D$21,
IF($C236="6 - MS/NS",'C1. Verprobung'!$D$22,
IF($C236="7 - NS",'C1. Verprobung'!$D$23,"-")))))))</f>
        <v>-</v>
      </c>
      <c r="Q236" s="322" t="str">
        <f>IF($C236="1 - HöS",'C1. Verprobung'!$E$17,
IF($C236="2 - HöS/HS",'C1. Verprobung'!$E$18,
IF($C236="3 - HS",'C1. Verprobung'!$E$19,
IF($C236="4 - HS/MS",'C1. Verprobung'!$E$20,
IF($C236="5 - MS",'C1. Verprobung'!$E$21,
IF($C236="6 - MS/NS",'C1. Verprobung'!$E$22,
IF($C236="7 - NS",'C1. Verprobung'!$E$23,"-")))))))</f>
        <v>-</v>
      </c>
      <c r="R236" s="322" t="str">
        <f>IF($C236="1 - HöS",'C1. Verprobung'!$F$17,
IF($C236="2 - HöS/HS",'C1. Verprobung'!$F$18,
IF($C236="3 - HS",'C1. Verprobung'!$F$19,
IF($C236="4 - HS/MS",'C1. Verprobung'!$F$20,
IF($C236="5 - MS",'C1. Verprobung'!$F$21,
IF($C236="6 - MS/NS",'C1. Verprobung'!$F$22,
IF($C236="7 - NS",'C1. Verprobung'!$F$23,"-")))))))</f>
        <v>-</v>
      </c>
      <c r="S236" s="151"/>
      <c r="T236" s="181">
        <f t="shared" si="18"/>
        <v>0</v>
      </c>
      <c r="U236" s="181">
        <f t="shared" si="19"/>
        <v>0</v>
      </c>
      <c r="V236" s="181">
        <f t="shared" si="20"/>
        <v>0</v>
      </c>
      <c r="W236" s="181">
        <f t="shared" si="21"/>
        <v>0</v>
      </c>
      <c r="X236" s="181">
        <f t="shared" si="22"/>
        <v>0</v>
      </c>
    </row>
    <row r="237" spans="2:24" ht="15" customHeight="1" x14ac:dyDescent="0.2">
      <c r="B237" s="337" t="s">
        <v>36</v>
      </c>
      <c r="C237" s="133" t="s">
        <v>36</v>
      </c>
      <c r="D237" s="133" t="s">
        <v>36</v>
      </c>
      <c r="E237" s="133"/>
      <c r="F237" s="133"/>
      <c r="G237" s="133"/>
      <c r="H237" s="133"/>
      <c r="I237" s="133"/>
      <c r="J237" s="133"/>
      <c r="K237" s="154"/>
      <c r="L237" s="154"/>
      <c r="M237" s="154"/>
      <c r="N237" s="154"/>
      <c r="O237" s="322" t="str">
        <f>IF($C237="1 - HöS",'C1. Verprobung'!$C$17,
IF($C237="2 - HöS/HS",'C1. Verprobung'!$C$18,
IF($C237="3 - HS",'C1. Verprobung'!$C$19,
IF($C237="4 - HS/MS",'C1. Verprobung'!$C$20,
IF($C237="5 - MS",'C1. Verprobung'!$C$21,
IF($C237="6 - MS/NS",'C1. Verprobung'!$C$22,
IF($C237="7 - NS",'C1. Verprobung'!$C$23,"-")))))))</f>
        <v>-</v>
      </c>
      <c r="P237" s="322" t="str">
        <f>IF($C237="1 - HöS",'C1. Verprobung'!$D$17,
IF($C237="2 - HöS/HS",'C1. Verprobung'!$D$18,
IF($C237="3 - HS",'C1. Verprobung'!$D$19,
IF($C237="4 - HS/MS",'C1. Verprobung'!$D$20,
IF($C237="5 - MS",'C1. Verprobung'!$D$21,
IF($C237="6 - MS/NS",'C1. Verprobung'!$D$22,
IF($C237="7 - NS",'C1. Verprobung'!$D$23,"-")))))))</f>
        <v>-</v>
      </c>
      <c r="Q237" s="322" t="str">
        <f>IF($C237="1 - HöS",'C1. Verprobung'!$E$17,
IF($C237="2 - HöS/HS",'C1. Verprobung'!$E$18,
IF($C237="3 - HS",'C1. Verprobung'!$E$19,
IF($C237="4 - HS/MS",'C1. Verprobung'!$E$20,
IF($C237="5 - MS",'C1. Verprobung'!$E$21,
IF($C237="6 - MS/NS",'C1. Verprobung'!$E$22,
IF($C237="7 - NS",'C1. Verprobung'!$E$23,"-")))))))</f>
        <v>-</v>
      </c>
      <c r="R237" s="322" t="str">
        <f>IF($C237="1 - HöS",'C1. Verprobung'!$F$17,
IF($C237="2 - HöS/HS",'C1. Verprobung'!$F$18,
IF($C237="3 - HS",'C1. Verprobung'!$F$19,
IF($C237="4 - HS/MS",'C1. Verprobung'!$F$20,
IF($C237="5 - MS",'C1. Verprobung'!$F$21,
IF($C237="6 - MS/NS",'C1. Verprobung'!$F$22,
IF($C237="7 - NS",'C1. Verprobung'!$F$23,"-")))))))</f>
        <v>-</v>
      </c>
      <c r="S237" s="151"/>
      <c r="T237" s="181">
        <f t="shared" si="18"/>
        <v>0</v>
      </c>
      <c r="U237" s="181">
        <f t="shared" si="19"/>
        <v>0</v>
      </c>
      <c r="V237" s="181">
        <f t="shared" si="20"/>
        <v>0</v>
      </c>
      <c r="W237" s="181">
        <f t="shared" si="21"/>
        <v>0</v>
      </c>
      <c r="X237" s="181">
        <f t="shared" si="22"/>
        <v>0</v>
      </c>
    </row>
    <row r="238" spans="2:24" ht="15" customHeight="1" x14ac:dyDescent="0.2">
      <c r="B238" s="337" t="s">
        <v>36</v>
      </c>
      <c r="C238" s="133" t="s">
        <v>36</v>
      </c>
      <c r="D238" s="133" t="s">
        <v>36</v>
      </c>
      <c r="E238" s="133"/>
      <c r="F238" s="133"/>
      <c r="G238" s="133"/>
      <c r="H238" s="133"/>
      <c r="I238" s="133"/>
      <c r="J238" s="133"/>
      <c r="K238" s="154"/>
      <c r="L238" s="154"/>
      <c r="M238" s="154"/>
      <c r="N238" s="154"/>
      <c r="O238" s="322" t="str">
        <f>IF($C238="1 - HöS",'C1. Verprobung'!$C$17,
IF($C238="2 - HöS/HS",'C1. Verprobung'!$C$18,
IF($C238="3 - HS",'C1. Verprobung'!$C$19,
IF($C238="4 - HS/MS",'C1. Verprobung'!$C$20,
IF($C238="5 - MS",'C1. Verprobung'!$C$21,
IF($C238="6 - MS/NS",'C1. Verprobung'!$C$22,
IF($C238="7 - NS",'C1. Verprobung'!$C$23,"-")))))))</f>
        <v>-</v>
      </c>
      <c r="P238" s="322" t="str">
        <f>IF($C238="1 - HöS",'C1. Verprobung'!$D$17,
IF($C238="2 - HöS/HS",'C1. Verprobung'!$D$18,
IF($C238="3 - HS",'C1. Verprobung'!$D$19,
IF($C238="4 - HS/MS",'C1. Verprobung'!$D$20,
IF($C238="5 - MS",'C1. Verprobung'!$D$21,
IF($C238="6 - MS/NS",'C1. Verprobung'!$D$22,
IF($C238="7 - NS",'C1. Verprobung'!$D$23,"-")))))))</f>
        <v>-</v>
      </c>
      <c r="Q238" s="322" t="str">
        <f>IF($C238="1 - HöS",'C1. Verprobung'!$E$17,
IF($C238="2 - HöS/HS",'C1. Verprobung'!$E$18,
IF($C238="3 - HS",'C1. Verprobung'!$E$19,
IF($C238="4 - HS/MS",'C1. Verprobung'!$E$20,
IF($C238="5 - MS",'C1. Verprobung'!$E$21,
IF($C238="6 - MS/NS",'C1. Verprobung'!$E$22,
IF($C238="7 - NS",'C1. Verprobung'!$E$23,"-")))))))</f>
        <v>-</v>
      </c>
      <c r="R238" s="322" t="str">
        <f>IF($C238="1 - HöS",'C1. Verprobung'!$F$17,
IF($C238="2 - HöS/HS",'C1. Verprobung'!$F$18,
IF($C238="3 - HS",'C1. Verprobung'!$F$19,
IF($C238="4 - HS/MS",'C1. Verprobung'!$F$20,
IF($C238="5 - MS",'C1. Verprobung'!$F$21,
IF($C238="6 - MS/NS",'C1. Verprobung'!$F$22,
IF($C238="7 - NS",'C1. Verprobung'!$F$23,"-")))))))</f>
        <v>-</v>
      </c>
      <c r="S238" s="151"/>
      <c r="T238" s="181">
        <f t="shared" si="18"/>
        <v>0</v>
      </c>
      <c r="U238" s="181">
        <f t="shared" si="19"/>
        <v>0</v>
      </c>
      <c r="V238" s="181">
        <f t="shared" si="20"/>
        <v>0</v>
      </c>
      <c r="W238" s="181">
        <f t="shared" si="21"/>
        <v>0</v>
      </c>
      <c r="X238" s="181">
        <f t="shared" si="22"/>
        <v>0</v>
      </c>
    </row>
    <row r="239" spans="2:24" ht="15" customHeight="1" x14ac:dyDescent="0.2">
      <c r="B239" s="337" t="s">
        <v>36</v>
      </c>
      <c r="C239" s="133" t="s">
        <v>36</v>
      </c>
      <c r="D239" s="133" t="s">
        <v>36</v>
      </c>
      <c r="E239" s="133"/>
      <c r="F239" s="133"/>
      <c r="G239" s="133"/>
      <c r="H239" s="133"/>
      <c r="I239" s="133"/>
      <c r="J239" s="133"/>
      <c r="K239" s="154"/>
      <c r="L239" s="154"/>
      <c r="M239" s="154"/>
      <c r="N239" s="154"/>
      <c r="O239" s="322" t="str">
        <f>IF($C239="1 - HöS",'C1. Verprobung'!$C$17,
IF($C239="2 - HöS/HS",'C1. Verprobung'!$C$18,
IF($C239="3 - HS",'C1. Verprobung'!$C$19,
IF($C239="4 - HS/MS",'C1. Verprobung'!$C$20,
IF($C239="5 - MS",'C1. Verprobung'!$C$21,
IF($C239="6 - MS/NS",'C1. Verprobung'!$C$22,
IF($C239="7 - NS",'C1. Verprobung'!$C$23,"-")))))))</f>
        <v>-</v>
      </c>
      <c r="P239" s="322" t="str">
        <f>IF($C239="1 - HöS",'C1. Verprobung'!$D$17,
IF($C239="2 - HöS/HS",'C1. Verprobung'!$D$18,
IF($C239="3 - HS",'C1. Verprobung'!$D$19,
IF($C239="4 - HS/MS",'C1. Verprobung'!$D$20,
IF($C239="5 - MS",'C1. Verprobung'!$D$21,
IF($C239="6 - MS/NS",'C1. Verprobung'!$D$22,
IF($C239="7 - NS",'C1. Verprobung'!$D$23,"-")))))))</f>
        <v>-</v>
      </c>
      <c r="Q239" s="322" t="str">
        <f>IF($C239="1 - HöS",'C1. Verprobung'!$E$17,
IF($C239="2 - HöS/HS",'C1. Verprobung'!$E$18,
IF($C239="3 - HS",'C1. Verprobung'!$E$19,
IF($C239="4 - HS/MS",'C1. Verprobung'!$E$20,
IF($C239="5 - MS",'C1. Verprobung'!$E$21,
IF($C239="6 - MS/NS",'C1. Verprobung'!$E$22,
IF($C239="7 - NS",'C1. Verprobung'!$E$23,"-")))))))</f>
        <v>-</v>
      </c>
      <c r="R239" s="322" t="str">
        <f>IF($C239="1 - HöS",'C1. Verprobung'!$F$17,
IF($C239="2 - HöS/HS",'C1. Verprobung'!$F$18,
IF($C239="3 - HS",'C1. Verprobung'!$F$19,
IF($C239="4 - HS/MS",'C1. Verprobung'!$F$20,
IF($C239="5 - MS",'C1. Verprobung'!$F$21,
IF($C239="6 - MS/NS",'C1. Verprobung'!$F$22,
IF($C239="7 - NS",'C1. Verprobung'!$F$23,"-")))))))</f>
        <v>-</v>
      </c>
      <c r="S239" s="151"/>
      <c r="T239" s="181">
        <f t="shared" si="18"/>
        <v>0</v>
      </c>
      <c r="U239" s="181">
        <f t="shared" si="19"/>
        <v>0</v>
      </c>
      <c r="V239" s="181">
        <f t="shared" si="20"/>
        <v>0</v>
      </c>
      <c r="W239" s="181">
        <f t="shared" si="21"/>
        <v>0</v>
      </c>
      <c r="X239" s="181">
        <f t="shared" si="22"/>
        <v>0</v>
      </c>
    </row>
    <row r="240" spans="2:24" ht="15" customHeight="1" x14ac:dyDescent="0.2">
      <c r="B240" s="337" t="s">
        <v>36</v>
      </c>
      <c r="C240" s="133" t="s">
        <v>36</v>
      </c>
      <c r="D240" s="133" t="s">
        <v>36</v>
      </c>
      <c r="E240" s="133"/>
      <c r="F240" s="133"/>
      <c r="G240" s="133"/>
      <c r="H240" s="133"/>
      <c r="I240" s="133"/>
      <c r="J240" s="133"/>
      <c r="K240" s="154"/>
      <c r="L240" s="154"/>
      <c r="M240" s="154"/>
      <c r="N240" s="154"/>
      <c r="O240" s="322" t="str">
        <f>IF($C240="1 - HöS",'C1. Verprobung'!$C$17,
IF($C240="2 - HöS/HS",'C1. Verprobung'!$C$18,
IF($C240="3 - HS",'C1. Verprobung'!$C$19,
IF($C240="4 - HS/MS",'C1. Verprobung'!$C$20,
IF($C240="5 - MS",'C1. Verprobung'!$C$21,
IF($C240="6 - MS/NS",'C1. Verprobung'!$C$22,
IF($C240="7 - NS",'C1. Verprobung'!$C$23,"-")))))))</f>
        <v>-</v>
      </c>
      <c r="P240" s="322" t="str">
        <f>IF($C240="1 - HöS",'C1. Verprobung'!$D$17,
IF($C240="2 - HöS/HS",'C1. Verprobung'!$D$18,
IF($C240="3 - HS",'C1. Verprobung'!$D$19,
IF($C240="4 - HS/MS",'C1. Verprobung'!$D$20,
IF($C240="5 - MS",'C1. Verprobung'!$D$21,
IF($C240="6 - MS/NS",'C1. Verprobung'!$D$22,
IF($C240="7 - NS",'C1. Verprobung'!$D$23,"-")))))))</f>
        <v>-</v>
      </c>
      <c r="Q240" s="322" t="str">
        <f>IF($C240="1 - HöS",'C1. Verprobung'!$E$17,
IF($C240="2 - HöS/HS",'C1. Verprobung'!$E$18,
IF($C240="3 - HS",'C1. Verprobung'!$E$19,
IF($C240="4 - HS/MS",'C1. Verprobung'!$E$20,
IF($C240="5 - MS",'C1. Verprobung'!$E$21,
IF($C240="6 - MS/NS",'C1. Verprobung'!$E$22,
IF($C240="7 - NS",'C1. Verprobung'!$E$23,"-")))))))</f>
        <v>-</v>
      </c>
      <c r="R240" s="322" t="str">
        <f>IF($C240="1 - HöS",'C1. Verprobung'!$F$17,
IF($C240="2 - HöS/HS",'C1. Verprobung'!$F$18,
IF($C240="3 - HS",'C1. Verprobung'!$F$19,
IF($C240="4 - HS/MS",'C1. Verprobung'!$F$20,
IF($C240="5 - MS",'C1. Verprobung'!$F$21,
IF($C240="6 - MS/NS",'C1. Verprobung'!$F$22,
IF($C240="7 - NS",'C1. Verprobung'!$F$23,"-")))))))</f>
        <v>-</v>
      </c>
      <c r="S240" s="151"/>
      <c r="T240" s="181">
        <f t="shared" si="18"/>
        <v>0</v>
      </c>
      <c r="U240" s="181">
        <f t="shared" si="19"/>
        <v>0</v>
      </c>
      <c r="V240" s="181">
        <f t="shared" si="20"/>
        <v>0</v>
      </c>
      <c r="W240" s="181">
        <f t="shared" si="21"/>
        <v>0</v>
      </c>
      <c r="X240" s="181">
        <f t="shared" si="22"/>
        <v>0</v>
      </c>
    </row>
    <row r="241" spans="2:24" ht="15" customHeight="1" x14ac:dyDescent="0.2">
      <c r="B241" s="337" t="s">
        <v>36</v>
      </c>
      <c r="C241" s="133" t="s">
        <v>36</v>
      </c>
      <c r="D241" s="133" t="s">
        <v>36</v>
      </c>
      <c r="E241" s="133"/>
      <c r="F241" s="133"/>
      <c r="G241" s="133"/>
      <c r="H241" s="133"/>
      <c r="I241" s="133"/>
      <c r="J241" s="133"/>
      <c r="K241" s="154"/>
      <c r="L241" s="154"/>
      <c r="M241" s="154"/>
      <c r="N241" s="154"/>
      <c r="O241" s="322" t="str">
        <f>IF($C241="1 - HöS",'C1. Verprobung'!$C$17,
IF($C241="2 - HöS/HS",'C1. Verprobung'!$C$18,
IF($C241="3 - HS",'C1. Verprobung'!$C$19,
IF($C241="4 - HS/MS",'C1. Verprobung'!$C$20,
IF($C241="5 - MS",'C1. Verprobung'!$C$21,
IF($C241="6 - MS/NS",'C1. Verprobung'!$C$22,
IF($C241="7 - NS",'C1. Verprobung'!$C$23,"-")))))))</f>
        <v>-</v>
      </c>
      <c r="P241" s="322" t="str">
        <f>IF($C241="1 - HöS",'C1. Verprobung'!$D$17,
IF($C241="2 - HöS/HS",'C1. Verprobung'!$D$18,
IF($C241="3 - HS",'C1. Verprobung'!$D$19,
IF($C241="4 - HS/MS",'C1. Verprobung'!$D$20,
IF($C241="5 - MS",'C1. Verprobung'!$D$21,
IF($C241="6 - MS/NS",'C1. Verprobung'!$D$22,
IF($C241="7 - NS",'C1. Verprobung'!$D$23,"-")))))))</f>
        <v>-</v>
      </c>
      <c r="Q241" s="322" t="str">
        <f>IF($C241="1 - HöS",'C1. Verprobung'!$E$17,
IF($C241="2 - HöS/HS",'C1. Verprobung'!$E$18,
IF($C241="3 - HS",'C1. Verprobung'!$E$19,
IF($C241="4 - HS/MS",'C1. Verprobung'!$E$20,
IF($C241="5 - MS",'C1. Verprobung'!$E$21,
IF($C241="6 - MS/NS",'C1. Verprobung'!$E$22,
IF($C241="7 - NS",'C1. Verprobung'!$E$23,"-")))))))</f>
        <v>-</v>
      </c>
      <c r="R241" s="322" t="str">
        <f>IF($C241="1 - HöS",'C1. Verprobung'!$F$17,
IF($C241="2 - HöS/HS",'C1. Verprobung'!$F$18,
IF($C241="3 - HS",'C1. Verprobung'!$F$19,
IF($C241="4 - HS/MS",'C1. Verprobung'!$F$20,
IF($C241="5 - MS",'C1. Verprobung'!$F$21,
IF($C241="6 - MS/NS",'C1. Verprobung'!$F$22,
IF($C241="7 - NS",'C1. Verprobung'!$F$23,"-")))))))</f>
        <v>-</v>
      </c>
      <c r="S241" s="151"/>
      <c r="T241" s="181">
        <f t="shared" si="18"/>
        <v>0</v>
      </c>
      <c r="U241" s="181">
        <f t="shared" si="19"/>
        <v>0</v>
      </c>
      <c r="V241" s="181">
        <f t="shared" si="20"/>
        <v>0</v>
      </c>
      <c r="W241" s="181">
        <f t="shared" si="21"/>
        <v>0</v>
      </c>
      <c r="X241" s="181">
        <f t="shared" si="22"/>
        <v>0</v>
      </c>
    </row>
    <row r="242" spans="2:24" ht="15" customHeight="1" x14ac:dyDescent="0.2">
      <c r="B242" s="337" t="s">
        <v>36</v>
      </c>
      <c r="C242" s="133" t="s">
        <v>36</v>
      </c>
      <c r="D242" s="133" t="s">
        <v>36</v>
      </c>
      <c r="E242" s="133"/>
      <c r="F242" s="133"/>
      <c r="G242" s="133"/>
      <c r="H242" s="133"/>
      <c r="I242" s="133"/>
      <c r="J242" s="133"/>
      <c r="K242" s="154"/>
      <c r="L242" s="154"/>
      <c r="M242" s="154"/>
      <c r="N242" s="154"/>
      <c r="O242" s="322" t="str">
        <f>IF($C242="1 - HöS",'C1. Verprobung'!$C$17,
IF($C242="2 - HöS/HS",'C1. Verprobung'!$C$18,
IF($C242="3 - HS",'C1. Verprobung'!$C$19,
IF($C242="4 - HS/MS",'C1. Verprobung'!$C$20,
IF($C242="5 - MS",'C1. Verprobung'!$C$21,
IF($C242="6 - MS/NS",'C1. Verprobung'!$C$22,
IF($C242="7 - NS",'C1. Verprobung'!$C$23,"-")))))))</f>
        <v>-</v>
      </c>
      <c r="P242" s="322" t="str">
        <f>IF($C242="1 - HöS",'C1. Verprobung'!$D$17,
IF($C242="2 - HöS/HS",'C1. Verprobung'!$D$18,
IF($C242="3 - HS",'C1. Verprobung'!$D$19,
IF($C242="4 - HS/MS",'C1. Verprobung'!$D$20,
IF($C242="5 - MS",'C1. Verprobung'!$D$21,
IF($C242="6 - MS/NS",'C1. Verprobung'!$D$22,
IF($C242="7 - NS",'C1. Verprobung'!$D$23,"-")))))))</f>
        <v>-</v>
      </c>
      <c r="Q242" s="322" t="str">
        <f>IF($C242="1 - HöS",'C1. Verprobung'!$E$17,
IF($C242="2 - HöS/HS",'C1. Verprobung'!$E$18,
IF($C242="3 - HS",'C1. Verprobung'!$E$19,
IF($C242="4 - HS/MS",'C1. Verprobung'!$E$20,
IF($C242="5 - MS",'C1. Verprobung'!$E$21,
IF($C242="6 - MS/NS",'C1. Verprobung'!$E$22,
IF($C242="7 - NS",'C1. Verprobung'!$E$23,"-")))))))</f>
        <v>-</v>
      </c>
      <c r="R242" s="322" t="str">
        <f>IF($C242="1 - HöS",'C1. Verprobung'!$F$17,
IF($C242="2 - HöS/HS",'C1. Verprobung'!$F$18,
IF($C242="3 - HS",'C1. Verprobung'!$F$19,
IF($C242="4 - HS/MS",'C1. Verprobung'!$F$20,
IF($C242="5 - MS",'C1. Verprobung'!$F$21,
IF($C242="6 - MS/NS",'C1. Verprobung'!$F$22,
IF($C242="7 - NS",'C1. Verprobung'!$F$23,"-")))))))</f>
        <v>-</v>
      </c>
      <c r="S242" s="151"/>
      <c r="T242" s="181">
        <f t="shared" si="18"/>
        <v>0</v>
      </c>
      <c r="U242" s="181">
        <f t="shared" si="19"/>
        <v>0</v>
      </c>
      <c r="V242" s="181">
        <f t="shared" si="20"/>
        <v>0</v>
      </c>
      <c r="W242" s="181">
        <f t="shared" si="21"/>
        <v>0</v>
      </c>
      <c r="X242" s="181">
        <f t="shared" si="22"/>
        <v>0</v>
      </c>
    </row>
    <row r="243" spans="2:24" ht="15" customHeight="1" x14ac:dyDescent="0.2">
      <c r="B243" s="337" t="s">
        <v>36</v>
      </c>
      <c r="C243" s="133" t="s">
        <v>36</v>
      </c>
      <c r="D243" s="133" t="s">
        <v>36</v>
      </c>
      <c r="E243" s="133"/>
      <c r="F243" s="133"/>
      <c r="G243" s="133"/>
      <c r="H243" s="133"/>
      <c r="I243" s="133"/>
      <c r="J243" s="133"/>
      <c r="K243" s="154"/>
      <c r="L243" s="154"/>
      <c r="M243" s="154"/>
      <c r="N243" s="154"/>
      <c r="O243" s="322" t="str">
        <f>IF($C243="1 - HöS",'C1. Verprobung'!$C$17,
IF($C243="2 - HöS/HS",'C1. Verprobung'!$C$18,
IF($C243="3 - HS",'C1. Verprobung'!$C$19,
IF($C243="4 - HS/MS",'C1. Verprobung'!$C$20,
IF($C243="5 - MS",'C1. Verprobung'!$C$21,
IF($C243="6 - MS/NS",'C1. Verprobung'!$C$22,
IF($C243="7 - NS",'C1. Verprobung'!$C$23,"-")))))))</f>
        <v>-</v>
      </c>
      <c r="P243" s="322" t="str">
        <f>IF($C243="1 - HöS",'C1. Verprobung'!$D$17,
IF($C243="2 - HöS/HS",'C1. Verprobung'!$D$18,
IF($C243="3 - HS",'C1. Verprobung'!$D$19,
IF($C243="4 - HS/MS",'C1. Verprobung'!$D$20,
IF($C243="5 - MS",'C1. Verprobung'!$D$21,
IF($C243="6 - MS/NS",'C1. Verprobung'!$D$22,
IF($C243="7 - NS",'C1. Verprobung'!$D$23,"-")))))))</f>
        <v>-</v>
      </c>
      <c r="Q243" s="322" t="str">
        <f>IF($C243="1 - HöS",'C1. Verprobung'!$E$17,
IF($C243="2 - HöS/HS",'C1. Verprobung'!$E$18,
IF($C243="3 - HS",'C1. Verprobung'!$E$19,
IF($C243="4 - HS/MS",'C1. Verprobung'!$E$20,
IF($C243="5 - MS",'C1. Verprobung'!$E$21,
IF($C243="6 - MS/NS",'C1. Verprobung'!$E$22,
IF($C243="7 - NS",'C1. Verprobung'!$E$23,"-")))))))</f>
        <v>-</v>
      </c>
      <c r="R243" s="322" t="str">
        <f>IF($C243="1 - HöS",'C1. Verprobung'!$F$17,
IF($C243="2 - HöS/HS",'C1. Verprobung'!$F$18,
IF($C243="3 - HS",'C1. Verprobung'!$F$19,
IF($C243="4 - HS/MS",'C1. Verprobung'!$F$20,
IF($C243="5 - MS",'C1. Verprobung'!$F$21,
IF($C243="6 - MS/NS",'C1. Verprobung'!$F$22,
IF($C243="7 - NS",'C1. Verprobung'!$F$23,"-")))))))</f>
        <v>-</v>
      </c>
      <c r="S243" s="151"/>
      <c r="T243" s="181">
        <f t="shared" si="18"/>
        <v>0</v>
      </c>
      <c r="U243" s="181">
        <f t="shared" si="19"/>
        <v>0</v>
      </c>
      <c r="V243" s="181">
        <f t="shared" si="20"/>
        <v>0</v>
      </c>
      <c r="W243" s="181">
        <f t="shared" si="21"/>
        <v>0</v>
      </c>
      <c r="X243" s="181">
        <f t="shared" si="22"/>
        <v>0</v>
      </c>
    </row>
    <row r="244" spans="2:24" ht="15" customHeight="1" x14ac:dyDescent="0.2">
      <c r="B244" s="337" t="s">
        <v>36</v>
      </c>
      <c r="C244" s="133" t="s">
        <v>36</v>
      </c>
      <c r="D244" s="133" t="s">
        <v>36</v>
      </c>
      <c r="E244" s="133"/>
      <c r="F244" s="133"/>
      <c r="G244" s="133"/>
      <c r="H244" s="133"/>
      <c r="I244" s="133"/>
      <c r="J244" s="133"/>
      <c r="K244" s="154"/>
      <c r="L244" s="154"/>
      <c r="M244" s="154"/>
      <c r="N244" s="154"/>
      <c r="O244" s="322" t="str">
        <f>IF($C244="1 - HöS",'C1. Verprobung'!$C$17,
IF($C244="2 - HöS/HS",'C1. Verprobung'!$C$18,
IF($C244="3 - HS",'C1. Verprobung'!$C$19,
IF($C244="4 - HS/MS",'C1. Verprobung'!$C$20,
IF($C244="5 - MS",'C1. Verprobung'!$C$21,
IF($C244="6 - MS/NS",'C1. Verprobung'!$C$22,
IF($C244="7 - NS",'C1. Verprobung'!$C$23,"-")))))))</f>
        <v>-</v>
      </c>
      <c r="P244" s="322" t="str">
        <f>IF($C244="1 - HöS",'C1. Verprobung'!$D$17,
IF($C244="2 - HöS/HS",'C1. Verprobung'!$D$18,
IF($C244="3 - HS",'C1. Verprobung'!$D$19,
IF($C244="4 - HS/MS",'C1. Verprobung'!$D$20,
IF($C244="5 - MS",'C1. Verprobung'!$D$21,
IF($C244="6 - MS/NS",'C1. Verprobung'!$D$22,
IF($C244="7 - NS",'C1. Verprobung'!$D$23,"-")))))))</f>
        <v>-</v>
      </c>
      <c r="Q244" s="322" t="str">
        <f>IF($C244="1 - HöS",'C1. Verprobung'!$E$17,
IF($C244="2 - HöS/HS",'C1. Verprobung'!$E$18,
IF($C244="3 - HS",'C1. Verprobung'!$E$19,
IF($C244="4 - HS/MS",'C1. Verprobung'!$E$20,
IF($C244="5 - MS",'C1. Verprobung'!$E$21,
IF($C244="6 - MS/NS",'C1. Verprobung'!$E$22,
IF($C244="7 - NS",'C1. Verprobung'!$E$23,"-")))))))</f>
        <v>-</v>
      </c>
      <c r="R244" s="322" t="str">
        <f>IF($C244="1 - HöS",'C1. Verprobung'!$F$17,
IF($C244="2 - HöS/HS",'C1. Verprobung'!$F$18,
IF($C244="3 - HS",'C1. Verprobung'!$F$19,
IF($C244="4 - HS/MS",'C1. Verprobung'!$F$20,
IF($C244="5 - MS",'C1. Verprobung'!$F$21,
IF($C244="6 - MS/NS",'C1. Verprobung'!$F$22,
IF($C244="7 - NS",'C1. Verprobung'!$F$23,"-")))))))</f>
        <v>-</v>
      </c>
      <c r="S244" s="151"/>
      <c r="T244" s="181">
        <f t="shared" si="18"/>
        <v>0</v>
      </c>
      <c r="U244" s="181">
        <f t="shared" si="19"/>
        <v>0</v>
      </c>
      <c r="V244" s="181">
        <f t="shared" si="20"/>
        <v>0</v>
      </c>
      <c r="W244" s="181">
        <f t="shared" si="21"/>
        <v>0</v>
      </c>
      <c r="X244" s="181">
        <f t="shared" si="22"/>
        <v>0</v>
      </c>
    </row>
    <row r="245" spans="2:24" ht="15" customHeight="1" x14ac:dyDescent="0.2">
      <c r="B245" s="337" t="s">
        <v>36</v>
      </c>
      <c r="C245" s="133" t="s">
        <v>36</v>
      </c>
      <c r="D245" s="133" t="s">
        <v>36</v>
      </c>
      <c r="E245" s="133"/>
      <c r="F245" s="133"/>
      <c r="G245" s="133"/>
      <c r="H245" s="133"/>
      <c r="I245" s="133"/>
      <c r="J245" s="133"/>
      <c r="K245" s="154"/>
      <c r="L245" s="154"/>
      <c r="M245" s="154"/>
      <c r="N245" s="154"/>
      <c r="O245" s="322" t="str">
        <f>IF($C245="1 - HöS",'C1. Verprobung'!$C$17,
IF($C245="2 - HöS/HS",'C1. Verprobung'!$C$18,
IF($C245="3 - HS",'C1. Verprobung'!$C$19,
IF($C245="4 - HS/MS",'C1. Verprobung'!$C$20,
IF($C245="5 - MS",'C1. Verprobung'!$C$21,
IF($C245="6 - MS/NS",'C1. Verprobung'!$C$22,
IF($C245="7 - NS",'C1. Verprobung'!$C$23,"-")))))))</f>
        <v>-</v>
      </c>
      <c r="P245" s="322" t="str">
        <f>IF($C245="1 - HöS",'C1. Verprobung'!$D$17,
IF($C245="2 - HöS/HS",'C1. Verprobung'!$D$18,
IF($C245="3 - HS",'C1. Verprobung'!$D$19,
IF($C245="4 - HS/MS",'C1. Verprobung'!$D$20,
IF($C245="5 - MS",'C1. Verprobung'!$D$21,
IF($C245="6 - MS/NS",'C1. Verprobung'!$D$22,
IF($C245="7 - NS",'C1. Verprobung'!$D$23,"-")))))))</f>
        <v>-</v>
      </c>
      <c r="Q245" s="322" t="str">
        <f>IF($C245="1 - HöS",'C1. Verprobung'!$E$17,
IF($C245="2 - HöS/HS",'C1. Verprobung'!$E$18,
IF($C245="3 - HS",'C1. Verprobung'!$E$19,
IF($C245="4 - HS/MS",'C1. Verprobung'!$E$20,
IF($C245="5 - MS",'C1. Verprobung'!$E$21,
IF($C245="6 - MS/NS",'C1. Verprobung'!$E$22,
IF($C245="7 - NS",'C1. Verprobung'!$E$23,"-")))))))</f>
        <v>-</v>
      </c>
      <c r="R245" s="322" t="str">
        <f>IF($C245="1 - HöS",'C1. Verprobung'!$F$17,
IF($C245="2 - HöS/HS",'C1. Verprobung'!$F$18,
IF($C245="3 - HS",'C1. Verprobung'!$F$19,
IF($C245="4 - HS/MS",'C1. Verprobung'!$F$20,
IF($C245="5 - MS",'C1. Verprobung'!$F$21,
IF($C245="6 - MS/NS",'C1. Verprobung'!$F$22,
IF($C245="7 - NS",'C1. Verprobung'!$F$23,"-")))))))</f>
        <v>-</v>
      </c>
      <c r="S245" s="151"/>
      <c r="T245" s="181">
        <f t="shared" si="18"/>
        <v>0</v>
      </c>
      <c r="U245" s="181">
        <f t="shared" si="19"/>
        <v>0</v>
      </c>
      <c r="V245" s="181">
        <f t="shared" si="20"/>
        <v>0</v>
      </c>
      <c r="W245" s="181">
        <f t="shared" si="21"/>
        <v>0</v>
      </c>
      <c r="X245" s="181">
        <f t="shared" si="22"/>
        <v>0</v>
      </c>
    </row>
    <row r="246" spans="2:24" ht="15" customHeight="1" x14ac:dyDescent="0.2">
      <c r="B246" s="337" t="s">
        <v>36</v>
      </c>
      <c r="C246" s="133" t="s">
        <v>36</v>
      </c>
      <c r="D246" s="133" t="s">
        <v>36</v>
      </c>
      <c r="E246" s="133"/>
      <c r="F246" s="133"/>
      <c r="G246" s="133"/>
      <c r="H246" s="133"/>
      <c r="I246" s="133"/>
      <c r="J246" s="133"/>
      <c r="K246" s="154"/>
      <c r="L246" s="154"/>
      <c r="M246" s="154"/>
      <c r="N246" s="154"/>
      <c r="O246" s="322" t="str">
        <f>IF($C246="1 - HöS",'C1. Verprobung'!$C$17,
IF($C246="2 - HöS/HS",'C1. Verprobung'!$C$18,
IF($C246="3 - HS",'C1. Verprobung'!$C$19,
IF($C246="4 - HS/MS",'C1. Verprobung'!$C$20,
IF($C246="5 - MS",'C1. Verprobung'!$C$21,
IF($C246="6 - MS/NS",'C1. Verprobung'!$C$22,
IF($C246="7 - NS",'C1. Verprobung'!$C$23,"-")))))))</f>
        <v>-</v>
      </c>
      <c r="P246" s="322" t="str">
        <f>IF($C246="1 - HöS",'C1. Verprobung'!$D$17,
IF($C246="2 - HöS/HS",'C1. Verprobung'!$D$18,
IF($C246="3 - HS",'C1. Verprobung'!$D$19,
IF($C246="4 - HS/MS",'C1. Verprobung'!$D$20,
IF($C246="5 - MS",'C1. Verprobung'!$D$21,
IF($C246="6 - MS/NS",'C1. Verprobung'!$D$22,
IF($C246="7 - NS",'C1. Verprobung'!$D$23,"-")))))))</f>
        <v>-</v>
      </c>
      <c r="Q246" s="322" t="str">
        <f>IF($C246="1 - HöS",'C1. Verprobung'!$E$17,
IF($C246="2 - HöS/HS",'C1. Verprobung'!$E$18,
IF($C246="3 - HS",'C1. Verprobung'!$E$19,
IF($C246="4 - HS/MS",'C1. Verprobung'!$E$20,
IF($C246="5 - MS",'C1. Verprobung'!$E$21,
IF($C246="6 - MS/NS",'C1. Verprobung'!$E$22,
IF($C246="7 - NS",'C1. Verprobung'!$E$23,"-")))))))</f>
        <v>-</v>
      </c>
      <c r="R246" s="322" t="str">
        <f>IF($C246="1 - HöS",'C1. Verprobung'!$F$17,
IF($C246="2 - HöS/HS",'C1. Verprobung'!$F$18,
IF($C246="3 - HS",'C1. Verprobung'!$F$19,
IF($C246="4 - HS/MS",'C1. Verprobung'!$F$20,
IF($C246="5 - MS",'C1. Verprobung'!$F$21,
IF($C246="6 - MS/NS",'C1. Verprobung'!$F$22,
IF($C246="7 - NS",'C1. Verprobung'!$F$23,"-")))))))</f>
        <v>-</v>
      </c>
      <c r="S246" s="151"/>
      <c r="T246" s="181">
        <f t="shared" si="18"/>
        <v>0</v>
      </c>
      <c r="U246" s="181">
        <f t="shared" si="19"/>
        <v>0</v>
      </c>
      <c r="V246" s="181">
        <f t="shared" si="20"/>
        <v>0</v>
      </c>
      <c r="W246" s="181">
        <f t="shared" si="21"/>
        <v>0</v>
      </c>
      <c r="X246" s="181">
        <f t="shared" si="22"/>
        <v>0</v>
      </c>
    </row>
    <row r="247" spans="2:24" ht="15" customHeight="1" x14ac:dyDescent="0.2">
      <c r="B247" s="337" t="s">
        <v>36</v>
      </c>
      <c r="C247" s="133" t="s">
        <v>36</v>
      </c>
      <c r="D247" s="133" t="s">
        <v>36</v>
      </c>
      <c r="E247" s="133"/>
      <c r="F247" s="133"/>
      <c r="G247" s="133"/>
      <c r="H247" s="133"/>
      <c r="I247" s="133"/>
      <c r="J247" s="133"/>
      <c r="K247" s="154"/>
      <c r="L247" s="154"/>
      <c r="M247" s="154"/>
      <c r="N247" s="154"/>
      <c r="O247" s="322" t="str">
        <f>IF($C247="1 - HöS",'C1. Verprobung'!$C$17,
IF($C247="2 - HöS/HS",'C1. Verprobung'!$C$18,
IF($C247="3 - HS",'C1. Verprobung'!$C$19,
IF($C247="4 - HS/MS",'C1. Verprobung'!$C$20,
IF($C247="5 - MS",'C1. Verprobung'!$C$21,
IF($C247="6 - MS/NS",'C1. Verprobung'!$C$22,
IF($C247="7 - NS",'C1. Verprobung'!$C$23,"-")))))))</f>
        <v>-</v>
      </c>
      <c r="P247" s="322" t="str">
        <f>IF($C247="1 - HöS",'C1. Verprobung'!$D$17,
IF($C247="2 - HöS/HS",'C1. Verprobung'!$D$18,
IF($C247="3 - HS",'C1. Verprobung'!$D$19,
IF($C247="4 - HS/MS",'C1. Verprobung'!$D$20,
IF($C247="5 - MS",'C1. Verprobung'!$D$21,
IF($C247="6 - MS/NS",'C1. Verprobung'!$D$22,
IF($C247="7 - NS",'C1. Verprobung'!$D$23,"-")))))))</f>
        <v>-</v>
      </c>
      <c r="Q247" s="322" t="str">
        <f>IF($C247="1 - HöS",'C1. Verprobung'!$E$17,
IF($C247="2 - HöS/HS",'C1. Verprobung'!$E$18,
IF($C247="3 - HS",'C1. Verprobung'!$E$19,
IF($C247="4 - HS/MS",'C1. Verprobung'!$E$20,
IF($C247="5 - MS",'C1. Verprobung'!$E$21,
IF($C247="6 - MS/NS",'C1. Verprobung'!$E$22,
IF($C247="7 - NS",'C1. Verprobung'!$E$23,"-")))))))</f>
        <v>-</v>
      </c>
      <c r="R247" s="322" t="str">
        <f>IF($C247="1 - HöS",'C1. Verprobung'!$F$17,
IF($C247="2 - HöS/HS",'C1. Verprobung'!$F$18,
IF($C247="3 - HS",'C1. Verprobung'!$F$19,
IF($C247="4 - HS/MS",'C1. Verprobung'!$F$20,
IF($C247="5 - MS",'C1. Verprobung'!$F$21,
IF($C247="6 - MS/NS",'C1. Verprobung'!$F$22,
IF($C247="7 - NS",'C1. Verprobung'!$F$23,"-")))))))</f>
        <v>-</v>
      </c>
      <c r="S247" s="151"/>
      <c r="T247" s="181">
        <f t="shared" si="18"/>
        <v>0</v>
      </c>
      <c r="U247" s="181">
        <f t="shared" si="19"/>
        <v>0</v>
      </c>
      <c r="V247" s="181">
        <f t="shared" si="20"/>
        <v>0</v>
      </c>
      <c r="W247" s="181">
        <f t="shared" si="21"/>
        <v>0</v>
      </c>
      <c r="X247" s="181">
        <f t="shared" si="22"/>
        <v>0</v>
      </c>
    </row>
    <row r="248" spans="2:24" ht="15" customHeight="1" x14ac:dyDescent="0.2">
      <c r="B248" s="337" t="s">
        <v>36</v>
      </c>
      <c r="C248" s="133" t="s">
        <v>36</v>
      </c>
      <c r="D248" s="133" t="s">
        <v>36</v>
      </c>
      <c r="E248" s="133"/>
      <c r="F248" s="133"/>
      <c r="G248" s="133"/>
      <c r="H248" s="133"/>
      <c r="I248" s="133"/>
      <c r="J248" s="133"/>
      <c r="K248" s="154"/>
      <c r="L248" s="154"/>
      <c r="M248" s="154"/>
      <c r="N248" s="154"/>
      <c r="O248" s="322" t="str">
        <f>IF($C248="1 - HöS",'C1. Verprobung'!$C$17,
IF($C248="2 - HöS/HS",'C1. Verprobung'!$C$18,
IF($C248="3 - HS",'C1. Verprobung'!$C$19,
IF($C248="4 - HS/MS",'C1. Verprobung'!$C$20,
IF($C248="5 - MS",'C1. Verprobung'!$C$21,
IF($C248="6 - MS/NS",'C1. Verprobung'!$C$22,
IF($C248="7 - NS",'C1. Verprobung'!$C$23,"-")))))))</f>
        <v>-</v>
      </c>
      <c r="P248" s="322" t="str">
        <f>IF($C248="1 - HöS",'C1. Verprobung'!$D$17,
IF($C248="2 - HöS/HS",'C1. Verprobung'!$D$18,
IF($C248="3 - HS",'C1. Verprobung'!$D$19,
IF($C248="4 - HS/MS",'C1. Verprobung'!$D$20,
IF($C248="5 - MS",'C1. Verprobung'!$D$21,
IF($C248="6 - MS/NS",'C1. Verprobung'!$D$22,
IF($C248="7 - NS",'C1. Verprobung'!$D$23,"-")))))))</f>
        <v>-</v>
      </c>
      <c r="Q248" s="322" t="str">
        <f>IF($C248="1 - HöS",'C1. Verprobung'!$E$17,
IF($C248="2 - HöS/HS",'C1. Verprobung'!$E$18,
IF($C248="3 - HS",'C1. Verprobung'!$E$19,
IF($C248="4 - HS/MS",'C1. Verprobung'!$E$20,
IF($C248="5 - MS",'C1. Verprobung'!$E$21,
IF($C248="6 - MS/NS",'C1. Verprobung'!$E$22,
IF($C248="7 - NS",'C1. Verprobung'!$E$23,"-")))))))</f>
        <v>-</v>
      </c>
      <c r="R248" s="322" t="str">
        <f>IF($C248="1 - HöS",'C1. Verprobung'!$F$17,
IF($C248="2 - HöS/HS",'C1. Verprobung'!$F$18,
IF($C248="3 - HS",'C1. Verprobung'!$F$19,
IF($C248="4 - HS/MS",'C1. Verprobung'!$F$20,
IF($C248="5 - MS",'C1. Verprobung'!$F$21,
IF($C248="6 - MS/NS",'C1. Verprobung'!$F$22,
IF($C248="7 - NS",'C1. Verprobung'!$F$23,"-")))))))</f>
        <v>-</v>
      </c>
      <c r="S248" s="151"/>
      <c r="T248" s="181">
        <f t="shared" si="18"/>
        <v>0</v>
      </c>
      <c r="U248" s="181">
        <f t="shared" si="19"/>
        <v>0</v>
      </c>
      <c r="V248" s="181">
        <f t="shared" si="20"/>
        <v>0</v>
      </c>
      <c r="W248" s="181">
        <f t="shared" si="21"/>
        <v>0</v>
      </c>
      <c r="X248" s="181">
        <f t="shared" si="22"/>
        <v>0</v>
      </c>
    </row>
    <row r="249" spans="2:24" ht="15" customHeight="1" x14ac:dyDescent="0.2">
      <c r="B249" s="337" t="s">
        <v>36</v>
      </c>
      <c r="C249" s="133" t="s">
        <v>36</v>
      </c>
      <c r="D249" s="133" t="s">
        <v>36</v>
      </c>
      <c r="E249" s="133"/>
      <c r="F249" s="133"/>
      <c r="G249" s="133"/>
      <c r="H249" s="133"/>
      <c r="I249" s="133"/>
      <c r="J249" s="133"/>
      <c r="K249" s="154"/>
      <c r="L249" s="154"/>
      <c r="M249" s="154"/>
      <c r="N249" s="154"/>
      <c r="O249" s="322" t="str">
        <f>IF($C249="1 - HöS",'C1. Verprobung'!$C$17,
IF($C249="2 - HöS/HS",'C1. Verprobung'!$C$18,
IF($C249="3 - HS",'C1. Verprobung'!$C$19,
IF($C249="4 - HS/MS",'C1. Verprobung'!$C$20,
IF($C249="5 - MS",'C1. Verprobung'!$C$21,
IF($C249="6 - MS/NS",'C1. Verprobung'!$C$22,
IF($C249="7 - NS",'C1. Verprobung'!$C$23,"-")))))))</f>
        <v>-</v>
      </c>
      <c r="P249" s="322" t="str">
        <f>IF($C249="1 - HöS",'C1. Verprobung'!$D$17,
IF($C249="2 - HöS/HS",'C1. Verprobung'!$D$18,
IF($C249="3 - HS",'C1. Verprobung'!$D$19,
IF($C249="4 - HS/MS",'C1. Verprobung'!$D$20,
IF($C249="5 - MS",'C1. Verprobung'!$D$21,
IF($C249="6 - MS/NS",'C1. Verprobung'!$D$22,
IF($C249="7 - NS",'C1. Verprobung'!$D$23,"-")))))))</f>
        <v>-</v>
      </c>
      <c r="Q249" s="322" t="str">
        <f>IF($C249="1 - HöS",'C1. Verprobung'!$E$17,
IF($C249="2 - HöS/HS",'C1. Verprobung'!$E$18,
IF($C249="3 - HS",'C1. Verprobung'!$E$19,
IF($C249="4 - HS/MS",'C1. Verprobung'!$E$20,
IF($C249="5 - MS",'C1. Verprobung'!$E$21,
IF($C249="6 - MS/NS",'C1. Verprobung'!$E$22,
IF($C249="7 - NS",'C1. Verprobung'!$E$23,"-")))))))</f>
        <v>-</v>
      </c>
      <c r="R249" s="322" t="str">
        <f>IF($C249="1 - HöS",'C1. Verprobung'!$F$17,
IF($C249="2 - HöS/HS",'C1. Verprobung'!$F$18,
IF($C249="3 - HS",'C1. Verprobung'!$F$19,
IF($C249="4 - HS/MS",'C1. Verprobung'!$F$20,
IF($C249="5 - MS",'C1. Verprobung'!$F$21,
IF($C249="6 - MS/NS",'C1. Verprobung'!$F$22,
IF($C249="7 - NS",'C1. Verprobung'!$F$23,"-")))))))</f>
        <v>-</v>
      </c>
      <c r="S249" s="151"/>
      <c r="T249" s="181">
        <f t="shared" si="18"/>
        <v>0</v>
      </c>
      <c r="U249" s="181">
        <f t="shared" si="19"/>
        <v>0</v>
      </c>
      <c r="V249" s="181">
        <f t="shared" si="20"/>
        <v>0</v>
      </c>
      <c r="W249" s="181">
        <f t="shared" si="21"/>
        <v>0</v>
      </c>
      <c r="X249" s="181">
        <f t="shared" si="22"/>
        <v>0</v>
      </c>
    </row>
    <row r="250" spans="2:24" ht="15" customHeight="1" x14ac:dyDescent="0.2">
      <c r="B250" s="337" t="s">
        <v>36</v>
      </c>
      <c r="C250" s="133" t="s">
        <v>36</v>
      </c>
      <c r="D250" s="133" t="s">
        <v>36</v>
      </c>
      <c r="E250" s="133"/>
      <c r="F250" s="133"/>
      <c r="G250" s="133"/>
      <c r="H250" s="133"/>
      <c r="I250" s="133"/>
      <c r="J250" s="133"/>
      <c r="K250" s="154"/>
      <c r="L250" s="154"/>
      <c r="M250" s="154"/>
      <c r="N250" s="154"/>
      <c r="O250" s="322" t="str">
        <f>IF($C250="1 - HöS",'C1. Verprobung'!$C$17,
IF($C250="2 - HöS/HS",'C1. Verprobung'!$C$18,
IF($C250="3 - HS",'C1. Verprobung'!$C$19,
IF($C250="4 - HS/MS",'C1. Verprobung'!$C$20,
IF($C250="5 - MS",'C1. Verprobung'!$C$21,
IF($C250="6 - MS/NS",'C1. Verprobung'!$C$22,
IF($C250="7 - NS",'C1. Verprobung'!$C$23,"-")))))))</f>
        <v>-</v>
      </c>
      <c r="P250" s="322" t="str">
        <f>IF($C250="1 - HöS",'C1. Verprobung'!$D$17,
IF($C250="2 - HöS/HS",'C1. Verprobung'!$D$18,
IF($C250="3 - HS",'C1. Verprobung'!$D$19,
IF($C250="4 - HS/MS",'C1. Verprobung'!$D$20,
IF($C250="5 - MS",'C1. Verprobung'!$D$21,
IF($C250="6 - MS/NS",'C1. Verprobung'!$D$22,
IF($C250="7 - NS",'C1. Verprobung'!$D$23,"-")))))))</f>
        <v>-</v>
      </c>
      <c r="Q250" s="322" t="str">
        <f>IF($C250="1 - HöS",'C1. Verprobung'!$E$17,
IF($C250="2 - HöS/HS",'C1. Verprobung'!$E$18,
IF($C250="3 - HS",'C1. Verprobung'!$E$19,
IF($C250="4 - HS/MS",'C1. Verprobung'!$E$20,
IF($C250="5 - MS",'C1. Verprobung'!$E$21,
IF($C250="6 - MS/NS",'C1. Verprobung'!$E$22,
IF($C250="7 - NS",'C1. Verprobung'!$E$23,"-")))))))</f>
        <v>-</v>
      </c>
      <c r="R250" s="322" t="str">
        <f>IF($C250="1 - HöS",'C1. Verprobung'!$F$17,
IF($C250="2 - HöS/HS",'C1. Verprobung'!$F$18,
IF($C250="3 - HS",'C1. Verprobung'!$F$19,
IF($C250="4 - HS/MS",'C1. Verprobung'!$F$20,
IF($C250="5 - MS",'C1. Verprobung'!$F$21,
IF($C250="6 - MS/NS",'C1. Verprobung'!$F$22,
IF($C250="7 - NS",'C1. Verprobung'!$F$23,"-")))))))</f>
        <v>-</v>
      </c>
      <c r="S250" s="151"/>
      <c r="T250" s="181">
        <f t="shared" si="18"/>
        <v>0</v>
      </c>
      <c r="U250" s="181">
        <f t="shared" si="19"/>
        <v>0</v>
      </c>
      <c r="V250" s="181">
        <f t="shared" si="20"/>
        <v>0</v>
      </c>
      <c r="W250" s="181">
        <f t="shared" si="21"/>
        <v>0</v>
      </c>
      <c r="X250" s="181">
        <f t="shared" si="22"/>
        <v>0</v>
      </c>
    </row>
    <row r="251" spans="2:24" ht="15" customHeight="1" x14ac:dyDescent="0.2">
      <c r="B251" s="337" t="s">
        <v>36</v>
      </c>
      <c r="C251" s="133" t="s">
        <v>36</v>
      </c>
      <c r="D251" s="133" t="s">
        <v>36</v>
      </c>
      <c r="E251" s="133"/>
      <c r="F251" s="133"/>
      <c r="G251" s="133"/>
      <c r="H251" s="133"/>
      <c r="I251" s="133"/>
      <c r="J251" s="133"/>
      <c r="K251" s="154"/>
      <c r="L251" s="154"/>
      <c r="M251" s="154"/>
      <c r="N251" s="154"/>
      <c r="O251" s="322" t="str">
        <f>IF($C251="1 - HöS",'C1. Verprobung'!$C$17,
IF($C251="2 - HöS/HS",'C1. Verprobung'!$C$18,
IF($C251="3 - HS",'C1. Verprobung'!$C$19,
IF($C251="4 - HS/MS",'C1. Verprobung'!$C$20,
IF($C251="5 - MS",'C1. Verprobung'!$C$21,
IF($C251="6 - MS/NS",'C1. Verprobung'!$C$22,
IF($C251="7 - NS",'C1. Verprobung'!$C$23,"-")))))))</f>
        <v>-</v>
      </c>
      <c r="P251" s="322" t="str">
        <f>IF($C251="1 - HöS",'C1. Verprobung'!$D$17,
IF($C251="2 - HöS/HS",'C1. Verprobung'!$D$18,
IF($C251="3 - HS",'C1. Verprobung'!$D$19,
IF($C251="4 - HS/MS",'C1. Verprobung'!$D$20,
IF($C251="5 - MS",'C1. Verprobung'!$D$21,
IF($C251="6 - MS/NS",'C1. Verprobung'!$D$22,
IF($C251="7 - NS",'C1. Verprobung'!$D$23,"-")))))))</f>
        <v>-</v>
      </c>
      <c r="Q251" s="322" t="str">
        <f>IF($C251="1 - HöS",'C1. Verprobung'!$E$17,
IF($C251="2 - HöS/HS",'C1. Verprobung'!$E$18,
IF($C251="3 - HS",'C1. Verprobung'!$E$19,
IF($C251="4 - HS/MS",'C1. Verprobung'!$E$20,
IF($C251="5 - MS",'C1. Verprobung'!$E$21,
IF($C251="6 - MS/NS",'C1. Verprobung'!$E$22,
IF($C251="7 - NS",'C1. Verprobung'!$E$23,"-")))))))</f>
        <v>-</v>
      </c>
      <c r="R251" s="322" t="str">
        <f>IF($C251="1 - HöS",'C1. Verprobung'!$F$17,
IF($C251="2 - HöS/HS",'C1. Verprobung'!$F$18,
IF($C251="3 - HS",'C1. Verprobung'!$F$19,
IF($C251="4 - HS/MS",'C1. Verprobung'!$F$20,
IF($C251="5 - MS",'C1. Verprobung'!$F$21,
IF($C251="6 - MS/NS",'C1. Verprobung'!$F$22,
IF($C251="7 - NS",'C1. Verprobung'!$F$23,"-")))))))</f>
        <v>-</v>
      </c>
      <c r="S251" s="151"/>
      <c r="T251" s="181">
        <f t="shared" si="18"/>
        <v>0</v>
      </c>
      <c r="U251" s="181">
        <f t="shared" si="19"/>
        <v>0</v>
      </c>
      <c r="V251" s="181">
        <f t="shared" si="20"/>
        <v>0</v>
      </c>
      <c r="W251" s="181">
        <f t="shared" si="21"/>
        <v>0</v>
      </c>
      <c r="X251" s="181">
        <f t="shared" si="22"/>
        <v>0</v>
      </c>
    </row>
    <row r="252" spans="2:24" ht="15" customHeight="1" x14ac:dyDescent="0.2">
      <c r="B252" s="337" t="s">
        <v>36</v>
      </c>
      <c r="C252" s="133" t="s">
        <v>36</v>
      </c>
      <c r="D252" s="133" t="s">
        <v>36</v>
      </c>
      <c r="E252" s="133"/>
      <c r="F252" s="133"/>
      <c r="G252" s="133"/>
      <c r="H252" s="133"/>
      <c r="I252" s="133"/>
      <c r="J252" s="133"/>
      <c r="K252" s="154"/>
      <c r="L252" s="154"/>
      <c r="M252" s="154"/>
      <c r="N252" s="154"/>
      <c r="O252" s="322" t="str">
        <f>IF($C252="1 - HöS",'C1. Verprobung'!$C$17,
IF($C252="2 - HöS/HS",'C1. Verprobung'!$C$18,
IF($C252="3 - HS",'C1. Verprobung'!$C$19,
IF($C252="4 - HS/MS",'C1. Verprobung'!$C$20,
IF($C252="5 - MS",'C1. Verprobung'!$C$21,
IF($C252="6 - MS/NS",'C1. Verprobung'!$C$22,
IF($C252="7 - NS",'C1. Verprobung'!$C$23,"-")))))))</f>
        <v>-</v>
      </c>
      <c r="P252" s="322" t="str">
        <f>IF($C252="1 - HöS",'C1. Verprobung'!$D$17,
IF($C252="2 - HöS/HS",'C1. Verprobung'!$D$18,
IF($C252="3 - HS",'C1. Verprobung'!$D$19,
IF($C252="4 - HS/MS",'C1. Verprobung'!$D$20,
IF($C252="5 - MS",'C1. Verprobung'!$D$21,
IF($C252="6 - MS/NS",'C1. Verprobung'!$D$22,
IF($C252="7 - NS",'C1. Verprobung'!$D$23,"-")))))))</f>
        <v>-</v>
      </c>
      <c r="Q252" s="322" t="str">
        <f>IF($C252="1 - HöS",'C1. Verprobung'!$E$17,
IF($C252="2 - HöS/HS",'C1. Verprobung'!$E$18,
IF($C252="3 - HS",'C1. Verprobung'!$E$19,
IF($C252="4 - HS/MS",'C1. Verprobung'!$E$20,
IF($C252="5 - MS",'C1. Verprobung'!$E$21,
IF($C252="6 - MS/NS",'C1. Verprobung'!$E$22,
IF($C252="7 - NS",'C1. Verprobung'!$E$23,"-")))))))</f>
        <v>-</v>
      </c>
      <c r="R252" s="322" t="str">
        <f>IF($C252="1 - HöS",'C1. Verprobung'!$F$17,
IF($C252="2 - HöS/HS",'C1. Verprobung'!$F$18,
IF($C252="3 - HS",'C1. Verprobung'!$F$19,
IF($C252="4 - HS/MS",'C1. Verprobung'!$F$20,
IF($C252="5 - MS",'C1. Verprobung'!$F$21,
IF($C252="6 - MS/NS",'C1. Verprobung'!$F$22,
IF($C252="7 - NS",'C1. Verprobung'!$F$23,"-")))))))</f>
        <v>-</v>
      </c>
      <c r="S252" s="151"/>
      <c r="T252" s="181">
        <f t="shared" si="18"/>
        <v>0</v>
      </c>
      <c r="U252" s="181">
        <f t="shared" si="19"/>
        <v>0</v>
      </c>
      <c r="V252" s="181">
        <f t="shared" si="20"/>
        <v>0</v>
      </c>
      <c r="W252" s="181">
        <f t="shared" si="21"/>
        <v>0</v>
      </c>
      <c r="X252" s="181">
        <f t="shared" si="22"/>
        <v>0</v>
      </c>
    </row>
    <row r="253" spans="2:24" ht="15" customHeight="1" x14ac:dyDescent="0.2">
      <c r="B253" s="337" t="s">
        <v>36</v>
      </c>
      <c r="C253" s="133" t="s">
        <v>36</v>
      </c>
      <c r="D253" s="133" t="s">
        <v>36</v>
      </c>
      <c r="E253" s="133"/>
      <c r="F253" s="133"/>
      <c r="G253" s="133"/>
      <c r="H253" s="133"/>
      <c r="I253" s="133"/>
      <c r="J253" s="133"/>
      <c r="K253" s="154"/>
      <c r="L253" s="154"/>
      <c r="M253" s="154"/>
      <c r="N253" s="154"/>
      <c r="O253" s="322" t="str">
        <f>IF($C253="1 - HöS",'C1. Verprobung'!$C$17,
IF($C253="2 - HöS/HS",'C1. Verprobung'!$C$18,
IF($C253="3 - HS",'C1. Verprobung'!$C$19,
IF($C253="4 - HS/MS",'C1. Verprobung'!$C$20,
IF($C253="5 - MS",'C1. Verprobung'!$C$21,
IF($C253="6 - MS/NS",'C1. Verprobung'!$C$22,
IF($C253="7 - NS",'C1. Verprobung'!$C$23,"-")))))))</f>
        <v>-</v>
      </c>
      <c r="P253" s="322" t="str">
        <f>IF($C253="1 - HöS",'C1. Verprobung'!$D$17,
IF($C253="2 - HöS/HS",'C1. Verprobung'!$D$18,
IF($C253="3 - HS",'C1. Verprobung'!$D$19,
IF($C253="4 - HS/MS",'C1. Verprobung'!$D$20,
IF($C253="5 - MS",'C1. Verprobung'!$D$21,
IF($C253="6 - MS/NS",'C1. Verprobung'!$D$22,
IF($C253="7 - NS",'C1. Verprobung'!$D$23,"-")))))))</f>
        <v>-</v>
      </c>
      <c r="Q253" s="322" t="str">
        <f>IF($C253="1 - HöS",'C1. Verprobung'!$E$17,
IF($C253="2 - HöS/HS",'C1. Verprobung'!$E$18,
IF($C253="3 - HS",'C1. Verprobung'!$E$19,
IF($C253="4 - HS/MS",'C1. Verprobung'!$E$20,
IF($C253="5 - MS",'C1. Verprobung'!$E$21,
IF($C253="6 - MS/NS",'C1. Verprobung'!$E$22,
IF($C253="7 - NS",'C1. Verprobung'!$E$23,"-")))))))</f>
        <v>-</v>
      </c>
      <c r="R253" s="322" t="str">
        <f>IF($C253="1 - HöS",'C1. Verprobung'!$F$17,
IF($C253="2 - HöS/HS",'C1. Verprobung'!$F$18,
IF($C253="3 - HS",'C1. Verprobung'!$F$19,
IF($C253="4 - HS/MS",'C1. Verprobung'!$F$20,
IF($C253="5 - MS",'C1. Verprobung'!$F$21,
IF($C253="6 - MS/NS",'C1. Verprobung'!$F$22,
IF($C253="7 - NS",'C1. Verprobung'!$F$23,"-")))))))</f>
        <v>-</v>
      </c>
      <c r="S253" s="151"/>
      <c r="T253" s="181">
        <f t="shared" si="18"/>
        <v>0</v>
      </c>
      <c r="U253" s="181">
        <f t="shared" si="19"/>
        <v>0</v>
      </c>
      <c r="V253" s="181">
        <f t="shared" si="20"/>
        <v>0</v>
      </c>
      <c r="W253" s="181">
        <f t="shared" si="21"/>
        <v>0</v>
      </c>
      <c r="X253" s="181">
        <f t="shared" si="22"/>
        <v>0</v>
      </c>
    </row>
    <row r="254" spans="2:24" ht="15" customHeight="1" x14ac:dyDescent="0.2">
      <c r="B254" s="337" t="s">
        <v>36</v>
      </c>
      <c r="C254" s="133" t="s">
        <v>36</v>
      </c>
      <c r="D254" s="133" t="s">
        <v>36</v>
      </c>
      <c r="E254" s="133"/>
      <c r="F254" s="133"/>
      <c r="G254" s="133"/>
      <c r="H254" s="133"/>
      <c r="I254" s="133"/>
      <c r="J254" s="133"/>
      <c r="K254" s="154"/>
      <c r="L254" s="154"/>
      <c r="M254" s="154"/>
      <c r="N254" s="154"/>
      <c r="O254" s="322" t="str">
        <f>IF($C254="1 - HöS",'C1. Verprobung'!$C$17,
IF($C254="2 - HöS/HS",'C1. Verprobung'!$C$18,
IF($C254="3 - HS",'C1. Verprobung'!$C$19,
IF($C254="4 - HS/MS",'C1. Verprobung'!$C$20,
IF($C254="5 - MS",'C1. Verprobung'!$C$21,
IF($C254="6 - MS/NS",'C1. Verprobung'!$C$22,
IF($C254="7 - NS",'C1. Verprobung'!$C$23,"-")))))))</f>
        <v>-</v>
      </c>
      <c r="P254" s="322" t="str">
        <f>IF($C254="1 - HöS",'C1. Verprobung'!$D$17,
IF($C254="2 - HöS/HS",'C1. Verprobung'!$D$18,
IF($C254="3 - HS",'C1. Verprobung'!$D$19,
IF($C254="4 - HS/MS",'C1. Verprobung'!$D$20,
IF($C254="5 - MS",'C1. Verprobung'!$D$21,
IF($C254="6 - MS/NS",'C1. Verprobung'!$D$22,
IF($C254="7 - NS",'C1. Verprobung'!$D$23,"-")))))))</f>
        <v>-</v>
      </c>
      <c r="Q254" s="322" t="str">
        <f>IF($C254="1 - HöS",'C1. Verprobung'!$E$17,
IF($C254="2 - HöS/HS",'C1. Verprobung'!$E$18,
IF($C254="3 - HS",'C1. Verprobung'!$E$19,
IF($C254="4 - HS/MS",'C1. Verprobung'!$E$20,
IF($C254="5 - MS",'C1. Verprobung'!$E$21,
IF($C254="6 - MS/NS",'C1. Verprobung'!$E$22,
IF($C254="7 - NS",'C1. Verprobung'!$E$23,"-")))))))</f>
        <v>-</v>
      </c>
      <c r="R254" s="322" t="str">
        <f>IF($C254="1 - HöS",'C1. Verprobung'!$F$17,
IF($C254="2 - HöS/HS",'C1. Verprobung'!$F$18,
IF($C254="3 - HS",'C1. Verprobung'!$F$19,
IF($C254="4 - HS/MS",'C1. Verprobung'!$F$20,
IF($C254="5 - MS",'C1. Verprobung'!$F$21,
IF($C254="6 - MS/NS",'C1. Verprobung'!$F$22,
IF($C254="7 - NS",'C1. Verprobung'!$F$23,"-")))))))</f>
        <v>-</v>
      </c>
      <c r="S254" s="151"/>
      <c r="T254" s="181">
        <f t="shared" si="18"/>
        <v>0</v>
      </c>
      <c r="U254" s="181">
        <f t="shared" si="19"/>
        <v>0</v>
      </c>
      <c r="V254" s="181">
        <f t="shared" si="20"/>
        <v>0</v>
      </c>
      <c r="W254" s="181">
        <f t="shared" si="21"/>
        <v>0</v>
      </c>
      <c r="X254" s="181">
        <f t="shared" si="22"/>
        <v>0</v>
      </c>
    </row>
    <row r="255" spans="2:24" ht="15" customHeight="1" x14ac:dyDescent="0.2">
      <c r="B255" s="337" t="s">
        <v>36</v>
      </c>
      <c r="C255" s="133" t="s">
        <v>36</v>
      </c>
      <c r="D255" s="133" t="s">
        <v>36</v>
      </c>
      <c r="E255" s="133"/>
      <c r="F255" s="133"/>
      <c r="G255" s="133"/>
      <c r="H255" s="133"/>
      <c r="I255" s="133"/>
      <c r="J255" s="133"/>
      <c r="K255" s="154"/>
      <c r="L255" s="154"/>
      <c r="M255" s="154"/>
      <c r="N255" s="154"/>
      <c r="O255" s="322" t="str">
        <f>IF($C255="1 - HöS",'C1. Verprobung'!$C$17,
IF($C255="2 - HöS/HS",'C1. Verprobung'!$C$18,
IF($C255="3 - HS",'C1. Verprobung'!$C$19,
IF($C255="4 - HS/MS",'C1. Verprobung'!$C$20,
IF($C255="5 - MS",'C1. Verprobung'!$C$21,
IF($C255="6 - MS/NS",'C1. Verprobung'!$C$22,
IF($C255="7 - NS",'C1. Verprobung'!$C$23,"-")))))))</f>
        <v>-</v>
      </c>
      <c r="P255" s="322" t="str">
        <f>IF($C255="1 - HöS",'C1. Verprobung'!$D$17,
IF($C255="2 - HöS/HS",'C1. Verprobung'!$D$18,
IF($C255="3 - HS",'C1. Verprobung'!$D$19,
IF($C255="4 - HS/MS",'C1. Verprobung'!$D$20,
IF($C255="5 - MS",'C1. Verprobung'!$D$21,
IF($C255="6 - MS/NS",'C1. Verprobung'!$D$22,
IF($C255="7 - NS",'C1. Verprobung'!$D$23,"-")))))))</f>
        <v>-</v>
      </c>
      <c r="Q255" s="322" t="str">
        <f>IF($C255="1 - HöS",'C1. Verprobung'!$E$17,
IF($C255="2 - HöS/HS",'C1. Verprobung'!$E$18,
IF($C255="3 - HS",'C1. Verprobung'!$E$19,
IF($C255="4 - HS/MS",'C1. Verprobung'!$E$20,
IF($C255="5 - MS",'C1. Verprobung'!$E$21,
IF($C255="6 - MS/NS",'C1. Verprobung'!$E$22,
IF($C255="7 - NS",'C1. Verprobung'!$E$23,"-")))))))</f>
        <v>-</v>
      </c>
      <c r="R255" s="322" t="str">
        <f>IF($C255="1 - HöS",'C1. Verprobung'!$F$17,
IF($C255="2 - HöS/HS",'C1. Verprobung'!$F$18,
IF($C255="3 - HS",'C1. Verprobung'!$F$19,
IF($C255="4 - HS/MS",'C1. Verprobung'!$F$20,
IF($C255="5 - MS",'C1. Verprobung'!$F$21,
IF($C255="6 - MS/NS",'C1. Verprobung'!$F$22,
IF($C255="7 - NS",'C1. Verprobung'!$F$23,"-")))))))</f>
        <v>-</v>
      </c>
      <c r="S255" s="151"/>
      <c r="T255" s="181">
        <f t="shared" si="18"/>
        <v>0</v>
      </c>
      <c r="U255" s="181">
        <f t="shared" si="19"/>
        <v>0</v>
      </c>
      <c r="V255" s="181">
        <f t="shared" si="20"/>
        <v>0</v>
      </c>
      <c r="W255" s="181">
        <f t="shared" si="21"/>
        <v>0</v>
      </c>
      <c r="X255" s="181">
        <f t="shared" si="22"/>
        <v>0</v>
      </c>
    </row>
    <row r="256" spans="2:24" ht="15" customHeight="1" x14ac:dyDescent="0.2">
      <c r="B256" s="337" t="s">
        <v>36</v>
      </c>
      <c r="C256" s="133" t="s">
        <v>36</v>
      </c>
      <c r="D256" s="133" t="s">
        <v>36</v>
      </c>
      <c r="E256" s="133"/>
      <c r="F256" s="133"/>
      <c r="G256" s="133"/>
      <c r="H256" s="133"/>
      <c r="I256" s="133"/>
      <c r="J256" s="133"/>
      <c r="K256" s="154"/>
      <c r="L256" s="154"/>
      <c r="M256" s="154"/>
      <c r="N256" s="154"/>
      <c r="O256" s="322" t="str">
        <f>IF($C256="1 - HöS",'C1. Verprobung'!$C$17,
IF($C256="2 - HöS/HS",'C1. Verprobung'!$C$18,
IF($C256="3 - HS",'C1. Verprobung'!$C$19,
IF($C256="4 - HS/MS",'C1. Verprobung'!$C$20,
IF($C256="5 - MS",'C1. Verprobung'!$C$21,
IF($C256="6 - MS/NS",'C1. Verprobung'!$C$22,
IF($C256="7 - NS",'C1. Verprobung'!$C$23,"-")))))))</f>
        <v>-</v>
      </c>
      <c r="P256" s="322" t="str">
        <f>IF($C256="1 - HöS",'C1. Verprobung'!$D$17,
IF($C256="2 - HöS/HS",'C1. Verprobung'!$D$18,
IF($C256="3 - HS",'C1. Verprobung'!$D$19,
IF($C256="4 - HS/MS",'C1. Verprobung'!$D$20,
IF($C256="5 - MS",'C1. Verprobung'!$D$21,
IF($C256="6 - MS/NS",'C1. Verprobung'!$D$22,
IF($C256="7 - NS",'C1. Verprobung'!$D$23,"-")))))))</f>
        <v>-</v>
      </c>
      <c r="Q256" s="322" t="str">
        <f>IF($C256="1 - HöS",'C1. Verprobung'!$E$17,
IF($C256="2 - HöS/HS",'C1. Verprobung'!$E$18,
IF($C256="3 - HS",'C1. Verprobung'!$E$19,
IF($C256="4 - HS/MS",'C1. Verprobung'!$E$20,
IF($C256="5 - MS",'C1. Verprobung'!$E$21,
IF($C256="6 - MS/NS",'C1. Verprobung'!$E$22,
IF($C256="7 - NS",'C1. Verprobung'!$E$23,"-")))))))</f>
        <v>-</v>
      </c>
      <c r="R256" s="322" t="str">
        <f>IF($C256="1 - HöS",'C1. Verprobung'!$F$17,
IF($C256="2 - HöS/HS",'C1. Verprobung'!$F$18,
IF($C256="3 - HS",'C1. Verprobung'!$F$19,
IF($C256="4 - HS/MS",'C1. Verprobung'!$F$20,
IF($C256="5 - MS",'C1. Verprobung'!$F$21,
IF($C256="6 - MS/NS",'C1. Verprobung'!$F$22,
IF($C256="7 - NS",'C1. Verprobung'!$F$23,"-")))))))</f>
        <v>-</v>
      </c>
      <c r="S256" s="151"/>
      <c r="T256" s="181">
        <f t="shared" si="18"/>
        <v>0</v>
      </c>
      <c r="U256" s="181">
        <f t="shared" si="19"/>
        <v>0</v>
      </c>
      <c r="V256" s="181">
        <f t="shared" si="20"/>
        <v>0</v>
      </c>
      <c r="W256" s="181">
        <f t="shared" si="21"/>
        <v>0</v>
      </c>
      <c r="X256" s="181">
        <f t="shared" si="22"/>
        <v>0</v>
      </c>
    </row>
    <row r="257" spans="2:24" ht="15" customHeight="1" x14ac:dyDescent="0.2">
      <c r="B257" s="337" t="s">
        <v>36</v>
      </c>
      <c r="C257" s="133" t="s">
        <v>36</v>
      </c>
      <c r="D257" s="133" t="s">
        <v>36</v>
      </c>
      <c r="E257" s="133"/>
      <c r="F257" s="133"/>
      <c r="G257" s="133"/>
      <c r="H257" s="133"/>
      <c r="I257" s="133"/>
      <c r="J257" s="133"/>
      <c r="K257" s="154"/>
      <c r="L257" s="154"/>
      <c r="M257" s="154"/>
      <c r="N257" s="154"/>
      <c r="O257" s="322" t="str">
        <f>IF($C257="1 - HöS",'C1. Verprobung'!$C$17,
IF($C257="2 - HöS/HS",'C1. Verprobung'!$C$18,
IF($C257="3 - HS",'C1. Verprobung'!$C$19,
IF($C257="4 - HS/MS",'C1. Verprobung'!$C$20,
IF($C257="5 - MS",'C1. Verprobung'!$C$21,
IF($C257="6 - MS/NS",'C1. Verprobung'!$C$22,
IF($C257="7 - NS",'C1. Verprobung'!$C$23,"-")))))))</f>
        <v>-</v>
      </c>
      <c r="P257" s="322" t="str">
        <f>IF($C257="1 - HöS",'C1. Verprobung'!$D$17,
IF($C257="2 - HöS/HS",'C1. Verprobung'!$D$18,
IF($C257="3 - HS",'C1. Verprobung'!$D$19,
IF($C257="4 - HS/MS",'C1. Verprobung'!$D$20,
IF($C257="5 - MS",'C1. Verprobung'!$D$21,
IF($C257="6 - MS/NS",'C1. Verprobung'!$D$22,
IF($C257="7 - NS",'C1. Verprobung'!$D$23,"-")))))))</f>
        <v>-</v>
      </c>
      <c r="Q257" s="322" t="str">
        <f>IF($C257="1 - HöS",'C1. Verprobung'!$E$17,
IF($C257="2 - HöS/HS",'C1. Verprobung'!$E$18,
IF($C257="3 - HS",'C1. Verprobung'!$E$19,
IF($C257="4 - HS/MS",'C1. Verprobung'!$E$20,
IF($C257="5 - MS",'C1. Verprobung'!$E$21,
IF($C257="6 - MS/NS",'C1. Verprobung'!$E$22,
IF($C257="7 - NS",'C1. Verprobung'!$E$23,"-")))))))</f>
        <v>-</v>
      </c>
      <c r="R257" s="322" t="str">
        <f>IF($C257="1 - HöS",'C1. Verprobung'!$F$17,
IF($C257="2 - HöS/HS",'C1. Verprobung'!$F$18,
IF($C257="3 - HS",'C1. Verprobung'!$F$19,
IF($C257="4 - HS/MS",'C1. Verprobung'!$F$20,
IF($C257="5 - MS",'C1. Verprobung'!$F$21,
IF($C257="6 - MS/NS",'C1. Verprobung'!$F$22,
IF($C257="7 - NS",'C1. Verprobung'!$F$23,"-")))))))</f>
        <v>-</v>
      </c>
      <c r="S257" s="151"/>
      <c r="T257" s="181">
        <f t="shared" si="18"/>
        <v>0</v>
      </c>
      <c r="U257" s="181">
        <f t="shared" si="19"/>
        <v>0</v>
      </c>
      <c r="V257" s="181">
        <f t="shared" si="20"/>
        <v>0</v>
      </c>
      <c r="W257" s="181">
        <f t="shared" si="21"/>
        <v>0</v>
      </c>
      <c r="X257" s="181">
        <f t="shared" si="22"/>
        <v>0</v>
      </c>
    </row>
    <row r="258" spans="2:24" ht="15" customHeight="1" x14ac:dyDescent="0.2">
      <c r="B258" s="337" t="s">
        <v>36</v>
      </c>
      <c r="C258" s="133" t="s">
        <v>36</v>
      </c>
      <c r="D258" s="133" t="s">
        <v>36</v>
      </c>
      <c r="E258" s="133"/>
      <c r="F258" s="133"/>
      <c r="G258" s="133"/>
      <c r="H258" s="133"/>
      <c r="I258" s="133"/>
      <c r="J258" s="133"/>
      <c r="K258" s="154"/>
      <c r="L258" s="154"/>
      <c r="M258" s="154"/>
      <c r="N258" s="154"/>
      <c r="O258" s="322" t="str">
        <f>IF($C258="1 - HöS",'C1. Verprobung'!$C$17,
IF($C258="2 - HöS/HS",'C1. Verprobung'!$C$18,
IF($C258="3 - HS",'C1. Verprobung'!$C$19,
IF($C258="4 - HS/MS",'C1. Verprobung'!$C$20,
IF($C258="5 - MS",'C1. Verprobung'!$C$21,
IF($C258="6 - MS/NS",'C1. Verprobung'!$C$22,
IF($C258="7 - NS",'C1. Verprobung'!$C$23,"-")))))))</f>
        <v>-</v>
      </c>
      <c r="P258" s="322" t="str">
        <f>IF($C258="1 - HöS",'C1. Verprobung'!$D$17,
IF($C258="2 - HöS/HS",'C1. Verprobung'!$D$18,
IF($C258="3 - HS",'C1. Verprobung'!$D$19,
IF($C258="4 - HS/MS",'C1. Verprobung'!$D$20,
IF($C258="5 - MS",'C1. Verprobung'!$D$21,
IF($C258="6 - MS/NS",'C1. Verprobung'!$D$22,
IF($C258="7 - NS",'C1. Verprobung'!$D$23,"-")))))))</f>
        <v>-</v>
      </c>
      <c r="Q258" s="322" t="str">
        <f>IF($C258="1 - HöS",'C1. Verprobung'!$E$17,
IF($C258="2 - HöS/HS",'C1. Verprobung'!$E$18,
IF($C258="3 - HS",'C1. Verprobung'!$E$19,
IF($C258="4 - HS/MS",'C1. Verprobung'!$E$20,
IF($C258="5 - MS",'C1. Verprobung'!$E$21,
IF($C258="6 - MS/NS",'C1. Verprobung'!$E$22,
IF($C258="7 - NS",'C1. Verprobung'!$E$23,"-")))))))</f>
        <v>-</v>
      </c>
      <c r="R258" s="322" t="str">
        <f>IF($C258="1 - HöS",'C1. Verprobung'!$F$17,
IF($C258="2 - HöS/HS",'C1. Verprobung'!$F$18,
IF($C258="3 - HS",'C1. Verprobung'!$F$19,
IF($C258="4 - HS/MS",'C1. Verprobung'!$F$20,
IF($C258="5 - MS",'C1. Verprobung'!$F$21,
IF($C258="6 - MS/NS",'C1. Verprobung'!$F$22,
IF($C258="7 - NS",'C1. Verprobung'!$F$23,"-")))))))</f>
        <v>-</v>
      </c>
      <c r="S258" s="151"/>
      <c r="T258" s="181">
        <f t="shared" si="18"/>
        <v>0</v>
      </c>
      <c r="U258" s="181">
        <f t="shared" si="19"/>
        <v>0</v>
      </c>
      <c r="V258" s="181">
        <f t="shared" si="20"/>
        <v>0</v>
      </c>
      <c r="W258" s="181">
        <f t="shared" si="21"/>
        <v>0</v>
      </c>
      <c r="X258" s="181">
        <f t="shared" si="22"/>
        <v>0</v>
      </c>
    </row>
    <row r="259" spans="2:24" ht="15" customHeight="1" x14ac:dyDescent="0.2">
      <c r="B259" s="337" t="s">
        <v>36</v>
      </c>
      <c r="C259" s="133" t="s">
        <v>36</v>
      </c>
      <c r="D259" s="133" t="s">
        <v>36</v>
      </c>
      <c r="E259" s="133"/>
      <c r="F259" s="133"/>
      <c r="G259" s="133"/>
      <c r="H259" s="133"/>
      <c r="I259" s="133"/>
      <c r="J259" s="133"/>
      <c r="K259" s="154"/>
      <c r="L259" s="154"/>
      <c r="M259" s="154"/>
      <c r="N259" s="154"/>
      <c r="O259" s="322" t="str">
        <f>IF($C259="1 - HöS",'C1. Verprobung'!$C$17,
IF($C259="2 - HöS/HS",'C1. Verprobung'!$C$18,
IF($C259="3 - HS",'C1. Verprobung'!$C$19,
IF($C259="4 - HS/MS",'C1. Verprobung'!$C$20,
IF($C259="5 - MS",'C1. Verprobung'!$C$21,
IF($C259="6 - MS/NS",'C1. Verprobung'!$C$22,
IF($C259="7 - NS",'C1. Verprobung'!$C$23,"-")))))))</f>
        <v>-</v>
      </c>
      <c r="P259" s="322" t="str">
        <f>IF($C259="1 - HöS",'C1. Verprobung'!$D$17,
IF($C259="2 - HöS/HS",'C1. Verprobung'!$D$18,
IF($C259="3 - HS",'C1. Verprobung'!$D$19,
IF($C259="4 - HS/MS",'C1. Verprobung'!$D$20,
IF($C259="5 - MS",'C1. Verprobung'!$D$21,
IF($C259="6 - MS/NS",'C1. Verprobung'!$D$22,
IF($C259="7 - NS",'C1. Verprobung'!$D$23,"-")))))))</f>
        <v>-</v>
      </c>
      <c r="Q259" s="322" t="str">
        <f>IF($C259="1 - HöS",'C1. Verprobung'!$E$17,
IF($C259="2 - HöS/HS",'C1. Verprobung'!$E$18,
IF($C259="3 - HS",'C1. Verprobung'!$E$19,
IF($C259="4 - HS/MS",'C1. Verprobung'!$E$20,
IF($C259="5 - MS",'C1. Verprobung'!$E$21,
IF($C259="6 - MS/NS",'C1. Verprobung'!$E$22,
IF($C259="7 - NS",'C1. Verprobung'!$E$23,"-")))))))</f>
        <v>-</v>
      </c>
      <c r="R259" s="322" t="str">
        <f>IF($C259="1 - HöS",'C1. Verprobung'!$F$17,
IF($C259="2 - HöS/HS",'C1. Verprobung'!$F$18,
IF($C259="3 - HS",'C1. Verprobung'!$F$19,
IF($C259="4 - HS/MS",'C1. Verprobung'!$F$20,
IF($C259="5 - MS",'C1. Verprobung'!$F$21,
IF($C259="6 - MS/NS",'C1. Verprobung'!$F$22,
IF($C259="7 - NS",'C1. Verprobung'!$F$23,"-")))))))</f>
        <v>-</v>
      </c>
      <c r="S259" s="151"/>
      <c r="T259" s="181">
        <f t="shared" si="18"/>
        <v>0</v>
      </c>
      <c r="U259" s="181">
        <f t="shared" si="19"/>
        <v>0</v>
      </c>
      <c r="V259" s="181">
        <f t="shared" si="20"/>
        <v>0</v>
      </c>
      <c r="W259" s="181">
        <f t="shared" si="21"/>
        <v>0</v>
      </c>
      <c r="X259" s="181">
        <f t="shared" si="22"/>
        <v>0</v>
      </c>
    </row>
    <row r="260" spans="2:24" ht="15" customHeight="1" x14ac:dyDescent="0.2">
      <c r="B260" s="337" t="s">
        <v>36</v>
      </c>
      <c r="C260" s="133" t="s">
        <v>36</v>
      </c>
      <c r="D260" s="133" t="s">
        <v>36</v>
      </c>
      <c r="E260" s="133"/>
      <c r="F260" s="133"/>
      <c r="G260" s="133"/>
      <c r="H260" s="133"/>
      <c r="I260" s="133"/>
      <c r="J260" s="133"/>
      <c r="K260" s="154"/>
      <c r="L260" s="154"/>
      <c r="M260" s="154"/>
      <c r="N260" s="154"/>
      <c r="O260" s="322" t="str">
        <f>IF($C260="1 - HöS",'C1. Verprobung'!$C$17,
IF($C260="2 - HöS/HS",'C1. Verprobung'!$C$18,
IF($C260="3 - HS",'C1. Verprobung'!$C$19,
IF($C260="4 - HS/MS",'C1. Verprobung'!$C$20,
IF($C260="5 - MS",'C1. Verprobung'!$C$21,
IF($C260="6 - MS/NS",'C1. Verprobung'!$C$22,
IF($C260="7 - NS",'C1. Verprobung'!$C$23,"-")))))))</f>
        <v>-</v>
      </c>
      <c r="P260" s="322" t="str">
        <f>IF($C260="1 - HöS",'C1. Verprobung'!$D$17,
IF($C260="2 - HöS/HS",'C1. Verprobung'!$D$18,
IF($C260="3 - HS",'C1. Verprobung'!$D$19,
IF($C260="4 - HS/MS",'C1. Verprobung'!$D$20,
IF($C260="5 - MS",'C1. Verprobung'!$D$21,
IF($C260="6 - MS/NS",'C1. Verprobung'!$D$22,
IF($C260="7 - NS",'C1. Verprobung'!$D$23,"-")))))))</f>
        <v>-</v>
      </c>
      <c r="Q260" s="322" t="str">
        <f>IF($C260="1 - HöS",'C1. Verprobung'!$E$17,
IF($C260="2 - HöS/HS",'C1. Verprobung'!$E$18,
IF($C260="3 - HS",'C1. Verprobung'!$E$19,
IF($C260="4 - HS/MS",'C1. Verprobung'!$E$20,
IF($C260="5 - MS",'C1. Verprobung'!$E$21,
IF($C260="6 - MS/NS",'C1. Verprobung'!$E$22,
IF($C260="7 - NS",'C1. Verprobung'!$E$23,"-")))))))</f>
        <v>-</v>
      </c>
      <c r="R260" s="322" t="str">
        <f>IF($C260="1 - HöS",'C1. Verprobung'!$F$17,
IF($C260="2 - HöS/HS",'C1. Verprobung'!$F$18,
IF($C260="3 - HS",'C1. Verprobung'!$F$19,
IF($C260="4 - HS/MS",'C1. Verprobung'!$F$20,
IF($C260="5 - MS",'C1. Verprobung'!$F$21,
IF($C260="6 - MS/NS",'C1. Verprobung'!$F$22,
IF($C260="7 - NS",'C1. Verprobung'!$F$23,"-")))))))</f>
        <v>-</v>
      </c>
      <c r="S260" s="151"/>
      <c r="T260" s="181">
        <f t="shared" si="18"/>
        <v>0</v>
      </c>
      <c r="U260" s="181">
        <f t="shared" si="19"/>
        <v>0</v>
      </c>
      <c r="V260" s="181">
        <f t="shared" si="20"/>
        <v>0</v>
      </c>
      <c r="W260" s="181">
        <f t="shared" si="21"/>
        <v>0</v>
      </c>
      <c r="X260" s="181">
        <f t="shared" si="22"/>
        <v>0</v>
      </c>
    </row>
    <row r="261" spans="2:24" ht="15" customHeight="1" x14ac:dyDescent="0.2">
      <c r="B261" s="337" t="s">
        <v>36</v>
      </c>
      <c r="C261" s="133" t="s">
        <v>36</v>
      </c>
      <c r="D261" s="133" t="s">
        <v>36</v>
      </c>
      <c r="E261" s="133"/>
      <c r="F261" s="133"/>
      <c r="G261" s="133"/>
      <c r="H261" s="133"/>
      <c r="I261" s="133"/>
      <c r="J261" s="133"/>
      <c r="K261" s="154"/>
      <c r="L261" s="154"/>
      <c r="M261" s="154"/>
      <c r="N261" s="154"/>
      <c r="O261" s="322" t="str">
        <f>IF($C261="1 - HöS",'C1. Verprobung'!$C$17,
IF($C261="2 - HöS/HS",'C1. Verprobung'!$C$18,
IF($C261="3 - HS",'C1. Verprobung'!$C$19,
IF($C261="4 - HS/MS",'C1. Verprobung'!$C$20,
IF($C261="5 - MS",'C1. Verprobung'!$C$21,
IF($C261="6 - MS/NS",'C1. Verprobung'!$C$22,
IF($C261="7 - NS",'C1. Verprobung'!$C$23,"-")))))))</f>
        <v>-</v>
      </c>
      <c r="P261" s="322" t="str">
        <f>IF($C261="1 - HöS",'C1. Verprobung'!$D$17,
IF($C261="2 - HöS/HS",'C1. Verprobung'!$D$18,
IF($C261="3 - HS",'C1. Verprobung'!$D$19,
IF($C261="4 - HS/MS",'C1. Verprobung'!$D$20,
IF($C261="5 - MS",'C1. Verprobung'!$D$21,
IF($C261="6 - MS/NS",'C1. Verprobung'!$D$22,
IF($C261="7 - NS",'C1. Verprobung'!$D$23,"-")))))))</f>
        <v>-</v>
      </c>
      <c r="Q261" s="322" t="str">
        <f>IF($C261="1 - HöS",'C1. Verprobung'!$E$17,
IF($C261="2 - HöS/HS",'C1. Verprobung'!$E$18,
IF($C261="3 - HS",'C1. Verprobung'!$E$19,
IF($C261="4 - HS/MS",'C1. Verprobung'!$E$20,
IF($C261="5 - MS",'C1. Verprobung'!$E$21,
IF($C261="6 - MS/NS",'C1. Verprobung'!$E$22,
IF($C261="7 - NS",'C1. Verprobung'!$E$23,"-")))))))</f>
        <v>-</v>
      </c>
      <c r="R261" s="322" t="str">
        <f>IF($C261="1 - HöS",'C1. Verprobung'!$F$17,
IF($C261="2 - HöS/HS",'C1. Verprobung'!$F$18,
IF($C261="3 - HS",'C1. Verprobung'!$F$19,
IF($C261="4 - HS/MS",'C1. Verprobung'!$F$20,
IF($C261="5 - MS",'C1. Verprobung'!$F$21,
IF($C261="6 - MS/NS",'C1. Verprobung'!$F$22,
IF($C261="7 - NS",'C1. Verprobung'!$F$23,"-")))))))</f>
        <v>-</v>
      </c>
      <c r="S261" s="151"/>
      <c r="T261" s="181">
        <f t="shared" si="18"/>
        <v>0</v>
      </c>
      <c r="U261" s="181">
        <f t="shared" si="19"/>
        <v>0</v>
      </c>
      <c r="V261" s="181">
        <f t="shared" si="20"/>
        <v>0</v>
      </c>
      <c r="W261" s="181">
        <f t="shared" si="21"/>
        <v>0</v>
      </c>
      <c r="X261" s="181">
        <f t="shared" si="22"/>
        <v>0</v>
      </c>
    </row>
    <row r="262" spans="2:24" ht="15" customHeight="1" x14ac:dyDescent="0.2">
      <c r="B262" s="337" t="s">
        <v>36</v>
      </c>
      <c r="C262" s="133" t="s">
        <v>36</v>
      </c>
      <c r="D262" s="133" t="s">
        <v>36</v>
      </c>
      <c r="E262" s="133"/>
      <c r="F262" s="133"/>
      <c r="G262" s="133"/>
      <c r="H262" s="133"/>
      <c r="I262" s="133"/>
      <c r="J262" s="133"/>
      <c r="K262" s="154"/>
      <c r="L262" s="154"/>
      <c r="M262" s="154"/>
      <c r="N262" s="154"/>
      <c r="O262" s="322" t="str">
        <f>IF($C262="1 - HöS",'C1. Verprobung'!$C$17,
IF($C262="2 - HöS/HS",'C1. Verprobung'!$C$18,
IF($C262="3 - HS",'C1. Verprobung'!$C$19,
IF($C262="4 - HS/MS",'C1. Verprobung'!$C$20,
IF($C262="5 - MS",'C1. Verprobung'!$C$21,
IF($C262="6 - MS/NS",'C1. Verprobung'!$C$22,
IF($C262="7 - NS",'C1. Verprobung'!$C$23,"-")))))))</f>
        <v>-</v>
      </c>
      <c r="P262" s="322" t="str">
        <f>IF($C262="1 - HöS",'C1. Verprobung'!$D$17,
IF($C262="2 - HöS/HS",'C1. Verprobung'!$D$18,
IF($C262="3 - HS",'C1. Verprobung'!$D$19,
IF($C262="4 - HS/MS",'C1. Verprobung'!$D$20,
IF($C262="5 - MS",'C1. Verprobung'!$D$21,
IF($C262="6 - MS/NS",'C1. Verprobung'!$D$22,
IF($C262="7 - NS",'C1. Verprobung'!$D$23,"-")))))))</f>
        <v>-</v>
      </c>
      <c r="Q262" s="322" t="str">
        <f>IF($C262="1 - HöS",'C1. Verprobung'!$E$17,
IF($C262="2 - HöS/HS",'C1. Verprobung'!$E$18,
IF($C262="3 - HS",'C1. Verprobung'!$E$19,
IF($C262="4 - HS/MS",'C1. Verprobung'!$E$20,
IF($C262="5 - MS",'C1. Verprobung'!$E$21,
IF($C262="6 - MS/NS",'C1. Verprobung'!$E$22,
IF($C262="7 - NS",'C1. Verprobung'!$E$23,"-")))))))</f>
        <v>-</v>
      </c>
      <c r="R262" s="322" t="str">
        <f>IF($C262="1 - HöS",'C1. Verprobung'!$F$17,
IF($C262="2 - HöS/HS",'C1. Verprobung'!$F$18,
IF($C262="3 - HS",'C1. Verprobung'!$F$19,
IF($C262="4 - HS/MS",'C1. Verprobung'!$F$20,
IF($C262="5 - MS",'C1. Verprobung'!$F$21,
IF($C262="6 - MS/NS",'C1. Verprobung'!$F$22,
IF($C262="7 - NS",'C1. Verprobung'!$F$23,"-")))))))</f>
        <v>-</v>
      </c>
      <c r="S262" s="151"/>
      <c r="T262" s="181">
        <f t="shared" si="18"/>
        <v>0</v>
      </c>
      <c r="U262" s="181">
        <f t="shared" si="19"/>
        <v>0</v>
      </c>
      <c r="V262" s="181">
        <f t="shared" si="20"/>
        <v>0</v>
      </c>
      <c r="W262" s="181">
        <f t="shared" si="21"/>
        <v>0</v>
      </c>
      <c r="X262" s="181">
        <f t="shared" si="22"/>
        <v>0</v>
      </c>
    </row>
    <row r="263" spans="2:24" ht="15" customHeight="1" x14ac:dyDescent="0.2">
      <c r="B263" s="337" t="s">
        <v>36</v>
      </c>
      <c r="C263" s="133" t="s">
        <v>36</v>
      </c>
      <c r="D263" s="133" t="s">
        <v>36</v>
      </c>
      <c r="E263" s="133"/>
      <c r="F263" s="133"/>
      <c r="G263" s="133"/>
      <c r="H263" s="133"/>
      <c r="I263" s="133"/>
      <c r="J263" s="133"/>
      <c r="K263" s="154"/>
      <c r="L263" s="154"/>
      <c r="M263" s="154"/>
      <c r="N263" s="154"/>
      <c r="O263" s="322" t="str">
        <f>IF($C263="1 - HöS",'C1. Verprobung'!$C$17,
IF($C263="2 - HöS/HS",'C1. Verprobung'!$C$18,
IF($C263="3 - HS",'C1. Verprobung'!$C$19,
IF($C263="4 - HS/MS",'C1. Verprobung'!$C$20,
IF($C263="5 - MS",'C1. Verprobung'!$C$21,
IF($C263="6 - MS/NS",'C1. Verprobung'!$C$22,
IF($C263="7 - NS",'C1. Verprobung'!$C$23,"-")))))))</f>
        <v>-</v>
      </c>
      <c r="P263" s="322" t="str">
        <f>IF($C263="1 - HöS",'C1. Verprobung'!$D$17,
IF($C263="2 - HöS/HS",'C1. Verprobung'!$D$18,
IF($C263="3 - HS",'C1. Verprobung'!$D$19,
IF($C263="4 - HS/MS",'C1. Verprobung'!$D$20,
IF($C263="5 - MS",'C1. Verprobung'!$D$21,
IF($C263="6 - MS/NS",'C1. Verprobung'!$D$22,
IF($C263="7 - NS",'C1. Verprobung'!$D$23,"-")))))))</f>
        <v>-</v>
      </c>
      <c r="Q263" s="322" t="str">
        <f>IF($C263="1 - HöS",'C1. Verprobung'!$E$17,
IF($C263="2 - HöS/HS",'C1. Verprobung'!$E$18,
IF($C263="3 - HS",'C1. Verprobung'!$E$19,
IF($C263="4 - HS/MS",'C1. Verprobung'!$E$20,
IF($C263="5 - MS",'C1. Verprobung'!$E$21,
IF($C263="6 - MS/NS",'C1. Verprobung'!$E$22,
IF($C263="7 - NS",'C1. Verprobung'!$E$23,"-")))))))</f>
        <v>-</v>
      </c>
      <c r="R263" s="322" t="str">
        <f>IF($C263="1 - HöS",'C1. Verprobung'!$F$17,
IF($C263="2 - HöS/HS",'C1. Verprobung'!$F$18,
IF($C263="3 - HS",'C1. Verprobung'!$F$19,
IF($C263="4 - HS/MS",'C1. Verprobung'!$F$20,
IF($C263="5 - MS",'C1. Verprobung'!$F$21,
IF($C263="6 - MS/NS",'C1. Verprobung'!$F$22,
IF($C263="7 - NS",'C1. Verprobung'!$F$23,"-")))))))</f>
        <v>-</v>
      </c>
      <c r="S263" s="151"/>
      <c r="T263" s="181">
        <f t="shared" si="18"/>
        <v>0</v>
      </c>
      <c r="U263" s="181">
        <f t="shared" si="19"/>
        <v>0</v>
      </c>
      <c r="V263" s="181">
        <f t="shared" si="20"/>
        <v>0</v>
      </c>
      <c r="W263" s="181">
        <f t="shared" si="21"/>
        <v>0</v>
      </c>
      <c r="X263" s="181">
        <f t="shared" si="22"/>
        <v>0</v>
      </c>
    </row>
    <row r="264" spans="2:24" ht="15" customHeight="1" x14ac:dyDescent="0.2">
      <c r="B264" s="337" t="s">
        <v>36</v>
      </c>
      <c r="C264" s="133" t="s">
        <v>36</v>
      </c>
      <c r="D264" s="133" t="s">
        <v>36</v>
      </c>
      <c r="E264" s="133"/>
      <c r="F264" s="133"/>
      <c r="G264" s="133"/>
      <c r="H264" s="133"/>
      <c r="I264" s="133"/>
      <c r="J264" s="133"/>
      <c r="K264" s="154"/>
      <c r="L264" s="154"/>
      <c r="M264" s="154"/>
      <c r="N264" s="154"/>
      <c r="O264" s="322" t="str">
        <f>IF($C264="1 - HöS",'C1. Verprobung'!$C$17,
IF($C264="2 - HöS/HS",'C1. Verprobung'!$C$18,
IF($C264="3 - HS",'C1. Verprobung'!$C$19,
IF($C264="4 - HS/MS",'C1. Verprobung'!$C$20,
IF($C264="5 - MS",'C1. Verprobung'!$C$21,
IF($C264="6 - MS/NS",'C1. Verprobung'!$C$22,
IF($C264="7 - NS",'C1. Verprobung'!$C$23,"-")))))))</f>
        <v>-</v>
      </c>
      <c r="P264" s="322" t="str">
        <f>IF($C264="1 - HöS",'C1. Verprobung'!$D$17,
IF($C264="2 - HöS/HS",'C1. Verprobung'!$D$18,
IF($C264="3 - HS",'C1. Verprobung'!$D$19,
IF($C264="4 - HS/MS",'C1. Verprobung'!$D$20,
IF($C264="5 - MS",'C1. Verprobung'!$D$21,
IF($C264="6 - MS/NS",'C1. Verprobung'!$D$22,
IF($C264="7 - NS",'C1. Verprobung'!$D$23,"-")))))))</f>
        <v>-</v>
      </c>
      <c r="Q264" s="322" t="str">
        <f>IF($C264="1 - HöS",'C1. Verprobung'!$E$17,
IF($C264="2 - HöS/HS",'C1. Verprobung'!$E$18,
IF($C264="3 - HS",'C1. Verprobung'!$E$19,
IF($C264="4 - HS/MS",'C1. Verprobung'!$E$20,
IF($C264="5 - MS",'C1. Verprobung'!$E$21,
IF($C264="6 - MS/NS",'C1. Verprobung'!$E$22,
IF($C264="7 - NS",'C1. Verprobung'!$E$23,"-")))))))</f>
        <v>-</v>
      </c>
      <c r="R264" s="322" t="str">
        <f>IF($C264="1 - HöS",'C1. Verprobung'!$F$17,
IF($C264="2 - HöS/HS",'C1. Verprobung'!$F$18,
IF($C264="3 - HS",'C1. Verprobung'!$F$19,
IF($C264="4 - HS/MS",'C1. Verprobung'!$F$20,
IF($C264="5 - MS",'C1. Verprobung'!$F$21,
IF($C264="6 - MS/NS",'C1. Verprobung'!$F$22,
IF($C264="7 - NS",'C1. Verprobung'!$F$23,"-")))))))</f>
        <v>-</v>
      </c>
      <c r="S264" s="151"/>
      <c r="T264" s="181">
        <f t="shared" si="18"/>
        <v>0</v>
      </c>
      <c r="U264" s="181">
        <f t="shared" si="19"/>
        <v>0</v>
      </c>
      <c r="V264" s="181">
        <f t="shared" si="20"/>
        <v>0</v>
      </c>
      <c r="W264" s="181">
        <f t="shared" si="21"/>
        <v>0</v>
      </c>
      <c r="X264" s="181">
        <f t="shared" si="22"/>
        <v>0</v>
      </c>
    </row>
    <row r="265" spans="2:24" ht="15" customHeight="1" x14ac:dyDescent="0.2">
      <c r="B265" s="337" t="s">
        <v>36</v>
      </c>
      <c r="C265" s="133" t="s">
        <v>36</v>
      </c>
      <c r="D265" s="133" t="s">
        <v>36</v>
      </c>
      <c r="E265" s="133"/>
      <c r="F265" s="133"/>
      <c r="G265" s="133"/>
      <c r="H265" s="133"/>
      <c r="I265" s="133"/>
      <c r="J265" s="133"/>
      <c r="K265" s="154"/>
      <c r="L265" s="154"/>
      <c r="M265" s="154"/>
      <c r="N265" s="154"/>
      <c r="O265" s="322" t="str">
        <f>IF($C265="1 - HöS",'C1. Verprobung'!$C$17,
IF($C265="2 - HöS/HS",'C1. Verprobung'!$C$18,
IF($C265="3 - HS",'C1. Verprobung'!$C$19,
IF($C265="4 - HS/MS",'C1. Verprobung'!$C$20,
IF($C265="5 - MS",'C1. Verprobung'!$C$21,
IF($C265="6 - MS/NS",'C1. Verprobung'!$C$22,
IF($C265="7 - NS",'C1. Verprobung'!$C$23,"-")))))))</f>
        <v>-</v>
      </c>
      <c r="P265" s="322" t="str">
        <f>IF($C265="1 - HöS",'C1. Verprobung'!$D$17,
IF($C265="2 - HöS/HS",'C1. Verprobung'!$D$18,
IF($C265="3 - HS",'C1. Verprobung'!$D$19,
IF($C265="4 - HS/MS",'C1. Verprobung'!$D$20,
IF($C265="5 - MS",'C1. Verprobung'!$D$21,
IF($C265="6 - MS/NS",'C1. Verprobung'!$D$22,
IF($C265="7 - NS",'C1. Verprobung'!$D$23,"-")))))))</f>
        <v>-</v>
      </c>
      <c r="Q265" s="322" t="str">
        <f>IF($C265="1 - HöS",'C1. Verprobung'!$E$17,
IF($C265="2 - HöS/HS",'C1. Verprobung'!$E$18,
IF($C265="3 - HS",'C1. Verprobung'!$E$19,
IF($C265="4 - HS/MS",'C1. Verprobung'!$E$20,
IF($C265="5 - MS",'C1. Verprobung'!$E$21,
IF($C265="6 - MS/NS",'C1. Verprobung'!$E$22,
IF($C265="7 - NS",'C1. Verprobung'!$E$23,"-")))))))</f>
        <v>-</v>
      </c>
      <c r="R265" s="322" t="str">
        <f>IF($C265="1 - HöS",'C1. Verprobung'!$F$17,
IF($C265="2 - HöS/HS",'C1. Verprobung'!$F$18,
IF($C265="3 - HS",'C1. Verprobung'!$F$19,
IF($C265="4 - HS/MS",'C1. Verprobung'!$F$20,
IF($C265="5 - MS",'C1. Verprobung'!$F$21,
IF($C265="6 - MS/NS",'C1. Verprobung'!$F$22,
IF($C265="7 - NS",'C1. Verprobung'!$F$23,"-")))))))</f>
        <v>-</v>
      </c>
      <c r="S265" s="151"/>
      <c r="T265" s="181">
        <f t="shared" si="18"/>
        <v>0</v>
      </c>
      <c r="U265" s="181">
        <f t="shared" si="19"/>
        <v>0</v>
      </c>
      <c r="V265" s="181">
        <f t="shared" si="20"/>
        <v>0</v>
      </c>
      <c r="W265" s="181">
        <f t="shared" si="21"/>
        <v>0</v>
      </c>
      <c r="X265" s="181">
        <f t="shared" si="22"/>
        <v>0</v>
      </c>
    </row>
    <row r="266" spans="2:24" ht="15" customHeight="1" x14ac:dyDescent="0.2">
      <c r="B266" s="337" t="s">
        <v>36</v>
      </c>
      <c r="C266" s="133" t="s">
        <v>36</v>
      </c>
      <c r="D266" s="133" t="s">
        <v>36</v>
      </c>
      <c r="E266" s="133"/>
      <c r="F266" s="133"/>
      <c r="G266" s="133"/>
      <c r="H266" s="133"/>
      <c r="I266" s="133"/>
      <c r="J266" s="133"/>
      <c r="K266" s="154"/>
      <c r="L266" s="154"/>
      <c r="M266" s="154"/>
      <c r="N266" s="154"/>
      <c r="O266" s="322" t="str">
        <f>IF($C266="1 - HöS",'C1. Verprobung'!$C$17,
IF($C266="2 - HöS/HS",'C1. Verprobung'!$C$18,
IF($C266="3 - HS",'C1. Verprobung'!$C$19,
IF($C266="4 - HS/MS",'C1. Verprobung'!$C$20,
IF($C266="5 - MS",'C1. Verprobung'!$C$21,
IF($C266="6 - MS/NS",'C1. Verprobung'!$C$22,
IF($C266="7 - NS",'C1. Verprobung'!$C$23,"-")))))))</f>
        <v>-</v>
      </c>
      <c r="P266" s="322" t="str">
        <f>IF($C266="1 - HöS",'C1. Verprobung'!$D$17,
IF($C266="2 - HöS/HS",'C1. Verprobung'!$D$18,
IF($C266="3 - HS",'C1. Verprobung'!$D$19,
IF($C266="4 - HS/MS",'C1. Verprobung'!$D$20,
IF($C266="5 - MS",'C1. Verprobung'!$D$21,
IF($C266="6 - MS/NS",'C1. Verprobung'!$D$22,
IF($C266="7 - NS",'C1. Verprobung'!$D$23,"-")))))))</f>
        <v>-</v>
      </c>
      <c r="Q266" s="322" t="str">
        <f>IF($C266="1 - HöS",'C1. Verprobung'!$E$17,
IF($C266="2 - HöS/HS",'C1. Verprobung'!$E$18,
IF($C266="3 - HS",'C1. Verprobung'!$E$19,
IF($C266="4 - HS/MS",'C1. Verprobung'!$E$20,
IF($C266="5 - MS",'C1. Verprobung'!$E$21,
IF($C266="6 - MS/NS",'C1. Verprobung'!$E$22,
IF($C266="7 - NS",'C1. Verprobung'!$E$23,"-")))))))</f>
        <v>-</v>
      </c>
      <c r="R266" s="322" t="str">
        <f>IF($C266="1 - HöS",'C1. Verprobung'!$F$17,
IF($C266="2 - HöS/HS",'C1. Verprobung'!$F$18,
IF($C266="3 - HS",'C1. Verprobung'!$F$19,
IF($C266="4 - HS/MS",'C1. Verprobung'!$F$20,
IF($C266="5 - MS",'C1. Verprobung'!$F$21,
IF($C266="6 - MS/NS",'C1. Verprobung'!$F$22,
IF($C266="7 - NS",'C1. Verprobung'!$F$23,"-")))))))</f>
        <v>-</v>
      </c>
      <c r="S266" s="151"/>
      <c r="T266" s="181">
        <f t="shared" si="18"/>
        <v>0</v>
      </c>
      <c r="U266" s="181">
        <f t="shared" si="19"/>
        <v>0</v>
      </c>
      <c r="V266" s="181">
        <f t="shared" si="20"/>
        <v>0</v>
      </c>
      <c r="W266" s="181">
        <f t="shared" si="21"/>
        <v>0</v>
      </c>
      <c r="X266" s="181">
        <f t="shared" si="22"/>
        <v>0</v>
      </c>
    </row>
    <row r="267" spans="2:24" ht="15" customHeight="1" x14ac:dyDescent="0.2">
      <c r="B267" s="337" t="s">
        <v>36</v>
      </c>
      <c r="C267" s="133" t="s">
        <v>36</v>
      </c>
      <c r="D267" s="133" t="s">
        <v>36</v>
      </c>
      <c r="E267" s="133"/>
      <c r="F267" s="133"/>
      <c r="G267" s="133"/>
      <c r="H267" s="133"/>
      <c r="I267" s="133"/>
      <c r="J267" s="133"/>
      <c r="K267" s="154"/>
      <c r="L267" s="154"/>
      <c r="M267" s="154"/>
      <c r="N267" s="154"/>
      <c r="O267" s="322" t="str">
        <f>IF($C267="1 - HöS",'C1. Verprobung'!$C$17,
IF($C267="2 - HöS/HS",'C1. Verprobung'!$C$18,
IF($C267="3 - HS",'C1. Verprobung'!$C$19,
IF($C267="4 - HS/MS",'C1. Verprobung'!$C$20,
IF($C267="5 - MS",'C1. Verprobung'!$C$21,
IF($C267="6 - MS/NS",'C1. Verprobung'!$C$22,
IF($C267="7 - NS",'C1. Verprobung'!$C$23,"-")))))))</f>
        <v>-</v>
      </c>
      <c r="P267" s="322" t="str">
        <f>IF($C267="1 - HöS",'C1. Verprobung'!$D$17,
IF($C267="2 - HöS/HS",'C1. Verprobung'!$D$18,
IF($C267="3 - HS",'C1. Verprobung'!$D$19,
IF($C267="4 - HS/MS",'C1. Verprobung'!$D$20,
IF($C267="5 - MS",'C1. Verprobung'!$D$21,
IF($C267="6 - MS/NS",'C1. Verprobung'!$D$22,
IF($C267="7 - NS",'C1. Verprobung'!$D$23,"-")))))))</f>
        <v>-</v>
      </c>
      <c r="Q267" s="322" t="str">
        <f>IF($C267="1 - HöS",'C1. Verprobung'!$E$17,
IF($C267="2 - HöS/HS",'C1. Verprobung'!$E$18,
IF($C267="3 - HS",'C1. Verprobung'!$E$19,
IF($C267="4 - HS/MS",'C1. Verprobung'!$E$20,
IF($C267="5 - MS",'C1. Verprobung'!$E$21,
IF($C267="6 - MS/NS",'C1. Verprobung'!$E$22,
IF($C267="7 - NS",'C1. Verprobung'!$E$23,"-")))))))</f>
        <v>-</v>
      </c>
      <c r="R267" s="322" t="str">
        <f>IF($C267="1 - HöS",'C1. Verprobung'!$F$17,
IF($C267="2 - HöS/HS",'C1. Verprobung'!$F$18,
IF($C267="3 - HS",'C1. Verprobung'!$F$19,
IF($C267="4 - HS/MS",'C1. Verprobung'!$F$20,
IF($C267="5 - MS",'C1. Verprobung'!$F$21,
IF($C267="6 - MS/NS",'C1. Verprobung'!$F$22,
IF($C267="7 - NS",'C1. Verprobung'!$F$23,"-")))))))</f>
        <v>-</v>
      </c>
      <c r="S267" s="151"/>
      <c r="T267" s="181">
        <f t="shared" si="18"/>
        <v>0</v>
      </c>
      <c r="U267" s="181">
        <f t="shared" si="19"/>
        <v>0</v>
      </c>
      <c r="V267" s="181">
        <f t="shared" si="20"/>
        <v>0</v>
      </c>
      <c r="W267" s="181">
        <f t="shared" si="21"/>
        <v>0</v>
      </c>
      <c r="X267" s="181">
        <f t="shared" si="22"/>
        <v>0</v>
      </c>
    </row>
    <row r="268" spans="2:24" ht="15" customHeight="1" x14ac:dyDescent="0.2">
      <c r="B268" s="337" t="s">
        <v>36</v>
      </c>
      <c r="C268" s="133" t="s">
        <v>36</v>
      </c>
      <c r="D268" s="133" t="s">
        <v>36</v>
      </c>
      <c r="E268" s="133"/>
      <c r="F268" s="133"/>
      <c r="G268" s="133"/>
      <c r="H268" s="133"/>
      <c r="I268" s="133"/>
      <c r="J268" s="133"/>
      <c r="K268" s="154"/>
      <c r="L268" s="154"/>
      <c r="M268" s="154"/>
      <c r="N268" s="154"/>
      <c r="O268" s="322" t="str">
        <f>IF($C268="1 - HöS",'C1. Verprobung'!$C$17,
IF($C268="2 - HöS/HS",'C1. Verprobung'!$C$18,
IF($C268="3 - HS",'C1. Verprobung'!$C$19,
IF($C268="4 - HS/MS",'C1. Verprobung'!$C$20,
IF($C268="5 - MS",'C1. Verprobung'!$C$21,
IF($C268="6 - MS/NS",'C1. Verprobung'!$C$22,
IF($C268="7 - NS",'C1. Verprobung'!$C$23,"-")))))))</f>
        <v>-</v>
      </c>
      <c r="P268" s="322" t="str">
        <f>IF($C268="1 - HöS",'C1. Verprobung'!$D$17,
IF($C268="2 - HöS/HS",'C1. Verprobung'!$D$18,
IF($C268="3 - HS",'C1. Verprobung'!$D$19,
IF($C268="4 - HS/MS",'C1. Verprobung'!$D$20,
IF($C268="5 - MS",'C1. Verprobung'!$D$21,
IF($C268="6 - MS/NS",'C1. Verprobung'!$D$22,
IF($C268="7 - NS",'C1. Verprobung'!$D$23,"-")))))))</f>
        <v>-</v>
      </c>
      <c r="Q268" s="322" t="str">
        <f>IF($C268="1 - HöS",'C1. Verprobung'!$E$17,
IF($C268="2 - HöS/HS",'C1. Verprobung'!$E$18,
IF($C268="3 - HS",'C1. Verprobung'!$E$19,
IF($C268="4 - HS/MS",'C1. Verprobung'!$E$20,
IF($C268="5 - MS",'C1. Verprobung'!$E$21,
IF($C268="6 - MS/NS",'C1. Verprobung'!$E$22,
IF($C268="7 - NS",'C1. Verprobung'!$E$23,"-")))))))</f>
        <v>-</v>
      </c>
      <c r="R268" s="322" t="str">
        <f>IF($C268="1 - HöS",'C1. Verprobung'!$F$17,
IF($C268="2 - HöS/HS",'C1. Verprobung'!$F$18,
IF($C268="3 - HS",'C1. Verprobung'!$F$19,
IF($C268="4 - HS/MS",'C1. Verprobung'!$F$20,
IF($C268="5 - MS",'C1. Verprobung'!$F$21,
IF($C268="6 - MS/NS",'C1. Verprobung'!$F$22,
IF($C268="7 - NS",'C1. Verprobung'!$F$23,"-")))))))</f>
        <v>-</v>
      </c>
      <c r="S268" s="151"/>
      <c r="T268" s="181">
        <f t="shared" si="18"/>
        <v>0</v>
      </c>
      <c r="U268" s="181">
        <f t="shared" si="19"/>
        <v>0</v>
      </c>
      <c r="V268" s="181">
        <f t="shared" si="20"/>
        <v>0</v>
      </c>
      <c r="W268" s="181">
        <f t="shared" si="21"/>
        <v>0</v>
      </c>
      <c r="X268" s="181">
        <f t="shared" si="22"/>
        <v>0</v>
      </c>
    </row>
    <row r="269" spans="2:24" ht="15" customHeight="1" x14ac:dyDescent="0.2">
      <c r="B269" s="337" t="s">
        <v>36</v>
      </c>
      <c r="C269" s="133" t="s">
        <v>36</v>
      </c>
      <c r="D269" s="133" t="s">
        <v>36</v>
      </c>
      <c r="E269" s="133"/>
      <c r="F269" s="133"/>
      <c r="G269" s="133"/>
      <c r="H269" s="133"/>
      <c r="I269" s="133"/>
      <c r="J269" s="133"/>
      <c r="K269" s="154"/>
      <c r="L269" s="154"/>
      <c r="M269" s="154"/>
      <c r="N269" s="154"/>
      <c r="O269" s="322" t="str">
        <f>IF($C269="1 - HöS",'C1. Verprobung'!$C$17,
IF($C269="2 - HöS/HS",'C1. Verprobung'!$C$18,
IF($C269="3 - HS",'C1. Verprobung'!$C$19,
IF($C269="4 - HS/MS",'C1. Verprobung'!$C$20,
IF($C269="5 - MS",'C1. Verprobung'!$C$21,
IF($C269="6 - MS/NS",'C1. Verprobung'!$C$22,
IF($C269="7 - NS",'C1. Verprobung'!$C$23,"-")))))))</f>
        <v>-</v>
      </c>
      <c r="P269" s="322" t="str">
        <f>IF($C269="1 - HöS",'C1. Verprobung'!$D$17,
IF($C269="2 - HöS/HS",'C1. Verprobung'!$D$18,
IF($C269="3 - HS",'C1. Verprobung'!$D$19,
IF($C269="4 - HS/MS",'C1. Verprobung'!$D$20,
IF($C269="5 - MS",'C1. Verprobung'!$D$21,
IF($C269="6 - MS/NS",'C1. Verprobung'!$D$22,
IF($C269="7 - NS",'C1. Verprobung'!$D$23,"-")))))))</f>
        <v>-</v>
      </c>
      <c r="Q269" s="322" t="str">
        <f>IF($C269="1 - HöS",'C1. Verprobung'!$E$17,
IF($C269="2 - HöS/HS",'C1. Verprobung'!$E$18,
IF($C269="3 - HS",'C1. Verprobung'!$E$19,
IF($C269="4 - HS/MS",'C1. Verprobung'!$E$20,
IF($C269="5 - MS",'C1. Verprobung'!$E$21,
IF($C269="6 - MS/NS",'C1. Verprobung'!$E$22,
IF($C269="7 - NS",'C1. Verprobung'!$E$23,"-")))))))</f>
        <v>-</v>
      </c>
      <c r="R269" s="322" t="str">
        <f>IF($C269="1 - HöS",'C1. Verprobung'!$F$17,
IF($C269="2 - HöS/HS",'C1. Verprobung'!$F$18,
IF($C269="3 - HS",'C1. Verprobung'!$F$19,
IF($C269="4 - HS/MS",'C1. Verprobung'!$F$20,
IF($C269="5 - MS",'C1. Verprobung'!$F$21,
IF($C269="6 - MS/NS",'C1. Verprobung'!$F$22,
IF($C269="7 - NS",'C1. Verprobung'!$F$23,"-")))))))</f>
        <v>-</v>
      </c>
      <c r="S269" s="151"/>
      <c r="T269" s="181">
        <f t="shared" si="18"/>
        <v>0</v>
      </c>
      <c r="U269" s="181">
        <f t="shared" si="19"/>
        <v>0</v>
      </c>
      <c r="V269" s="181">
        <f t="shared" si="20"/>
        <v>0</v>
      </c>
      <c r="W269" s="181">
        <f t="shared" si="21"/>
        <v>0</v>
      </c>
      <c r="X269" s="181">
        <f t="shared" si="22"/>
        <v>0</v>
      </c>
    </row>
    <row r="270" spans="2:24" ht="15" customHeight="1" x14ac:dyDescent="0.2">
      <c r="B270" s="337" t="s">
        <v>36</v>
      </c>
      <c r="C270" s="133" t="s">
        <v>36</v>
      </c>
      <c r="D270" s="133" t="s">
        <v>36</v>
      </c>
      <c r="E270" s="133"/>
      <c r="F270" s="133"/>
      <c r="G270" s="133"/>
      <c r="H270" s="133"/>
      <c r="I270" s="133"/>
      <c r="J270" s="133"/>
      <c r="K270" s="154"/>
      <c r="L270" s="154"/>
      <c r="M270" s="154"/>
      <c r="N270" s="154"/>
      <c r="O270" s="322" t="str">
        <f>IF($C270="1 - HöS",'C1. Verprobung'!$C$17,
IF($C270="2 - HöS/HS",'C1. Verprobung'!$C$18,
IF($C270="3 - HS",'C1. Verprobung'!$C$19,
IF($C270="4 - HS/MS",'C1. Verprobung'!$C$20,
IF($C270="5 - MS",'C1. Verprobung'!$C$21,
IF($C270="6 - MS/NS",'C1. Verprobung'!$C$22,
IF($C270="7 - NS",'C1. Verprobung'!$C$23,"-")))))))</f>
        <v>-</v>
      </c>
      <c r="P270" s="322" t="str">
        <f>IF($C270="1 - HöS",'C1. Verprobung'!$D$17,
IF($C270="2 - HöS/HS",'C1. Verprobung'!$D$18,
IF($C270="3 - HS",'C1. Verprobung'!$D$19,
IF($C270="4 - HS/MS",'C1. Verprobung'!$D$20,
IF($C270="5 - MS",'C1. Verprobung'!$D$21,
IF($C270="6 - MS/NS",'C1. Verprobung'!$D$22,
IF($C270="7 - NS",'C1. Verprobung'!$D$23,"-")))))))</f>
        <v>-</v>
      </c>
      <c r="Q270" s="322" t="str">
        <f>IF($C270="1 - HöS",'C1. Verprobung'!$E$17,
IF($C270="2 - HöS/HS",'C1. Verprobung'!$E$18,
IF($C270="3 - HS",'C1. Verprobung'!$E$19,
IF($C270="4 - HS/MS",'C1. Verprobung'!$E$20,
IF($C270="5 - MS",'C1. Verprobung'!$E$21,
IF($C270="6 - MS/NS",'C1. Verprobung'!$E$22,
IF($C270="7 - NS",'C1. Verprobung'!$E$23,"-")))))))</f>
        <v>-</v>
      </c>
      <c r="R270" s="322" t="str">
        <f>IF($C270="1 - HöS",'C1. Verprobung'!$F$17,
IF($C270="2 - HöS/HS",'C1. Verprobung'!$F$18,
IF($C270="3 - HS",'C1. Verprobung'!$F$19,
IF($C270="4 - HS/MS",'C1. Verprobung'!$F$20,
IF($C270="5 - MS",'C1. Verprobung'!$F$21,
IF($C270="6 - MS/NS",'C1. Verprobung'!$F$22,
IF($C270="7 - NS",'C1. Verprobung'!$F$23,"-")))))))</f>
        <v>-</v>
      </c>
      <c r="S270" s="151"/>
      <c r="T270" s="181">
        <f t="shared" si="18"/>
        <v>0</v>
      </c>
      <c r="U270" s="181">
        <f t="shared" si="19"/>
        <v>0</v>
      </c>
      <c r="V270" s="181">
        <f t="shared" si="20"/>
        <v>0</v>
      </c>
      <c r="W270" s="181">
        <f t="shared" si="21"/>
        <v>0</v>
      </c>
      <c r="X270" s="181">
        <f t="shared" si="22"/>
        <v>0</v>
      </c>
    </row>
    <row r="271" spans="2:24" ht="15" customHeight="1" x14ac:dyDescent="0.2">
      <c r="B271" s="337" t="s">
        <v>36</v>
      </c>
      <c r="C271" s="133" t="s">
        <v>36</v>
      </c>
      <c r="D271" s="133" t="s">
        <v>36</v>
      </c>
      <c r="E271" s="133"/>
      <c r="F271" s="133"/>
      <c r="G271" s="133"/>
      <c r="H271" s="133"/>
      <c r="I271" s="133"/>
      <c r="J271" s="133"/>
      <c r="K271" s="154"/>
      <c r="L271" s="154"/>
      <c r="M271" s="154"/>
      <c r="N271" s="154"/>
      <c r="O271" s="322" t="str">
        <f>IF($C271="1 - HöS",'C1. Verprobung'!$C$17,
IF($C271="2 - HöS/HS",'C1. Verprobung'!$C$18,
IF($C271="3 - HS",'C1. Verprobung'!$C$19,
IF($C271="4 - HS/MS",'C1. Verprobung'!$C$20,
IF($C271="5 - MS",'C1. Verprobung'!$C$21,
IF($C271="6 - MS/NS",'C1. Verprobung'!$C$22,
IF($C271="7 - NS",'C1. Verprobung'!$C$23,"-")))))))</f>
        <v>-</v>
      </c>
      <c r="P271" s="322" t="str">
        <f>IF($C271="1 - HöS",'C1. Verprobung'!$D$17,
IF($C271="2 - HöS/HS",'C1. Verprobung'!$D$18,
IF($C271="3 - HS",'C1. Verprobung'!$D$19,
IF($C271="4 - HS/MS",'C1. Verprobung'!$D$20,
IF($C271="5 - MS",'C1. Verprobung'!$D$21,
IF($C271="6 - MS/NS",'C1. Verprobung'!$D$22,
IF($C271="7 - NS",'C1. Verprobung'!$D$23,"-")))))))</f>
        <v>-</v>
      </c>
      <c r="Q271" s="322" t="str">
        <f>IF($C271="1 - HöS",'C1. Verprobung'!$E$17,
IF($C271="2 - HöS/HS",'C1. Verprobung'!$E$18,
IF($C271="3 - HS",'C1. Verprobung'!$E$19,
IF($C271="4 - HS/MS",'C1. Verprobung'!$E$20,
IF($C271="5 - MS",'C1. Verprobung'!$E$21,
IF($C271="6 - MS/NS",'C1. Verprobung'!$E$22,
IF($C271="7 - NS",'C1. Verprobung'!$E$23,"-")))))))</f>
        <v>-</v>
      </c>
      <c r="R271" s="322" t="str">
        <f>IF($C271="1 - HöS",'C1. Verprobung'!$F$17,
IF($C271="2 - HöS/HS",'C1. Verprobung'!$F$18,
IF($C271="3 - HS",'C1. Verprobung'!$F$19,
IF($C271="4 - HS/MS",'C1. Verprobung'!$F$20,
IF($C271="5 - MS",'C1. Verprobung'!$F$21,
IF($C271="6 - MS/NS",'C1. Verprobung'!$F$22,
IF($C271="7 - NS",'C1. Verprobung'!$F$23,"-")))))))</f>
        <v>-</v>
      </c>
      <c r="S271" s="151"/>
      <c r="T271" s="181">
        <f t="shared" si="18"/>
        <v>0</v>
      </c>
      <c r="U271" s="181">
        <f t="shared" si="19"/>
        <v>0</v>
      </c>
      <c r="V271" s="181">
        <f t="shared" si="20"/>
        <v>0</v>
      </c>
      <c r="W271" s="181">
        <f t="shared" si="21"/>
        <v>0</v>
      </c>
      <c r="X271" s="181">
        <f t="shared" si="22"/>
        <v>0</v>
      </c>
    </row>
    <row r="272" spans="2:24" ht="15" customHeight="1" x14ac:dyDescent="0.2">
      <c r="B272" s="337" t="s">
        <v>36</v>
      </c>
      <c r="C272" s="133" t="s">
        <v>36</v>
      </c>
      <c r="D272" s="133" t="s">
        <v>36</v>
      </c>
      <c r="E272" s="133"/>
      <c r="F272" s="133"/>
      <c r="G272" s="133"/>
      <c r="H272" s="133"/>
      <c r="I272" s="133"/>
      <c r="J272" s="133"/>
      <c r="K272" s="154"/>
      <c r="L272" s="154"/>
      <c r="M272" s="154"/>
      <c r="N272" s="154"/>
      <c r="O272" s="322" t="str">
        <f>IF($C272="1 - HöS",'C1. Verprobung'!$C$17,
IF($C272="2 - HöS/HS",'C1. Verprobung'!$C$18,
IF($C272="3 - HS",'C1. Verprobung'!$C$19,
IF($C272="4 - HS/MS",'C1. Verprobung'!$C$20,
IF($C272="5 - MS",'C1. Verprobung'!$C$21,
IF($C272="6 - MS/NS",'C1. Verprobung'!$C$22,
IF($C272="7 - NS",'C1. Verprobung'!$C$23,"-")))))))</f>
        <v>-</v>
      </c>
      <c r="P272" s="322" t="str">
        <f>IF($C272="1 - HöS",'C1. Verprobung'!$D$17,
IF($C272="2 - HöS/HS",'C1. Verprobung'!$D$18,
IF($C272="3 - HS",'C1. Verprobung'!$D$19,
IF($C272="4 - HS/MS",'C1. Verprobung'!$D$20,
IF($C272="5 - MS",'C1. Verprobung'!$D$21,
IF($C272="6 - MS/NS",'C1. Verprobung'!$D$22,
IF($C272="7 - NS",'C1. Verprobung'!$D$23,"-")))))))</f>
        <v>-</v>
      </c>
      <c r="Q272" s="322" t="str">
        <f>IF($C272="1 - HöS",'C1. Verprobung'!$E$17,
IF($C272="2 - HöS/HS",'C1. Verprobung'!$E$18,
IF($C272="3 - HS",'C1. Verprobung'!$E$19,
IF($C272="4 - HS/MS",'C1. Verprobung'!$E$20,
IF($C272="5 - MS",'C1. Verprobung'!$E$21,
IF($C272="6 - MS/NS",'C1. Verprobung'!$E$22,
IF($C272="7 - NS",'C1. Verprobung'!$E$23,"-")))))))</f>
        <v>-</v>
      </c>
      <c r="R272" s="322" t="str">
        <f>IF($C272="1 - HöS",'C1. Verprobung'!$F$17,
IF($C272="2 - HöS/HS",'C1. Verprobung'!$F$18,
IF($C272="3 - HS",'C1. Verprobung'!$F$19,
IF($C272="4 - HS/MS",'C1. Verprobung'!$F$20,
IF($C272="5 - MS",'C1. Verprobung'!$F$21,
IF($C272="6 - MS/NS",'C1. Verprobung'!$F$22,
IF($C272="7 - NS",'C1. Verprobung'!$F$23,"-")))))))</f>
        <v>-</v>
      </c>
      <c r="S272" s="151"/>
      <c r="T272" s="181">
        <f t="shared" si="18"/>
        <v>0</v>
      </c>
      <c r="U272" s="181">
        <f t="shared" si="19"/>
        <v>0</v>
      </c>
      <c r="V272" s="181">
        <f t="shared" si="20"/>
        <v>0</v>
      </c>
      <c r="W272" s="181">
        <f t="shared" si="21"/>
        <v>0</v>
      </c>
      <c r="X272" s="181">
        <f t="shared" si="22"/>
        <v>0</v>
      </c>
    </row>
    <row r="273" spans="2:24" ht="15" customHeight="1" x14ac:dyDescent="0.2">
      <c r="B273" s="337" t="s">
        <v>36</v>
      </c>
      <c r="C273" s="133" t="s">
        <v>36</v>
      </c>
      <c r="D273" s="133" t="s">
        <v>36</v>
      </c>
      <c r="E273" s="133"/>
      <c r="F273" s="133"/>
      <c r="G273" s="133"/>
      <c r="H273" s="133"/>
      <c r="I273" s="133"/>
      <c r="J273" s="133"/>
      <c r="K273" s="154"/>
      <c r="L273" s="154"/>
      <c r="M273" s="154"/>
      <c r="N273" s="154"/>
      <c r="O273" s="322" t="str">
        <f>IF($C273="1 - HöS",'C1. Verprobung'!$C$17,
IF($C273="2 - HöS/HS",'C1. Verprobung'!$C$18,
IF($C273="3 - HS",'C1. Verprobung'!$C$19,
IF($C273="4 - HS/MS",'C1. Verprobung'!$C$20,
IF($C273="5 - MS",'C1. Verprobung'!$C$21,
IF($C273="6 - MS/NS",'C1. Verprobung'!$C$22,
IF($C273="7 - NS",'C1. Verprobung'!$C$23,"-")))))))</f>
        <v>-</v>
      </c>
      <c r="P273" s="322" t="str">
        <f>IF($C273="1 - HöS",'C1. Verprobung'!$D$17,
IF($C273="2 - HöS/HS",'C1. Verprobung'!$D$18,
IF($C273="3 - HS",'C1. Verprobung'!$D$19,
IF($C273="4 - HS/MS",'C1. Verprobung'!$D$20,
IF($C273="5 - MS",'C1. Verprobung'!$D$21,
IF($C273="6 - MS/NS",'C1. Verprobung'!$D$22,
IF($C273="7 - NS",'C1. Verprobung'!$D$23,"-")))))))</f>
        <v>-</v>
      </c>
      <c r="Q273" s="322" t="str">
        <f>IF($C273="1 - HöS",'C1. Verprobung'!$E$17,
IF($C273="2 - HöS/HS",'C1. Verprobung'!$E$18,
IF($C273="3 - HS",'C1. Verprobung'!$E$19,
IF($C273="4 - HS/MS",'C1. Verprobung'!$E$20,
IF($C273="5 - MS",'C1. Verprobung'!$E$21,
IF($C273="6 - MS/NS",'C1. Verprobung'!$E$22,
IF($C273="7 - NS",'C1. Verprobung'!$E$23,"-")))))))</f>
        <v>-</v>
      </c>
      <c r="R273" s="322" t="str">
        <f>IF($C273="1 - HöS",'C1. Verprobung'!$F$17,
IF($C273="2 - HöS/HS",'C1. Verprobung'!$F$18,
IF($C273="3 - HS",'C1. Verprobung'!$F$19,
IF($C273="4 - HS/MS",'C1. Verprobung'!$F$20,
IF($C273="5 - MS",'C1. Verprobung'!$F$21,
IF($C273="6 - MS/NS",'C1. Verprobung'!$F$22,
IF($C273="7 - NS",'C1. Verprobung'!$F$23,"-")))))))</f>
        <v>-</v>
      </c>
      <c r="S273" s="151"/>
      <c r="T273" s="181">
        <f t="shared" ref="T273:T336" si="23">IF($B273="§ 19 Abs. 2 Satz 1 StromNEV",(($K273*$O273)+($L273*$P273/100))*($S273),0)</f>
        <v>0</v>
      </c>
      <c r="U273" s="181">
        <f t="shared" ref="U273:U336" si="24">IF($B273="§ 19 Abs. 2 Satz 1 StromNEV",(($M273*$Q273)+($N273*$R273/100))*($S273),0)</f>
        <v>0</v>
      </c>
      <c r="V273" s="181">
        <f t="shared" ref="V273:V336" si="25">IF($B273="§ 19 Abs. 2 Satz 2 StromNEV",(($M273*$Q273)+($N273*$R273/100))*($S273),0)</f>
        <v>0</v>
      </c>
      <c r="W273" s="181">
        <f t="shared" si="21"/>
        <v>0</v>
      </c>
      <c r="X273" s="181">
        <f t="shared" si="22"/>
        <v>0</v>
      </c>
    </row>
    <row r="274" spans="2:24" ht="15" customHeight="1" x14ac:dyDescent="0.2">
      <c r="B274" s="337" t="s">
        <v>36</v>
      </c>
      <c r="C274" s="133" t="s">
        <v>36</v>
      </c>
      <c r="D274" s="133" t="s">
        <v>36</v>
      </c>
      <c r="E274" s="133"/>
      <c r="F274" s="133"/>
      <c r="G274" s="133"/>
      <c r="H274" s="133"/>
      <c r="I274" s="133"/>
      <c r="J274" s="133"/>
      <c r="K274" s="154"/>
      <c r="L274" s="154"/>
      <c r="M274" s="154"/>
      <c r="N274" s="154"/>
      <c r="O274" s="322" t="str">
        <f>IF($C274="1 - HöS",'C1. Verprobung'!$C$17,
IF($C274="2 - HöS/HS",'C1. Verprobung'!$C$18,
IF($C274="3 - HS",'C1. Verprobung'!$C$19,
IF($C274="4 - HS/MS",'C1. Verprobung'!$C$20,
IF($C274="5 - MS",'C1. Verprobung'!$C$21,
IF($C274="6 - MS/NS",'C1. Verprobung'!$C$22,
IF($C274="7 - NS",'C1. Verprobung'!$C$23,"-")))))))</f>
        <v>-</v>
      </c>
      <c r="P274" s="322" t="str">
        <f>IF($C274="1 - HöS",'C1. Verprobung'!$D$17,
IF($C274="2 - HöS/HS",'C1. Verprobung'!$D$18,
IF($C274="3 - HS",'C1. Verprobung'!$D$19,
IF($C274="4 - HS/MS",'C1. Verprobung'!$D$20,
IF($C274="5 - MS",'C1. Verprobung'!$D$21,
IF($C274="6 - MS/NS",'C1. Verprobung'!$D$22,
IF($C274="7 - NS",'C1. Verprobung'!$D$23,"-")))))))</f>
        <v>-</v>
      </c>
      <c r="Q274" s="322" t="str">
        <f>IF($C274="1 - HöS",'C1. Verprobung'!$E$17,
IF($C274="2 - HöS/HS",'C1. Verprobung'!$E$18,
IF($C274="3 - HS",'C1. Verprobung'!$E$19,
IF($C274="4 - HS/MS",'C1. Verprobung'!$E$20,
IF($C274="5 - MS",'C1. Verprobung'!$E$21,
IF($C274="6 - MS/NS",'C1. Verprobung'!$E$22,
IF($C274="7 - NS",'C1. Verprobung'!$E$23,"-")))))))</f>
        <v>-</v>
      </c>
      <c r="R274" s="322" t="str">
        <f>IF($C274="1 - HöS",'C1. Verprobung'!$F$17,
IF($C274="2 - HöS/HS",'C1. Verprobung'!$F$18,
IF($C274="3 - HS",'C1. Verprobung'!$F$19,
IF($C274="4 - HS/MS",'C1. Verprobung'!$F$20,
IF($C274="5 - MS",'C1. Verprobung'!$F$21,
IF($C274="6 - MS/NS",'C1. Verprobung'!$F$22,
IF($C274="7 - NS",'C1. Verprobung'!$F$23,"-")))))))</f>
        <v>-</v>
      </c>
      <c r="S274" s="151"/>
      <c r="T274" s="181">
        <f t="shared" si="23"/>
        <v>0</v>
      </c>
      <c r="U274" s="181">
        <f t="shared" si="24"/>
        <v>0</v>
      </c>
      <c r="V274" s="181">
        <f t="shared" si="25"/>
        <v>0</v>
      </c>
      <c r="W274" s="181">
        <f t="shared" ref="W274:W337" si="26">IF($B274="§ 118 Abs. 6 Satz 9 EnWG",(($K274*$O274)+($L274*$P274/100))*($S274),0)</f>
        <v>0</v>
      </c>
      <c r="X274" s="181">
        <f t="shared" ref="X274:X337" si="27">IF($B274="§ 118 Abs. 6 Satz 9 EnWG",(($M274*$Q274)+($N274*$R274/100))*($S274),0)</f>
        <v>0</v>
      </c>
    </row>
    <row r="275" spans="2:24" ht="15" customHeight="1" x14ac:dyDescent="0.2">
      <c r="B275" s="337" t="s">
        <v>36</v>
      </c>
      <c r="C275" s="133" t="s">
        <v>36</v>
      </c>
      <c r="D275" s="133" t="s">
        <v>36</v>
      </c>
      <c r="E275" s="133"/>
      <c r="F275" s="133"/>
      <c r="G275" s="133"/>
      <c r="H275" s="133"/>
      <c r="I275" s="133"/>
      <c r="J275" s="133"/>
      <c r="K275" s="154"/>
      <c r="L275" s="154"/>
      <c r="M275" s="154"/>
      <c r="N275" s="154"/>
      <c r="O275" s="322" t="str">
        <f>IF($C275="1 - HöS",'C1. Verprobung'!$C$17,
IF($C275="2 - HöS/HS",'C1. Verprobung'!$C$18,
IF($C275="3 - HS",'C1. Verprobung'!$C$19,
IF($C275="4 - HS/MS",'C1. Verprobung'!$C$20,
IF($C275="5 - MS",'C1. Verprobung'!$C$21,
IF($C275="6 - MS/NS",'C1. Verprobung'!$C$22,
IF($C275="7 - NS",'C1. Verprobung'!$C$23,"-")))))))</f>
        <v>-</v>
      </c>
      <c r="P275" s="322" t="str">
        <f>IF($C275="1 - HöS",'C1. Verprobung'!$D$17,
IF($C275="2 - HöS/HS",'C1. Verprobung'!$D$18,
IF($C275="3 - HS",'C1. Verprobung'!$D$19,
IF($C275="4 - HS/MS",'C1. Verprobung'!$D$20,
IF($C275="5 - MS",'C1. Verprobung'!$D$21,
IF($C275="6 - MS/NS",'C1. Verprobung'!$D$22,
IF($C275="7 - NS",'C1. Verprobung'!$D$23,"-")))))))</f>
        <v>-</v>
      </c>
      <c r="Q275" s="322" t="str">
        <f>IF($C275="1 - HöS",'C1. Verprobung'!$E$17,
IF($C275="2 - HöS/HS",'C1. Verprobung'!$E$18,
IF($C275="3 - HS",'C1. Verprobung'!$E$19,
IF($C275="4 - HS/MS",'C1. Verprobung'!$E$20,
IF($C275="5 - MS",'C1. Verprobung'!$E$21,
IF($C275="6 - MS/NS",'C1. Verprobung'!$E$22,
IF($C275="7 - NS",'C1. Verprobung'!$E$23,"-")))))))</f>
        <v>-</v>
      </c>
      <c r="R275" s="322" t="str">
        <f>IF($C275="1 - HöS",'C1. Verprobung'!$F$17,
IF($C275="2 - HöS/HS",'C1. Verprobung'!$F$18,
IF($C275="3 - HS",'C1. Verprobung'!$F$19,
IF($C275="4 - HS/MS",'C1. Verprobung'!$F$20,
IF($C275="5 - MS",'C1. Verprobung'!$F$21,
IF($C275="6 - MS/NS",'C1. Verprobung'!$F$22,
IF($C275="7 - NS",'C1. Verprobung'!$F$23,"-")))))))</f>
        <v>-</v>
      </c>
      <c r="S275" s="151"/>
      <c r="T275" s="181">
        <f t="shared" si="23"/>
        <v>0</v>
      </c>
      <c r="U275" s="181">
        <f t="shared" si="24"/>
        <v>0</v>
      </c>
      <c r="V275" s="181">
        <f t="shared" si="25"/>
        <v>0</v>
      </c>
      <c r="W275" s="181">
        <f t="shared" si="26"/>
        <v>0</v>
      </c>
      <c r="X275" s="181">
        <f t="shared" si="27"/>
        <v>0</v>
      </c>
    </row>
    <row r="276" spans="2:24" ht="15" customHeight="1" x14ac:dyDescent="0.2">
      <c r="B276" s="337" t="s">
        <v>36</v>
      </c>
      <c r="C276" s="133" t="s">
        <v>36</v>
      </c>
      <c r="D276" s="133" t="s">
        <v>36</v>
      </c>
      <c r="E276" s="133"/>
      <c r="F276" s="133"/>
      <c r="G276" s="133"/>
      <c r="H276" s="133"/>
      <c r="I276" s="133"/>
      <c r="J276" s="133"/>
      <c r="K276" s="154"/>
      <c r="L276" s="154"/>
      <c r="M276" s="154"/>
      <c r="N276" s="154"/>
      <c r="O276" s="322" t="str">
        <f>IF($C276="1 - HöS",'C1. Verprobung'!$C$17,
IF($C276="2 - HöS/HS",'C1. Verprobung'!$C$18,
IF($C276="3 - HS",'C1. Verprobung'!$C$19,
IF($C276="4 - HS/MS",'C1. Verprobung'!$C$20,
IF($C276="5 - MS",'C1. Verprobung'!$C$21,
IF($C276="6 - MS/NS",'C1. Verprobung'!$C$22,
IF($C276="7 - NS",'C1. Verprobung'!$C$23,"-")))))))</f>
        <v>-</v>
      </c>
      <c r="P276" s="322" t="str">
        <f>IF($C276="1 - HöS",'C1. Verprobung'!$D$17,
IF($C276="2 - HöS/HS",'C1. Verprobung'!$D$18,
IF($C276="3 - HS",'C1. Verprobung'!$D$19,
IF($C276="4 - HS/MS",'C1. Verprobung'!$D$20,
IF($C276="5 - MS",'C1. Verprobung'!$D$21,
IF($C276="6 - MS/NS",'C1. Verprobung'!$D$22,
IF($C276="7 - NS",'C1. Verprobung'!$D$23,"-")))))))</f>
        <v>-</v>
      </c>
      <c r="Q276" s="322" t="str">
        <f>IF($C276="1 - HöS",'C1. Verprobung'!$E$17,
IF($C276="2 - HöS/HS",'C1. Verprobung'!$E$18,
IF($C276="3 - HS",'C1. Verprobung'!$E$19,
IF($C276="4 - HS/MS",'C1. Verprobung'!$E$20,
IF($C276="5 - MS",'C1. Verprobung'!$E$21,
IF($C276="6 - MS/NS",'C1. Verprobung'!$E$22,
IF($C276="7 - NS",'C1. Verprobung'!$E$23,"-")))))))</f>
        <v>-</v>
      </c>
      <c r="R276" s="322" t="str">
        <f>IF($C276="1 - HöS",'C1. Verprobung'!$F$17,
IF($C276="2 - HöS/HS",'C1. Verprobung'!$F$18,
IF($C276="3 - HS",'C1. Verprobung'!$F$19,
IF($C276="4 - HS/MS",'C1. Verprobung'!$F$20,
IF($C276="5 - MS",'C1. Verprobung'!$F$21,
IF($C276="6 - MS/NS",'C1. Verprobung'!$F$22,
IF($C276="7 - NS",'C1. Verprobung'!$F$23,"-")))))))</f>
        <v>-</v>
      </c>
      <c r="S276" s="151"/>
      <c r="T276" s="181">
        <f t="shared" si="23"/>
        <v>0</v>
      </c>
      <c r="U276" s="181">
        <f t="shared" si="24"/>
        <v>0</v>
      </c>
      <c r="V276" s="181">
        <f t="shared" si="25"/>
        <v>0</v>
      </c>
      <c r="W276" s="181">
        <f t="shared" si="26"/>
        <v>0</v>
      </c>
      <c r="X276" s="181">
        <f t="shared" si="27"/>
        <v>0</v>
      </c>
    </row>
    <row r="277" spans="2:24" ht="15" customHeight="1" x14ac:dyDescent="0.2">
      <c r="B277" s="337" t="s">
        <v>36</v>
      </c>
      <c r="C277" s="133" t="s">
        <v>36</v>
      </c>
      <c r="D277" s="133" t="s">
        <v>36</v>
      </c>
      <c r="E277" s="133"/>
      <c r="F277" s="133"/>
      <c r="G277" s="133"/>
      <c r="H277" s="133"/>
      <c r="I277" s="133"/>
      <c r="J277" s="133"/>
      <c r="K277" s="154"/>
      <c r="L277" s="154"/>
      <c r="M277" s="154"/>
      <c r="N277" s="154"/>
      <c r="O277" s="322" t="str">
        <f>IF($C277="1 - HöS",'C1. Verprobung'!$C$17,
IF($C277="2 - HöS/HS",'C1. Verprobung'!$C$18,
IF($C277="3 - HS",'C1. Verprobung'!$C$19,
IF($C277="4 - HS/MS",'C1. Verprobung'!$C$20,
IF($C277="5 - MS",'C1. Verprobung'!$C$21,
IF($C277="6 - MS/NS",'C1. Verprobung'!$C$22,
IF($C277="7 - NS",'C1. Verprobung'!$C$23,"-")))))))</f>
        <v>-</v>
      </c>
      <c r="P277" s="322" t="str">
        <f>IF($C277="1 - HöS",'C1. Verprobung'!$D$17,
IF($C277="2 - HöS/HS",'C1. Verprobung'!$D$18,
IF($C277="3 - HS",'C1. Verprobung'!$D$19,
IF($C277="4 - HS/MS",'C1. Verprobung'!$D$20,
IF($C277="5 - MS",'C1. Verprobung'!$D$21,
IF($C277="6 - MS/NS",'C1. Verprobung'!$D$22,
IF($C277="7 - NS",'C1. Verprobung'!$D$23,"-")))))))</f>
        <v>-</v>
      </c>
      <c r="Q277" s="322" t="str">
        <f>IF($C277="1 - HöS",'C1. Verprobung'!$E$17,
IF($C277="2 - HöS/HS",'C1. Verprobung'!$E$18,
IF($C277="3 - HS",'C1. Verprobung'!$E$19,
IF($C277="4 - HS/MS",'C1. Verprobung'!$E$20,
IF($C277="5 - MS",'C1. Verprobung'!$E$21,
IF($C277="6 - MS/NS",'C1. Verprobung'!$E$22,
IF($C277="7 - NS",'C1. Verprobung'!$E$23,"-")))))))</f>
        <v>-</v>
      </c>
      <c r="R277" s="322" t="str">
        <f>IF($C277="1 - HöS",'C1. Verprobung'!$F$17,
IF($C277="2 - HöS/HS",'C1. Verprobung'!$F$18,
IF($C277="3 - HS",'C1. Verprobung'!$F$19,
IF($C277="4 - HS/MS",'C1. Verprobung'!$F$20,
IF($C277="5 - MS",'C1. Verprobung'!$F$21,
IF($C277="6 - MS/NS",'C1. Verprobung'!$F$22,
IF($C277="7 - NS",'C1. Verprobung'!$F$23,"-")))))))</f>
        <v>-</v>
      </c>
      <c r="S277" s="151"/>
      <c r="T277" s="181">
        <f t="shared" si="23"/>
        <v>0</v>
      </c>
      <c r="U277" s="181">
        <f t="shared" si="24"/>
        <v>0</v>
      </c>
      <c r="V277" s="181">
        <f t="shared" si="25"/>
        <v>0</v>
      </c>
      <c r="W277" s="181">
        <f t="shared" si="26"/>
        <v>0</v>
      </c>
      <c r="X277" s="181">
        <f t="shared" si="27"/>
        <v>0</v>
      </c>
    </row>
    <row r="278" spans="2:24" ht="15" customHeight="1" x14ac:dyDescent="0.2">
      <c r="B278" s="337" t="s">
        <v>36</v>
      </c>
      <c r="C278" s="133" t="s">
        <v>36</v>
      </c>
      <c r="D278" s="133" t="s">
        <v>36</v>
      </c>
      <c r="E278" s="133"/>
      <c r="F278" s="133"/>
      <c r="G278" s="133"/>
      <c r="H278" s="133"/>
      <c r="I278" s="133"/>
      <c r="J278" s="133"/>
      <c r="K278" s="154"/>
      <c r="L278" s="154"/>
      <c r="M278" s="154"/>
      <c r="N278" s="154"/>
      <c r="O278" s="322" t="str">
        <f>IF($C278="1 - HöS",'C1. Verprobung'!$C$17,
IF($C278="2 - HöS/HS",'C1. Verprobung'!$C$18,
IF($C278="3 - HS",'C1. Verprobung'!$C$19,
IF($C278="4 - HS/MS",'C1. Verprobung'!$C$20,
IF($C278="5 - MS",'C1. Verprobung'!$C$21,
IF($C278="6 - MS/NS",'C1. Verprobung'!$C$22,
IF($C278="7 - NS",'C1. Verprobung'!$C$23,"-")))))))</f>
        <v>-</v>
      </c>
      <c r="P278" s="322" t="str">
        <f>IF($C278="1 - HöS",'C1. Verprobung'!$D$17,
IF($C278="2 - HöS/HS",'C1. Verprobung'!$D$18,
IF($C278="3 - HS",'C1. Verprobung'!$D$19,
IF($C278="4 - HS/MS",'C1. Verprobung'!$D$20,
IF($C278="5 - MS",'C1. Verprobung'!$D$21,
IF($C278="6 - MS/NS",'C1. Verprobung'!$D$22,
IF($C278="7 - NS",'C1. Verprobung'!$D$23,"-")))))))</f>
        <v>-</v>
      </c>
      <c r="Q278" s="322" t="str">
        <f>IF($C278="1 - HöS",'C1. Verprobung'!$E$17,
IF($C278="2 - HöS/HS",'C1. Verprobung'!$E$18,
IF($C278="3 - HS",'C1. Verprobung'!$E$19,
IF($C278="4 - HS/MS",'C1. Verprobung'!$E$20,
IF($C278="5 - MS",'C1. Verprobung'!$E$21,
IF($C278="6 - MS/NS",'C1. Verprobung'!$E$22,
IF($C278="7 - NS",'C1. Verprobung'!$E$23,"-")))))))</f>
        <v>-</v>
      </c>
      <c r="R278" s="322" t="str">
        <f>IF($C278="1 - HöS",'C1. Verprobung'!$F$17,
IF($C278="2 - HöS/HS",'C1. Verprobung'!$F$18,
IF($C278="3 - HS",'C1. Verprobung'!$F$19,
IF($C278="4 - HS/MS",'C1. Verprobung'!$F$20,
IF($C278="5 - MS",'C1. Verprobung'!$F$21,
IF($C278="6 - MS/NS",'C1. Verprobung'!$F$22,
IF($C278="7 - NS",'C1. Verprobung'!$F$23,"-")))))))</f>
        <v>-</v>
      </c>
      <c r="S278" s="151"/>
      <c r="T278" s="181">
        <f t="shared" si="23"/>
        <v>0</v>
      </c>
      <c r="U278" s="181">
        <f t="shared" si="24"/>
        <v>0</v>
      </c>
      <c r="V278" s="181">
        <f t="shared" si="25"/>
        <v>0</v>
      </c>
      <c r="W278" s="181">
        <f t="shared" si="26"/>
        <v>0</v>
      </c>
      <c r="X278" s="181">
        <f t="shared" si="27"/>
        <v>0</v>
      </c>
    </row>
    <row r="279" spans="2:24" ht="15" customHeight="1" x14ac:dyDescent="0.2">
      <c r="B279" s="337" t="s">
        <v>36</v>
      </c>
      <c r="C279" s="133" t="s">
        <v>36</v>
      </c>
      <c r="D279" s="133" t="s">
        <v>36</v>
      </c>
      <c r="E279" s="133"/>
      <c r="F279" s="133"/>
      <c r="G279" s="133"/>
      <c r="H279" s="133"/>
      <c r="I279" s="133"/>
      <c r="J279" s="133"/>
      <c r="K279" s="154"/>
      <c r="L279" s="154"/>
      <c r="M279" s="154"/>
      <c r="N279" s="154"/>
      <c r="O279" s="322" t="str">
        <f>IF($C279="1 - HöS",'C1. Verprobung'!$C$17,
IF($C279="2 - HöS/HS",'C1. Verprobung'!$C$18,
IF($C279="3 - HS",'C1. Verprobung'!$C$19,
IF($C279="4 - HS/MS",'C1. Verprobung'!$C$20,
IF($C279="5 - MS",'C1. Verprobung'!$C$21,
IF($C279="6 - MS/NS",'C1. Verprobung'!$C$22,
IF($C279="7 - NS",'C1. Verprobung'!$C$23,"-")))))))</f>
        <v>-</v>
      </c>
      <c r="P279" s="322" t="str">
        <f>IF($C279="1 - HöS",'C1. Verprobung'!$D$17,
IF($C279="2 - HöS/HS",'C1. Verprobung'!$D$18,
IF($C279="3 - HS",'C1. Verprobung'!$D$19,
IF($C279="4 - HS/MS",'C1. Verprobung'!$D$20,
IF($C279="5 - MS",'C1. Verprobung'!$D$21,
IF($C279="6 - MS/NS",'C1. Verprobung'!$D$22,
IF($C279="7 - NS",'C1. Verprobung'!$D$23,"-")))))))</f>
        <v>-</v>
      </c>
      <c r="Q279" s="322" t="str">
        <f>IF($C279="1 - HöS",'C1. Verprobung'!$E$17,
IF($C279="2 - HöS/HS",'C1. Verprobung'!$E$18,
IF($C279="3 - HS",'C1. Verprobung'!$E$19,
IF($C279="4 - HS/MS",'C1. Verprobung'!$E$20,
IF($C279="5 - MS",'C1. Verprobung'!$E$21,
IF($C279="6 - MS/NS",'C1. Verprobung'!$E$22,
IF($C279="7 - NS",'C1. Verprobung'!$E$23,"-")))))))</f>
        <v>-</v>
      </c>
      <c r="R279" s="322" t="str">
        <f>IF($C279="1 - HöS",'C1. Verprobung'!$F$17,
IF($C279="2 - HöS/HS",'C1. Verprobung'!$F$18,
IF($C279="3 - HS",'C1. Verprobung'!$F$19,
IF($C279="4 - HS/MS",'C1. Verprobung'!$F$20,
IF($C279="5 - MS",'C1. Verprobung'!$F$21,
IF($C279="6 - MS/NS",'C1. Verprobung'!$F$22,
IF($C279="7 - NS",'C1. Verprobung'!$F$23,"-")))))))</f>
        <v>-</v>
      </c>
      <c r="S279" s="151"/>
      <c r="T279" s="181">
        <f t="shared" si="23"/>
        <v>0</v>
      </c>
      <c r="U279" s="181">
        <f t="shared" si="24"/>
        <v>0</v>
      </c>
      <c r="V279" s="181">
        <f t="shared" si="25"/>
        <v>0</v>
      </c>
      <c r="W279" s="181">
        <f t="shared" si="26"/>
        <v>0</v>
      </c>
      <c r="X279" s="181">
        <f t="shared" si="27"/>
        <v>0</v>
      </c>
    </row>
    <row r="280" spans="2:24" ht="15" customHeight="1" x14ac:dyDescent="0.2">
      <c r="B280" s="337" t="s">
        <v>36</v>
      </c>
      <c r="C280" s="133" t="s">
        <v>36</v>
      </c>
      <c r="D280" s="133" t="s">
        <v>36</v>
      </c>
      <c r="E280" s="133"/>
      <c r="F280" s="133"/>
      <c r="G280" s="133"/>
      <c r="H280" s="133"/>
      <c r="I280" s="133"/>
      <c r="J280" s="133"/>
      <c r="K280" s="154"/>
      <c r="L280" s="154"/>
      <c r="M280" s="154"/>
      <c r="N280" s="154"/>
      <c r="O280" s="322" t="str">
        <f>IF($C280="1 - HöS",'C1. Verprobung'!$C$17,
IF($C280="2 - HöS/HS",'C1. Verprobung'!$C$18,
IF($C280="3 - HS",'C1. Verprobung'!$C$19,
IF($C280="4 - HS/MS",'C1. Verprobung'!$C$20,
IF($C280="5 - MS",'C1. Verprobung'!$C$21,
IF($C280="6 - MS/NS",'C1. Verprobung'!$C$22,
IF($C280="7 - NS",'C1. Verprobung'!$C$23,"-")))))))</f>
        <v>-</v>
      </c>
      <c r="P280" s="322" t="str">
        <f>IF($C280="1 - HöS",'C1. Verprobung'!$D$17,
IF($C280="2 - HöS/HS",'C1. Verprobung'!$D$18,
IF($C280="3 - HS",'C1. Verprobung'!$D$19,
IF($C280="4 - HS/MS",'C1. Verprobung'!$D$20,
IF($C280="5 - MS",'C1. Verprobung'!$D$21,
IF($C280="6 - MS/NS",'C1. Verprobung'!$D$22,
IF($C280="7 - NS",'C1. Verprobung'!$D$23,"-")))))))</f>
        <v>-</v>
      </c>
      <c r="Q280" s="322" t="str">
        <f>IF($C280="1 - HöS",'C1. Verprobung'!$E$17,
IF($C280="2 - HöS/HS",'C1. Verprobung'!$E$18,
IF($C280="3 - HS",'C1. Verprobung'!$E$19,
IF($C280="4 - HS/MS",'C1. Verprobung'!$E$20,
IF($C280="5 - MS",'C1. Verprobung'!$E$21,
IF($C280="6 - MS/NS",'C1. Verprobung'!$E$22,
IF($C280="7 - NS",'C1. Verprobung'!$E$23,"-")))))))</f>
        <v>-</v>
      </c>
      <c r="R280" s="322" t="str">
        <f>IF($C280="1 - HöS",'C1. Verprobung'!$F$17,
IF($C280="2 - HöS/HS",'C1. Verprobung'!$F$18,
IF($C280="3 - HS",'C1. Verprobung'!$F$19,
IF($C280="4 - HS/MS",'C1. Verprobung'!$F$20,
IF($C280="5 - MS",'C1. Verprobung'!$F$21,
IF($C280="6 - MS/NS",'C1. Verprobung'!$F$22,
IF($C280="7 - NS",'C1. Verprobung'!$F$23,"-")))))))</f>
        <v>-</v>
      </c>
      <c r="S280" s="151"/>
      <c r="T280" s="181">
        <f t="shared" si="23"/>
        <v>0</v>
      </c>
      <c r="U280" s="181">
        <f t="shared" si="24"/>
        <v>0</v>
      </c>
      <c r="V280" s="181">
        <f t="shared" si="25"/>
        <v>0</v>
      </c>
      <c r="W280" s="181">
        <f t="shared" si="26"/>
        <v>0</v>
      </c>
      <c r="X280" s="181">
        <f t="shared" si="27"/>
        <v>0</v>
      </c>
    </row>
    <row r="281" spans="2:24" ht="15" customHeight="1" x14ac:dyDescent="0.2">
      <c r="B281" s="337" t="s">
        <v>36</v>
      </c>
      <c r="C281" s="133" t="s">
        <v>36</v>
      </c>
      <c r="D281" s="133" t="s">
        <v>36</v>
      </c>
      <c r="E281" s="133"/>
      <c r="F281" s="133"/>
      <c r="G281" s="133"/>
      <c r="H281" s="133"/>
      <c r="I281" s="133"/>
      <c r="J281" s="133"/>
      <c r="K281" s="154"/>
      <c r="L281" s="154"/>
      <c r="M281" s="154"/>
      <c r="N281" s="154"/>
      <c r="O281" s="322" t="str">
        <f>IF($C281="1 - HöS",'C1. Verprobung'!$C$17,
IF($C281="2 - HöS/HS",'C1. Verprobung'!$C$18,
IF($C281="3 - HS",'C1. Verprobung'!$C$19,
IF($C281="4 - HS/MS",'C1. Verprobung'!$C$20,
IF($C281="5 - MS",'C1. Verprobung'!$C$21,
IF($C281="6 - MS/NS",'C1. Verprobung'!$C$22,
IF($C281="7 - NS",'C1. Verprobung'!$C$23,"-")))))))</f>
        <v>-</v>
      </c>
      <c r="P281" s="322" t="str">
        <f>IF($C281="1 - HöS",'C1. Verprobung'!$D$17,
IF($C281="2 - HöS/HS",'C1. Verprobung'!$D$18,
IF($C281="3 - HS",'C1. Verprobung'!$D$19,
IF($C281="4 - HS/MS",'C1. Verprobung'!$D$20,
IF($C281="5 - MS",'C1. Verprobung'!$D$21,
IF($C281="6 - MS/NS",'C1. Verprobung'!$D$22,
IF($C281="7 - NS",'C1. Verprobung'!$D$23,"-")))))))</f>
        <v>-</v>
      </c>
      <c r="Q281" s="322" t="str">
        <f>IF($C281="1 - HöS",'C1. Verprobung'!$E$17,
IF($C281="2 - HöS/HS",'C1. Verprobung'!$E$18,
IF($C281="3 - HS",'C1. Verprobung'!$E$19,
IF($C281="4 - HS/MS",'C1. Verprobung'!$E$20,
IF($C281="5 - MS",'C1. Verprobung'!$E$21,
IF($C281="6 - MS/NS",'C1. Verprobung'!$E$22,
IF($C281="7 - NS",'C1. Verprobung'!$E$23,"-")))))))</f>
        <v>-</v>
      </c>
      <c r="R281" s="322" t="str">
        <f>IF($C281="1 - HöS",'C1. Verprobung'!$F$17,
IF($C281="2 - HöS/HS",'C1. Verprobung'!$F$18,
IF($C281="3 - HS",'C1. Verprobung'!$F$19,
IF($C281="4 - HS/MS",'C1. Verprobung'!$F$20,
IF($C281="5 - MS",'C1. Verprobung'!$F$21,
IF($C281="6 - MS/NS",'C1. Verprobung'!$F$22,
IF($C281="7 - NS",'C1. Verprobung'!$F$23,"-")))))))</f>
        <v>-</v>
      </c>
      <c r="S281" s="151"/>
      <c r="T281" s="181">
        <f t="shared" si="23"/>
        <v>0</v>
      </c>
      <c r="U281" s="181">
        <f t="shared" si="24"/>
        <v>0</v>
      </c>
      <c r="V281" s="181">
        <f t="shared" si="25"/>
        <v>0</v>
      </c>
      <c r="W281" s="181">
        <f t="shared" si="26"/>
        <v>0</v>
      </c>
      <c r="X281" s="181">
        <f t="shared" si="27"/>
        <v>0</v>
      </c>
    </row>
    <row r="282" spans="2:24" ht="15" customHeight="1" x14ac:dyDescent="0.2">
      <c r="B282" s="337" t="s">
        <v>36</v>
      </c>
      <c r="C282" s="133" t="s">
        <v>36</v>
      </c>
      <c r="D282" s="133" t="s">
        <v>36</v>
      </c>
      <c r="E282" s="133"/>
      <c r="F282" s="133"/>
      <c r="G282" s="133"/>
      <c r="H282" s="133"/>
      <c r="I282" s="133"/>
      <c r="J282" s="133"/>
      <c r="K282" s="154"/>
      <c r="L282" s="154"/>
      <c r="M282" s="154"/>
      <c r="N282" s="154"/>
      <c r="O282" s="322" t="str">
        <f>IF($C282="1 - HöS",'C1. Verprobung'!$C$17,
IF($C282="2 - HöS/HS",'C1. Verprobung'!$C$18,
IF($C282="3 - HS",'C1. Verprobung'!$C$19,
IF($C282="4 - HS/MS",'C1. Verprobung'!$C$20,
IF($C282="5 - MS",'C1. Verprobung'!$C$21,
IF($C282="6 - MS/NS",'C1. Verprobung'!$C$22,
IF($C282="7 - NS",'C1. Verprobung'!$C$23,"-")))))))</f>
        <v>-</v>
      </c>
      <c r="P282" s="322" t="str">
        <f>IF($C282="1 - HöS",'C1. Verprobung'!$D$17,
IF($C282="2 - HöS/HS",'C1. Verprobung'!$D$18,
IF($C282="3 - HS",'C1. Verprobung'!$D$19,
IF($C282="4 - HS/MS",'C1. Verprobung'!$D$20,
IF($C282="5 - MS",'C1. Verprobung'!$D$21,
IF($C282="6 - MS/NS",'C1. Verprobung'!$D$22,
IF($C282="7 - NS",'C1. Verprobung'!$D$23,"-")))))))</f>
        <v>-</v>
      </c>
      <c r="Q282" s="322" t="str">
        <f>IF($C282="1 - HöS",'C1. Verprobung'!$E$17,
IF($C282="2 - HöS/HS",'C1. Verprobung'!$E$18,
IF($C282="3 - HS",'C1. Verprobung'!$E$19,
IF($C282="4 - HS/MS",'C1. Verprobung'!$E$20,
IF($C282="5 - MS",'C1. Verprobung'!$E$21,
IF($C282="6 - MS/NS",'C1. Verprobung'!$E$22,
IF($C282="7 - NS",'C1. Verprobung'!$E$23,"-")))))))</f>
        <v>-</v>
      </c>
      <c r="R282" s="322" t="str">
        <f>IF($C282="1 - HöS",'C1. Verprobung'!$F$17,
IF($C282="2 - HöS/HS",'C1. Verprobung'!$F$18,
IF($C282="3 - HS",'C1. Verprobung'!$F$19,
IF($C282="4 - HS/MS",'C1. Verprobung'!$F$20,
IF($C282="5 - MS",'C1. Verprobung'!$F$21,
IF($C282="6 - MS/NS",'C1. Verprobung'!$F$22,
IF($C282="7 - NS",'C1. Verprobung'!$F$23,"-")))))))</f>
        <v>-</v>
      </c>
      <c r="S282" s="151"/>
      <c r="T282" s="181">
        <f t="shared" si="23"/>
        <v>0</v>
      </c>
      <c r="U282" s="181">
        <f t="shared" si="24"/>
        <v>0</v>
      </c>
      <c r="V282" s="181">
        <f t="shared" si="25"/>
        <v>0</v>
      </c>
      <c r="W282" s="181">
        <f t="shared" si="26"/>
        <v>0</v>
      </c>
      <c r="X282" s="181">
        <f t="shared" si="27"/>
        <v>0</v>
      </c>
    </row>
    <row r="283" spans="2:24" ht="15" customHeight="1" x14ac:dyDescent="0.2">
      <c r="B283" s="337" t="s">
        <v>36</v>
      </c>
      <c r="C283" s="133" t="s">
        <v>36</v>
      </c>
      <c r="D283" s="133" t="s">
        <v>36</v>
      </c>
      <c r="E283" s="133"/>
      <c r="F283" s="133"/>
      <c r="G283" s="133"/>
      <c r="H283" s="133"/>
      <c r="I283" s="133"/>
      <c r="J283" s="133"/>
      <c r="K283" s="154"/>
      <c r="L283" s="154"/>
      <c r="M283" s="154"/>
      <c r="N283" s="154"/>
      <c r="O283" s="322" t="str">
        <f>IF($C283="1 - HöS",'C1. Verprobung'!$C$17,
IF($C283="2 - HöS/HS",'C1. Verprobung'!$C$18,
IF($C283="3 - HS",'C1. Verprobung'!$C$19,
IF($C283="4 - HS/MS",'C1. Verprobung'!$C$20,
IF($C283="5 - MS",'C1. Verprobung'!$C$21,
IF($C283="6 - MS/NS",'C1. Verprobung'!$C$22,
IF($C283="7 - NS",'C1. Verprobung'!$C$23,"-")))))))</f>
        <v>-</v>
      </c>
      <c r="P283" s="322" t="str">
        <f>IF($C283="1 - HöS",'C1. Verprobung'!$D$17,
IF($C283="2 - HöS/HS",'C1. Verprobung'!$D$18,
IF($C283="3 - HS",'C1. Verprobung'!$D$19,
IF($C283="4 - HS/MS",'C1. Verprobung'!$D$20,
IF($C283="5 - MS",'C1. Verprobung'!$D$21,
IF($C283="6 - MS/NS",'C1. Verprobung'!$D$22,
IF($C283="7 - NS",'C1. Verprobung'!$D$23,"-")))))))</f>
        <v>-</v>
      </c>
      <c r="Q283" s="322" t="str">
        <f>IF($C283="1 - HöS",'C1. Verprobung'!$E$17,
IF($C283="2 - HöS/HS",'C1. Verprobung'!$E$18,
IF($C283="3 - HS",'C1. Verprobung'!$E$19,
IF($C283="4 - HS/MS",'C1. Verprobung'!$E$20,
IF($C283="5 - MS",'C1. Verprobung'!$E$21,
IF($C283="6 - MS/NS",'C1. Verprobung'!$E$22,
IF($C283="7 - NS",'C1. Verprobung'!$E$23,"-")))))))</f>
        <v>-</v>
      </c>
      <c r="R283" s="322" t="str">
        <f>IF($C283="1 - HöS",'C1. Verprobung'!$F$17,
IF($C283="2 - HöS/HS",'C1. Verprobung'!$F$18,
IF($C283="3 - HS",'C1. Verprobung'!$F$19,
IF($C283="4 - HS/MS",'C1. Verprobung'!$F$20,
IF($C283="5 - MS",'C1. Verprobung'!$F$21,
IF($C283="6 - MS/NS",'C1. Verprobung'!$F$22,
IF($C283="7 - NS",'C1. Verprobung'!$F$23,"-")))))))</f>
        <v>-</v>
      </c>
      <c r="S283" s="151"/>
      <c r="T283" s="181">
        <f t="shared" si="23"/>
        <v>0</v>
      </c>
      <c r="U283" s="181">
        <f t="shared" si="24"/>
        <v>0</v>
      </c>
      <c r="V283" s="181">
        <f t="shared" si="25"/>
        <v>0</v>
      </c>
      <c r="W283" s="181">
        <f t="shared" si="26"/>
        <v>0</v>
      </c>
      <c r="X283" s="181">
        <f t="shared" si="27"/>
        <v>0</v>
      </c>
    </row>
    <row r="284" spans="2:24" ht="15" customHeight="1" x14ac:dyDescent="0.2">
      <c r="B284" s="337" t="s">
        <v>36</v>
      </c>
      <c r="C284" s="133" t="s">
        <v>36</v>
      </c>
      <c r="D284" s="133" t="s">
        <v>36</v>
      </c>
      <c r="E284" s="133"/>
      <c r="F284" s="133"/>
      <c r="G284" s="133"/>
      <c r="H284" s="133"/>
      <c r="I284" s="133"/>
      <c r="J284" s="133"/>
      <c r="K284" s="154"/>
      <c r="L284" s="154"/>
      <c r="M284" s="154"/>
      <c r="N284" s="154"/>
      <c r="O284" s="322" t="str">
        <f>IF($C284="1 - HöS",'C1. Verprobung'!$C$17,
IF($C284="2 - HöS/HS",'C1. Verprobung'!$C$18,
IF($C284="3 - HS",'C1. Verprobung'!$C$19,
IF($C284="4 - HS/MS",'C1. Verprobung'!$C$20,
IF($C284="5 - MS",'C1. Verprobung'!$C$21,
IF($C284="6 - MS/NS",'C1. Verprobung'!$C$22,
IF($C284="7 - NS",'C1. Verprobung'!$C$23,"-")))))))</f>
        <v>-</v>
      </c>
      <c r="P284" s="322" t="str">
        <f>IF($C284="1 - HöS",'C1. Verprobung'!$D$17,
IF($C284="2 - HöS/HS",'C1. Verprobung'!$D$18,
IF($C284="3 - HS",'C1. Verprobung'!$D$19,
IF($C284="4 - HS/MS",'C1. Verprobung'!$D$20,
IF($C284="5 - MS",'C1. Verprobung'!$D$21,
IF($C284="6 - MS/NS",'C1. Verprobung'!$D$22,
IF($C284="7 - NS",'C1. Verprobung'!$D$23,"-")))))))</f>
        <v>-</v>
      </c>
      <c r="Q284" s="322" t="str">
        <f>IF($C284="1 - HöS",'C1. Verprobung'!$E$17,
IF($C284="2 - HöS/HS",'C1. Verprobung'!$E$18,
IF($C284="3 - HS",'C1. Verprobung'!$E$19,
IF($C284="4 - HS/MS",'C1. Verprobung'!$E$20,
IF($C284="5 - MS",'C1. Verprobung'!$E$21,
IF($C284="6 - MS/NS",'C1. Verprobung'!$E$22,
IF($C284="7 - NS",'C1. Verprobung'!$E$23,"-")))))))</f>
        <v>-</v>
      </c>
      <c r="R284" s="322" t="str">
        <f>IF($C284="1 - HöS",'C1. Verprobung'!$F$17,
IF($C284="2 - HöS/HS",'C1. Verprobung'!$F$18,
IF($C284="3 - HS",'C1. Verprobung'!$F$19,
IF($C284="4 - HS/MS",'C1. Verprobung'!$F$20,
IF($C284="5 - MS",'C1. Verprobung'!$F$21,
IF($C284="6 - MS/NS",'C1. Verprobung'!$F$22,
IF($C284="7 - NS",'C1. Verprobung'!$F$23,"-")))))))</f>
        <v>-</v>
      </c>
      <c r="S284" s="151"/>
      <c r="T284" s="181">
        <f t="shared" si="23"/>
        <v>0</v>
      </c>
      <c r="U284" s="181">
        <f t="shared" si="24"/>
        <v>0</v>
      </c>
      <c r="V284" s="181">
        <f t="shared" si="25"/>
        <v>0</v>
      </c>
      <c r="W284" s="181">
        <f t="shared" si="26"/>
        <v>0</v>
      </c>
      <c r="X284" s="181">
        <f t="shared" si="27"/>
        <v>0</v>
      </c>
    </row>
    <row r="285" spans="2:24" ht="15" customHeight="1" x14ac:dyDescent="0.2">
      <c r="B285" s="337" t="s">
        <v>36</v>
      </c>
      <c r="C285" s="133" t="s">
        <v>36</v>
      </c>
      <c r="D285" s="133" t="s">
        <v>36</v>
      </c>
      <c r="E285" s="133"/>
      <c r="F285" s="133"/>
      <c r="G285" s="133"/>
      <c r="H285" s="133"/>
      <c r="I285" s="133"/>
      <c r="J285" s="133"/>
      <c r="K285" s="154"/>
      <c r="L285" s="154"/>
      <c r="M285" s="154"/>
      <c r="N285" s="154"/>
      <c r="O285" s="322" t="str">
        <f>IF($C285="1 - HöS",'C1. Verprobung'!$C$17,
IF($C285="2 - HöS/HS",'C1. Verprobung'!$C$18,
IF($C285="3 - HS",'C1. Verprobung'!$C$19,
IF($C285="4 - HS/MS",'C1. Verprobung'!$C$20,
IF($C285="5 - MS",'C1. Verprobung'!$C$21,
IF($C285="6 - MS/NS",'C1. Verprobung'!$C$22,
IF($C285="7 - NS",'C1. Verprobung'!$C$23,"-")))))))</f>
        <v>-</v>
      </c>
      <c r="P285" s="322" t="str">
        <f>IF($C285="1 - HöS",'C1. Verprobung'!$D$17,
IF($C285="2 - HöS/HS",'C1. Verprobung'!$D$18,
IF($C285="3 - HS",'C1. Verprobung'!$D$19,
IF($C285="4 - HS/MS",'C1. Verprobung'!$D$20,
IF($C285="5 - MS",'C1. Verprobung'!$D$21,
IF($C285="6 - MS/NS",'C1. Verprobung'!$D$22,
IF($C285="7 - NS",'C1. Verprobung'!$D$23,"-")))))))</f>
        <v>-</v>
      </c>
      <c r="Q285" s="322" t="str">
        <f>IF($C285="1 - HöS",'C1. Verprobung'!$E$17,
IF($C285="2 - HöS/HS",'C1. Verprobung'!$E$18,
IF($C285="3 - HS",'C1. Verprobung'!$E$19,
IF($C285="4 - HS/MS",'C1. Verprobung'!$E$20,
IF($C285="5 - MS",'C1. Verprobung'!$E$21,
IF($C285="6 - MS/NS",'C1. Verprobung'!$E$22,
IF($C285="7 - NS",'C1. Verprobung'!$E$23,"-")))))))</f>
        <v>-</v>
      </c>
      <c r="R285" s="322" t="str">
        <f>IF($C285="1 - HöS",'C1. Verprobung'!$F$17,
IF($C285="2 - HöS/HS",'C1. Verprobung'!$F$18,
IF($C285="3 - HS",'C1. Verprobung'!$F$19,
IF($C285="4 - HS/MS",'C1. Verprobung'!$F$20,
IF($C285="5 - MS",'C1. Verprobung'!$F$21,
IF($C285="6 - MS/NS",'C1. Verprobung'!$F$22,
IF($C285="7 - NS",'C1. Verprobung'!$F$23,"-")))))))</f>
        <v>-</v>
      </c>
      <c r="S285" s="151"/>
      <c r="T285" s="181">
        <f t="shared" si="23"/>
        <v>0</v>
      </c>
      <c r="U285" s="181">
        <f t="shared" si="24"/>
        <v>0</v>
      </c>
      <c r="V285" s="181">
        <f t="shared" si="25"/>
        <v>0</v>
      </c>
      <c r="W285" s="181">
        <f t="shared" si="26"/>
        <v>0</v>
      </c>
      <c r="X285" s="181">
        <f t="shared" si="27"/>
        <v>0</v>
      </c>
    </row>
    <row r="286" spans="2:24" ht="15" customHeight="1" x14ac:dyDescent="0.2">
      <c r="B286" s="337" t="s">
        <v>36</v>
      </c>
      <c r="C286" s="133" t="s">
        <v>36</v>
      </c>
      <c r="D286" s="133" t="s">
        <v>36</v>
      </c>
      <c r="E286" s="133"/>
      <c r="F286" s="133"/>
      <c r="G286" s="133"/>
      <c r="H286" s="133"/>
      <c r="I286" s="133"/>
      <c r="J286" s="133"/>
      <c r="K286" s="154"/>
      <c r="L286" s="154"/>
      <c r="M286" s="154"/>
      <c r="N286" s="154"/>
      <c r="O286" s="322" t="str">
        <f>IF($C286="1 - HöS",'C1. Verprobung'!$C$17,
IF($C286="2 - HöS/HS",'C1. Verprobung'!$C$18,
IF($C286="3 - HS",'C1. Verprobung'!$C$19,
IF($C286="4 - HS/MS",'C1. Verprobung'!$C$20,
IF($C286="5 - MS",'C1. Verprobung'!$C$21,
IF($C286="6 - MS/NS",'C1. Verprobung'!$C$22,
IF($C286="7 - NS",'C1. Verprobung'!$C$23,"-")))))))</f>
        <v>-</v>
      </c>
      <c r="P286" s="322" t="str">
        <f>IF($C286="1 - HöS",'C1. Verprobung'!$D$17,
IF($C286="2 - HöS/HS",'C1. Verprobung'!$D$18,
IF($C286="3 - HS",'C1. Verprobung'!$D$19,
IF($C286="4 - HS/MS",'C1. Verprobung'!$D$20,
IF($C286="5 - MS",'C1. Verprobung'!$D$21,
IF($C286="6 - MS/NS",'C1. Verprobung'!$D$22,
IF($C286="7 - NS",'C1. Verprobung'!$D$23,"-")))))))</f>
        <v>-</v>
      </c>
      <c r="Q286" s="322" t="str">
        <f>IF($C286="1 - HöS",'C1. Verprobung'!$E$17,
IF($C286="2 - HöS/HS",'C1. Verprobung'!$E$18,
IF($C286="3 - HS",'C1. Verprobung'!$E$19,
IF($C286="4 - HS/MS",'C1. Verprobung'!$E$20,
IF($C286="5 - MS",'C1. Verprobung'!$E$21,
IF($C286="6 - MS/NS",'C1. Verprobung'!$E$22,
IF($C286="7 - NS",'C1. Verprobung'!$E$23,"-")))))))</f>
        <v>-</v>
      </c>
      <c r="R286" s="322" t="str">
        <f>IF($C286="1 - HöS",'C1. Verprobung'!$F$17,
IF($C286="2 - HöS/HS",'C1. Verprobung'!$F$18,
IF($C286="3 - HS",'C1. Verprobung'!$F$19,
IF($C286="4 - HS/MS",'C1. Verprobung'!$F$20,
IF($C286="5 - MS",'C1. Verprobung'!$F$21,
IF($C286="6 - MS/NS",'C1. Verprobung'!$F$22,
IF($C286="7 - NS",'C1. Verprobung'!$F$23,"-")))))))</f>
        <v>-</v>
      </c>
      <c r="S286" s="151"/>
      <c r="T286" s="181">
        <f t="shared" si="23"/>
        <v>0</v>
      </c>
      <c r="U286" s="181">
        <f t="shared" si="24"/>
        <v>0</v>
      </c>
      <c r="V286" s="181">
        <f t="shared" si="25"/>
        <v>0</v>
      </c>
      <c r="W286" s="181">
        <f t="shared" si="26"/>
        <v>0</v>
      </c>
      <c r="X286" s="181">
        <f t="shared" si="27"/>
        <v>0</v>
      </c>
    </row>
    <row r="287" spans="2:24" ht="15" customHeight="1" x14ac:dyDescent="0.2">
      <c r="B287" s="337" t="s">
        <v>36</v>
      </c>
      <c r="C287" s="133" t="s">
        <v>36</v>
      </c>
      <c r="D287" s="133" t="s">
        <v>36</v>
      </c>
      <c r="E287" s="133"/>
      <c r="F287" s="133"/>
      <c r="G287" s="133"/>
      <c r="H287" s="133"/>
      <c r="I287" s="133"/>
      <c r="J287" s="133"/>
      <c r="K287" s="154"/>
      <c r="L287" s="154"/>
      <c r="M287" s="154"/>
      <c r="N287" s="154"/>
      <c r="O287" s="322" t="str">
        <f>IF($C287="1 - HöS",'C1. Verprobung'!$C$17,
IF($C287="2 - HöS/HS",'C1. Verprobung'!$C$18,
IF($C287="3 - HS",'C1. Verprobung'!$C$19,
IF($C287="4 - HS/MS",'C1. Verprobung'!$C$20,
IF($C287="5 - MS",'C1. Verprobung'!$C$21,
IF($C287="6 - MS/NS",'C1. Verprobung'!$C$22,
IF($C287="7 - NS",'C1. Verprobung'!$C$23,"-")))))))</f>
        <v>-</v>
      </c>
      <c r="P287" s="322" t="str">
        <f>IF($C287="1 - HöS",'C1. Verprobung'!$D$17,
IF($C287="2 - HöS/HS",'C1. Verprobung'!$D$18,
IF($C287="3 - HS",'C1. Verprobung'!$D$19,
IF($C287="4 - HS/MS",'C1. Verprobung'!$D$20,
IF($C287="5 - MS",'C1. Verprobung'!$D$21,
IF($C287="6 - MS/NS",'C1. Verprobung'!$D$22,
IF($C287="7 - NS",'C1. Verprobung'!$D$23,"-")))))))</f>
        <v>-</v>
      </c>
      <c r="Q287" s="322" t="str">
        <f>IF($C287="1 - HöS",'C1. Verprobung'!$E$17,
IF($C287="2 - HöS/HS",'C1. Verprobung'!$E$18,
IF($C287="3 - HS",'C1. Verprobung'!$E$19,
IF($C287="4 - HS/MS",'C1. Verprobung'!$E$20,
IF($C287="5 - MS",'C1. Verprobung'!$E$21,
IF($C287="6 - MS/NS",'C1. Verprobung'!$E$22,
IF($C287="7 - NS",'C1. Verprobung'!$E$23,"-")))))))</f>
        <v>-</v>
      </c>
      <c r="R287" s="322" t="str">
        <f>IF($C287="1 - HöS",'C1. Verprobung'!$F$17,
IF($C287="2 - HöS/HS",'C1. Verprobung'!$F$18,
IF($C287="3 - HS",'C1. Verprobung'!$F$19,
IF($C287="4 - HS/MS",'C1. Verprobung'!$F$20,
IF($C287="5 - MS",'C1. Verprobung'!$F$21,
IF($C287="6 - MS/NS",'C1. Verprobung'!$F$22,
IF($C287="7 - NS",'C1. Verprobung'!$F$23,"-")))))))</f>
        <v>-</v>
      </c>
      <c r="S287" s="151"/>
      <c r="T287" s="181">
        <f t="shared" si="23"/>
        <v>0</v>
      </c>
      <c r="U287" s="181">
        <f t="shared" si="24"/>
        <v>0</v>
      </c>
      <c r="V287" s="181">
        <f t="shared" si="25"/>
        <v>0</v>
      </c>
      <c r="W287" s="181">
        <f t="shared" si="26"/>
        <v>0</v>
      </c>
      <c r="X287" s="181">
        <f t="shared" si="27"/>
        <v>0</v>
      </c>
    </row>
    <row r="288" spans="2:24" ht="15" customHeight="1" x14ac:dyDescent="0.2">
      <c r="B288" s="337" t="s">
        <v>36</v>
      </c>
      <c r="C288" s="133" t="s">
        <v>36</v>
      </c>
      <c r="D288" s="133" t="s">
        <v>36</v>
      </c>
      <c r="E288" s="133"/>
      <c r="F288" s="133"/>
      <c r="G288" s="133"/>
      <c r="H288" s="133"/>
      <c r="I288" s="133"/>
      <c r="J288" s="133"/>
      <c r="K288" s="154"/>
      <c r="L288" s="154"/>
      <c r="M288" s="154"/>
      <c r="N288" s="154"/>
      <c r="O288" s="322" t="str">
        <f>IF($C288="1 - HöS",'C1. Verprobung'!$C$17,
IF($C288="2 - HöS/HS",'C1. Verprobung'!$C$18,
IF($C288="3 - HS",'C1. Verprobung'!$C$19,
IF($C288="4 - HS/MS",'C1. Verprobung'!$C$20,
IF($C288="5 - MS",'C1. Verprobung'!$C$21,
IF($C288="6 - MS/NS",'C1. Verprobung'!$C$22,
IF($C288="7 - NS",'C1. Verprobung'!$C$23,"-")))))))</f>
        <v>-</v>
      </c>
      <c r="P288" s="322" t="str">
        <f>IF($C288="1 - HöS",'C1. Verprobung'!$D$17,
IF($C288="2 - HöS/HS",'C1. Verprobung'!$D$18,
IF($C288="3 - HS",'C1. Verprobung'!$D$19,
IF($C288="4 - HS/MS",'C1. Verprobung'!$D$20,
IF($C288="5 - MS",'C1. Verprobung'!$D$21,
IF($C288="6 - MS/NS",'C1. Verprobung'!$D$22,
IF($C288="7 - NS",'C1. Verprobung'!$D$23,"-")))))))</f>
        <v>-</v>
      </c>
      <c r="Q288" s="322" t="str">
        <f>IF($C288="1 - HöS",'C1. Verprobung'!$E$17,
IF($C288="2 - HöS/HS",'C1. Verprobung'!$E$18,
IF($C288="3 - HS",'C1. Verprobung'!$E$19,
IF($C288="4 - HS/MS",'C1. Verprobung'!$E$20,
IF($C288="5 - MS",'C1. Verprobung'!$E$21,
IF($C288="6 - MS/NS",'C1. Verprobung'!$E$22,
IF($C288="7 - NS",'C1. Verprobung'!$E$23,"-")))))))</f>
        <v>-</v>
      </c>
      <c r="R288" s="322" t="str">
        <f>IF($C288="1 - HöS",'C1. Verprobung'!$F$17,
IF($C288="2 - HöS/HS",'C1. Verprobung'!$F$18,
IF($C288="3 - HS",'C1. Verprobung'!$F$19,
IF($C288="4 - HS/MS",'C1. Verprobung'!$F$20,
IF($C288="5 - MS",'C1. Verprobung'!$F$21,
IF($C288="6 - MS/NS",'C1. Verprobung'!$F$22,
IF($C288="7 - NS",'C1. Verprobung'!$F$23,"-")))))))</f>
        <v>-</v>
      </c>
      <c r="S288" s="151"/>
      <c r="T288" s="181">
        <f t="shared" si="23"/>
        <v>0</v>
      </c>
      <c r="U288" s="181">
        <f t="shared" si="24"/>
        <v>0</v>
      </c>
      <c r="V288" s="181">
        <f t="shared" si="25"/>
        <v>0</v>
      </c>
      <c r="W288" s="181">
        <f t="shared" si="26"/>
        <v>0</v>
      </c>
      <c r="X288" s="181">
        <f t="shared" si="27"/>
        <v>0</v>
      </c>
    </row>
    <row r="289" spans="2:24" ht="15" customHeight="1" x14ac:dyDescent="0.2">
      <c r="B289" s="337" t="s">
        <v>36</v>
      </c>
      <c r="C289" s="133" t="s">
        <v>36</v>
      </c>
      <c r="D289" s="133" t="s">
        <v>36</v>
      </c>
      <c r="E289" s="133"/>
      <c r="F289" s="133"/>
      <c r="G289" s="133"/>
      <c r="H289" s="133"/>
      <c r="I289" s="133"/>
      <c r="J289" s="133"/>
      <c r="K289" s="154"/>
      <c r="L289" s="154"/>
      <c r="M289" s="154"/>
      <c r="N289" s="154"/>
      <c r="O289" s="322" t="str">
        <f>IF($C289="1 - HöS",'C1. Verprobung'!$C$17,
IF($C289="2 - HöS/HS",'C1. Verprobung'!$C$18,
IF($C289="3 - HS",'C1. Verprobung'!$C$19,
IF($C289="4 - HS/MS",'C1. Verprobung'!$C$20,
IF($C289="5 - MS",'C1. Verprobung'!$C$21,
IF($C289="6 - MS/NS",'C1. Verprobung'!$C$22,
IF($C289="7 - NS",'C1. Verprobung'!$C$23,"-")))))))</f>
        <v>-</v>
      </c>
      <c r="P289" s="322" t="str">
        <f>IF($C289="1 - HöS",'C1. Verprobung'!$D$17,
IF($C289="2 - HöS/HS",'C1. Verprobung'!$D$18,
IF($C289="3 - HS",'C1. Verprobung'!$D$19,
IF($C289="4 - HS/MS",'C1. Verprobung'!$D$20,
IF($C289="5 - MS",'C1. Verprobung'!$D$21,
IF($C289="6 - MS/NS",'C1. Verprobung'!$D$22,
IF($C289="7 - NS",'C1. Verprobung'!$D$23,"-")))))))</f>
        <v>-</v>
      </c>
      <c r="Q289" s="322" t="str">
        <f>IF($C289="1 - HöS",'C1. Verprobung'!$E$17,
IF($C289="2 - HöS/HS",'C1. Verprobung'!$E$18,
IF($C289="3 - HS",'C1. Verprobung'!$E$19,
IF($C289="4 - HS/MS",'C1. Verprobung'!$E$20,
IF($C289="5 - MS",'C1. Verprobung'!$E$21,
IF($C289="6 - MS/NS",'C1. Verprobung'!$E$22,
IF($C289="7 - NS",'C1. Verprobung'!$E$23,"-")))))))</f>
        <v>-</v>
      </c>
      <c r="R289" s="322" t="str">
        <f>IF($C289="1 - HöS",'C1. Verprobung'!$F$17,
IF($C289="2 - HöS/HS",'C1. Verprobung'!$F$18,
IF($C289="3 - HS",'C1. Verprobung'!$F$19,
IF($C289="4 - HS/MS",'C1. Verprobung'!$F$20,
IF($C289="5 - MS",'C1. Verprobung'!$F$21,
IF($C289="6 - MS/NS",'C1. Verprobung'!$F$22,
IF($C289="7 - NS",'C1. Verprobung'!$F$23,"-")))))))</f>
        <v>-</v>
      </c>
      <c r="S289" s="151"/>
      <c r="T289" s="181">
        <f t="shared" si="23"/>
        <v>0</v>
      </c>
      <c r="U289" s="181">
        <f t="shared" si="24"/>
        <v>0</v>
      </c>
      <c r="V289" s="181">
        <f t="shared" si="25"/>
        <v>0</v>
      </c>
      <c r="W289" s="181">
        <f t="shared" si="26"/>
        <v>0</v>
      </c>
      <c r="X289" s="181">
        <f t="shared" si="27"/>
        <v>0</v>
      </c>
    </row>
    <row r="290" spans="2:24" ht="15" customHeight="1" x14ac:dyDescent="0.2">
      <c r="B290" s="337" t="s">
        <v>36</v>
      </c>
      <c r="C290" s="133" t="s">
        <v>36</v>
      </c>
      <c r="D290" s="133" t="s">
        <v>36</v>
      </c>
      <c r="E290" s="133"/>
      <c r="F290" s="133"/>
      <c r="G290" s="133"/>
      <c r="H290" s="133"/>
      <c r="I290" s="133"/>
      <c r="J290" s="133"/>
      <c r="K290" s="154"/>
      <c r="L290" s="154"/>
      <c r="M290" s="154"/>
      <c r="N290" s="154"/>
      <c r="O290" s="322" t="str">
        <f>IF($C290="1 - HöS",'C1. Verprobung'!$C$17,
IF($C290="2 - HöS/HS",'C1. Verprobung'!$C$18,
IF($C290="3 - HS",'C1. Verprobung'!$C$19,
IF($C290="4 - HS/MS",'C1. Verprobung'!$C$20,
IF($C290="5 - MS",'C1. Verprobung'!$C$21,
IF($C290="6 - MS/NS",'C1. Verprobung'!$C$22,
IF($C290="7 - NS",'C1. Verprobung'!$C$23,"-")))))))</f>
        <v>-</v>
      </c>
      <c r="P290" s="322" t="str">
        <f>IF($C290="1 - HöS",'C1. Verprobung'!$D$17,
IF($C290="2 - HöS/HS",'C1. Verprobung'!$D$18,
IF($C290="3 - HS",'C1. Verprobung'!$D$19,
IF($C290="4 - HS/MS",'C1. Verprobung'!$D$20,
IF($C290="5 - MS",'C1. Verprobung'!$D$21,
IF($C290="6 - MS/NS",'C1. Verprobung'!$D$22,
IF($C290="7 - NS",'C1. Verprobung'!$D$23,"-")))))))</f>
        <v>-</v>
      </c>
      <c r="Q290" s="322" t="str">
        <f>IF($C290="1 - HöS",'C1. Verprobung'!$E$17,
IF($C290="2 - HöS/HS",'C1. Verprobung'!$E$18,
IF($C290="3 - HS",'C1. Verprobung'!$E$19,
IF($C290="4 - HS/MS",'C1. Verprobung'!$E$20,
IF($C290="5 - MS",'C1. Verprobung'!$E$21,
IF($C290="6 - MS/NS",'C1. Verprobung'!$E$22,
IF($C290="7 - NS",'C1. Verprobung'!$E$23,"-")))))))</f>
        <v>-</v>
      </c>
      <c r="R290" s="322" t="str">
        <f>IF($C290="1 - HöS",'C1. Verprobung'!$F$17,
IF($C290="2 - HöS/HS",'C1. Verprobung'!$F$18,
IF($C290="3 - HS",'C1. Verprobung'!$F$19,
IF($C290="4 - HS/MS",'C1. Verprobung'!$F$20,
IF($C290="5 - MS",'C1. Verprobung'!$F$21,
IF($C290="6 - MS/NS",'C1. Verprobung'!$F$22,
IF($C290="7 - NS",'C1. Verprobung'!$F$23,"-")))))))</f>
        <v>-</v>
      </c>
      <c r="S290" s="151"/>
      <c r="T290" s="181">
        <f t="shared" si="23"/>
        <v>0</v>
      </c>
      <c r="U290" s="181">
        <f t="shared" si="24"/>
        <v>0</v>
      </c>
      <c r="V290" s="181">
        <f t="shared" si="25"/>
        <v>0</v>
      </c>
      <c r="W290" s="181">
        <f t="shared" si="26"/>
        <v>0</v>
      </c>
      <c r="X290" s="181">
        <f t="shared" si="27"/>
        <v>0</v>
      </c>
    </row>
    <row r="291" spans="2:24" ht="15" customHeight="1" x14ac:dyDescent="0.2">
      <c r="B291" s="337" t="s">
        <v>36</v>
      </c>
      <c r="C291" s="133" t="s">
        <v>36</v>
      </c>
      <c r="D291" s="133" t="s">
        <v>36</v>
      </c>
      <c r="E291" s="133"/>
      <c r="F291" s="133"/>
      <c r="G291" s="133"/>
      <c r="H291" s="133"/>
      <c r="I291" s="133"/>
      <c r="J291" s="133"/>
      <c r="K291" s="154"/>
      <c r="L291" s="154"/>
      <c r="M291" s="154"/>
      <c r="N291" s="154"/>
      <c r="O291" s="322" t="str">
        <f>IF($C291="1 - HöS",'C1. Verprobung'!$C$17,
IF($C291="2 - HöS/HS",'C1. Verprobung'!$C$18,
IF($C291="3 - HS",'C1. Verprobung'!$C$19,
IF($C291="4 - HS/MS",'C1. Verprobung'!$C$20,
IF($C291="5 - MS",'C1. Verprobung'!$C$21,
IF($C291="6 - MS/NS",'C1. Verprobung'!$C$22,
IF($C291="7 - NS",'C1. Verprobung'!$C$23,"-")))))))</f>
        <v>-</v>
      </c>
      <c r="P291" s="322" t="str">
        <f>IF($C291="1 - HöS",'C1. Verprobung'!$D$17,
IF($C291="2 - HöS/HS",'C1. Verprobung'!$D$18,
IF($C291="3 - HS",'C1. Verprobung'!$D$19,
IF($C291="4 - HS/MS",'C1. Verprobung'!$D$20,
IF($C291="5 - MS",'C1. Verprobung'!$D$21,
IF($C291="6 - MS/NS",'C1. Verprobung'!$D$22,
IF($C291="7 - NS",'C1. Verprobung'!$D$23,"-")))))))</f>
        <v>-</v>
      </c>
      <c r="Q291" s="322" t="str">
        <f>IF($C291="1 - HöS",'C1. Verprobung'!$E$17,
IF($C291="2 - HöS/HS",'C1. Verprobung'!$E$18,
IF($C291="3 - HS",'C1. Verprobung'!$E$19,
IF($C291="4 - HS/MS",'C1. Verprobung'!$E$20,
IF($C291="5 - MS",'C1. Verprobung'!$E$21,
IF($C291="6 - MS/NS",'C1. Verprobung'!$E$22,
IF($C291="7 - NS",'C1. Verprobung'!$E$23,"-")))))))</f>
        <v>-</v>
      </c>
      <c r="R291" s="322" t="str">
        <f>IF($C291="1 - HöS",'C1. Verprobung'!$F$17,
IF($C291="2 - HöS/HS",'C1. Verprobung'!$F$18,
IF($C291="3 - HS",'C1. Verprobung'!$F$19,
IF($C291="4 - HS/MS",'C1. Verprobung'!$F$20,
IF($C291="5 - MS",'C1. Verprobung'!$F$21,
IF($C291="6 - MS/NS",'C1. Verprobung'!$F$22,
IF($C291="7 - NS",'C1. Verprobung'!$F$23,"-")))))))</f>
        <v>-</v>
      </c>
      <c r="S291" s="151"/>
      <c r="T291" s="181">
        <f t="shared" si="23"/>
        <v>0</v>
      </c>
      <c r="U291" s="181">
        <f t="shared" si="24"/>
        <v>0</v>
      </c>
      <c r="V291" s="181">
        <f t="shared" si="25"/>
        <v>0</v>
      </c>
      <c r="W291" s="181">
        <f t="shared" si="26"/>
        <v>0</v>
      </c>
      <c r="X291" s="181">
        <f t="shared" si="27"/>
        <v>0</v>
      </c>
    </row>
    <row r="292" spans="2:24" ht="15" customHeight="1" x14ac:dyDescent="0.2">
      <c r="B292" s="337" t="s">
        <v>36</v>
      </c>
      <c r="C292" s="133" t="s">
        <v>36</v>
      </c>
      <c r="D292" s="133" t="s">
        <v>36</v>
      </c>
      <c r="E292" s="133"/>
      <c r="F292" s="133"/>
      <c r="G292" s="133"/>
      <c r="H292" s="133"/>
      <c r="I292" s="133"/>
      <c r="J292" s="133"/>
      <c r="K292" s="154"/>
      <c r="L292" s="154"/>
      <c r="M292" s="154"/>
      <c r="N292" s="154"/>
      <c r="O292" s="322" t="str">
        <f>IF($C292="1 - HöS",'C1. Verprobung'!$C$17,
IF($C292="2 - HöS/HS",'C1. Verprobung'!$C$18,
IF($C292="3 - HS",'C1. Verprobung'!$C$19,
IF($C292="4 - HS/MS",'C1. Verprobung'!$C$20,
IF($C292="5 - MS",'C1. Verprobung'!$C$21,
IF($C292="6 - MS/NS",'C1. Verprobung'!$C$22,
IF($C292="7 - NS",'C1. Verprobung'!$C$23,"-")))))))</f>
        <v>-</v>
      </c>
      <c r="P292" s="322" t="str">
        <f>IF($C292="1 - HöS",'C1. Verprobung'!$D$17,
IF($C292="2 - HöS/HS",'C1. Verprobung'!$D$18,
IF($C292="3 - HS",'C1. Verprobung'!$D$19,
IF($C292="4 - HS/MS",'C1. Verprobung'!$D$20,
IF($C292="5 - MS",'C1. Verprobung'!$D$21,
IF($C292="6 - MS/NS",'C1. Verprobung'!$D$22,
IF($C292="7 - NS",'C1. Verprobung'!$D$23,"-")))))))</f>
        <v>-</v>
      </c>
      <c r="Q292" s="322" t="str">
        <f>IF($C292="1 - HöS",'C1. Verprobung'!$E$17,
IF($C292="2 - HöS/HS",'C1. Verprobung'!$E$18,
IF($C292="3 - HS",'C1. Verprobung'!$E$19,
IF($C292="4 - HS/MS",'C1. Verprobung'!$E$20,
IF($C292="5 - MS",'C1. Verprobung'!$E$21,
IF($C292="6 - MS/NS",'C1. Verprobung'!$E$22,
IF($C292="7 - NS",'C1. Verprobung'!$E$23,"-")))))))</f>
        <v>-</v>
      </c>
      <c r="R292" s="322" t="str">
        <f>IF($C292="1 - HöS",'C1. Verprobung'!$F$17,
IF($C292="2 - HöS/HS",'C1. Verprobung'!$F$18,
IF($C292="3 - HS",'C1. Verprobung'!$F$19,
IF($C292="4 - HS/MS",'C1. Verprobung'!$F$20,
IF($C292="5 - MS",'C1. Verprobung'!$F$21,
IF($C292="6 - MS/NS",'C1. Verprobung'!$F$22,
IF($C292="7 - NS",'C1. Verprobung'!$F$23,"-")))))))</f>
        <v>-</v>
      </c>
      <c r="S292" s="151"/>
      <c r="T292" s="181">
        <f t="shared" si="23"/>
        <v>0</v>
      </c>
      <c r="U292" s="181">
        <f t="shared" si="24"/>
        <v>0</v>
      </c>
      <c r="V292" s="181">
        <f t="shared" si="25"/>
        <v>0</v>
      </c>
      <c r="W292" s="181">
        <f t="shared" si="26"/>
        <v>0</v>
      </c>
      <c r="X292" s="181">
        <f t="shared" si="27"/>
        <v>0</v>
      </c>
    </row>
    <row r="293" spans="2:24" ht="15" customHeight="1" x14ac:dyDescent="0.2">
      <c r="B293" s="337" t="s">
        <v>36</v>
      </c>
      <c r="C293" s="133" t="s">
        <v>36</v>
      </c>
      <c r="D293" s="133" t="s">
        <v>36</v>
      </c>
      <c r="E293" s="133"/>
      <c r="F293" s="133"/>
      <c r="G293" s="133"/>
      <c r="H293" s="133"/>
      <c r="I293" s="133"/>
      <c r="J293" s="133"/>
      <c r="K293" s="154"/>
      <c r="L293" s="154"/>
      <c r="M293" s="154"/>
      <c r="N293" s="154"/>
      <c r="O293" s="322" t="str">
        <f>IF($C293="1 - HöS",'C1. Verprobung'!$C$17,
IF($C293="2 - HöS/HS",'C1. Verprobung'!$C$18,
IF($C293="3 - HS",'C1. Verprobung'!$C$19,
IF($C293="4 - HS/MS",'C1. Verprobung'!$C$20,
IF($C293="5 - MS",'C1. Verprobung'!$C$21,
IF($C293="6 - MS/NS",'C1. Verprobung'!$C$22,
IF($C293="7 - NS",'C1. Verprobung'!$C$23,"-")))))))</f>
        <v>-</v>
      </c>
      <c r="P293" s="322" t="str">
        <f>IF($C293="1 - HöS",'C1. Verprobung'!$D$17,
IF($C293="2 - HöS/HS",'C1. Verprobung'!$D$18,
IF($C293="3 - HS",'C1. Verprobung'!$D$19,
IF($C293="4 - HS/MS",'C1. Verprobung'!$D$20,
IF($C293="5 - MS",'C1. Verprobung'!$D$21,
IF($C293="6 - MS/NS",'C1. Verprobung'!$D$22,
IF($C293="7 - NS",'C1. Verprobung'!$D$23,"-")))))))</f>
        <v>-</v>
      </c>
      <c r="Q293" s="322" t="str">
        <f>IF($C293="1 - HöS",'C1. Verprobung'!$E$17,
IF($C293="2 - HöS/HS",'C1. Verprobung'!$E$18,
IF($C293="3 - HS",'C1. Verprobung'!$E$19,
IF($C293="4 - HS/MS",'C1. Verprobung'!$E$20,
IF($C293="5 - MS",'C1. Verprobung'!$E$21,
IF($C293="6 - MS/NS",'C1. Verprobung'!$E$22,
IF($C293="7 - NS",'C1. Verprobung'!$E$23,"-")))))))</f>
        <v>-</v>
      </c>
      <c r="R293" s="322" t="str">
        <f>IF($C293="1 - HöS",'C1. Verprobung'!$F$17,
IF($C293="2 - HöS/HS",'C1. Verprobung'!$F$18,
IF($C293="3 - HS",'C1. Verprobung'!$F$19,
IF($C293="4 - HS/MS",'C1. Verprobung'!$F$20,
IF($C293="5 - MS",'C1. Verprobung'!$F$21,
IF($C293="6 - MS/NS",'C1. Verprobung'!$F$22,
IF($C293="7 - NS",'C1. Verprobung'!$F$23,"-")))))))</f>
        <v>-</v>
      </c>
      <c r="S293" s="151"/>
      <c r="T293" s="181">
        <f t="shared" si="23"/>
        <v>0</v>
      </c>
      <c r="U293" s="181">
        <f t="shared" si="24"/>
        <v>0</v>
      </c>
      <c r="V293" s="181">
        <f t="shared" si="25"/>
        <v>0</v>
      </c>
      <c r="W293" s="181">
        <f t="shared" si="26"/>
        <v>0</v>
      </c>
      <c r="X293" s="181">
        <f t="shared" si="27"/>
        <v>0</v>
      </c>
    </row>
    <row r="294" spans="2:24" ht="15" customHeight="1" x14ac:dyDescent="0.2">
      <c r="B294" s="337" t="s">
        <v>36</v>
      </c>
      <c r="C294" s="133" t="s">
        <v>36</v>
      </c>
      <c r="D294" s="133" t="s">
        <v>36</v>
      </c>
      <c r="E294" s="133"/>
      <c r="F294" s="133"/>
      <c r="G294" s="133"/>
      <c r="H294" s="133"/>
      <c r="I294" s="133"/>
      <c r="J294" s="133"/>
      <c r="K294" s="154"/>
      <c r="L294" s="154"/>
      <c r="M294" s="154"/>
      <c r="N294" s="154"/>
      <c r="O294" s="322" t="str">
        <f>IF($C294="1 - HöS",'C1. Verprobung'!$C$17,
IF($C294="2 - HöS/HS",'C1. Verprobung'!$C$18,
IF($C294="3 - HS",'C1. Verprobung'!$C$19,
IF($C294="4 - HS/MS",'C1. Verprobung'!$C$20,
IF($C294="5 - MS",'C1. Verprobung'!$C$21,
IF($C294="6 - MS/NS",'C1. Verprobung'!$C$22,
IF($C294="7 - NS",'C1. Verprobung'!$C$23,"-")))))))</f>
        <v>-</v>
      </c>
      <c r="P294" s="322" t="str">
        <f>IF($C294="1 - HöS",'C1. Verprobung'!$D$17,
IF($C294="2 - HöS/HS",'C1. Verprobung'!$D$18,
IF($C294="3 - HS",'C1. Verprobung'!$D$19,
IF($C294="4 - HS/MS",'C1. Verprobung'!$D$20,
IF($C294="5 - MS",'C1. Verprobung'!$D$21,
IF($C294="6 - MS/NS",'C1. Verprobung'!$D$22,
IF($C294="7 - NS",'C1. Verprobung'!$D$23,"-")))))))</f>
        <v>-</v>
      </c>
      <c r="Q294" s="322" t="str">
        <f>IF($C294="1 - HöS",'C1. Verprobung'!$E$17,
IF($C294="2 - HöS/HS",'C1. Verprobung'!$E$18,
IF($C294="3 - HS",'C1. Verprobung'!$E$19,
IF($C294="4 - HS/MS",'C1. Verprobung'!$E$20,
IF($C294="5 - MS",'C1. Verprobung'!$E$21,
IF($C294="6 - MS/NS",'C1. Verprobung'!$E$22,
IF($C294="7 - NS",'C1. Verprobung'!$E$23,"-")))))))</f>
        <v>-</v>
      </c>
      <c r="R294" s="322" t="str">
        <f>IF($C294="1 - HöS",'C1. Verprobung'!$F$17,
IF($C294="2 - HöS/HS",'C1. Verprobung'!$F$18,
IF($C294="3 - HS",'C1. Verprobung'!$F$19,
IF($C294="4 - HS/MS",'C1. Verprobung'!$F$20,
IF($C294="5 - MS",'C1. Verprobung'!$F$21,
IF($C294="6 - MS/NS",'C1. Verprobung'!$F$22,
IF($C294="7 - NS",'C1. Verprobung'!$F$23,"-")))))))</f>
        <v>-</v>
      </c>
      <c r="S294" s="151"/>
      <c r="T294" s="181">
        <f t="shared" si="23"/>
        <v>0</v>
      </c>
      <c r="U294" s="181">
        <f t="shared" si="24"/>
        <v>0</v>
      </c>
      <c r="V294" s="181">
        <f t="shared" si="25"/>
        <v>0</v>
      </c>
      <c r="W294" s="181">
        <f t="shared" si="26"/>
        <v>0</v>
      </c>
      <c r="X294" s="181">
        <f t="shared" si="27"/>
        <v>0</v>
      </c>
    </row>
    <row r="295" spans="2:24" ht="15" customHeight="1" x14ac:dyDescent="0.2">
      <c r="B295" s="337" t="s">
        <v>36</v>
      </c>
      <c r="C295" s="133" t="s">
        <v>36</v>
      </c>
      <c r="D295" s="133" t="s">
        <v>36</v>
      </c>
      <c r="E295" s="133"/>
      <c r="F295" s="133"/>
      <c r="G295" s="133"/>
      <c r="H295" s="133"/>
      <c r="I295" s="133"/>
      <c r="J295" s="133"/>
      <c r="K295" s="154"/>
      <c r="L295" s="154"/>
      <c r="M295" s="154"/>
      <c r="N295" s="154"/>
      <c r="O295" s="322" t="str">
        <f>IF($C295="1 - HöS",'C1. Verprobung'!$C$17,
IF($C295="2 - HöS/HS",'C1. Verprobung'!$C$18,
IF($C295="3 - HS",'C1. Verprobung'!$C$19,
IF($C295="4 - HS/MS",'C1. Verprobung'!$C$20,
IF($C295="5 - MS",'C1. Verprobung'!$C$21,
IF($C295="6 - MS/NS",'C1. Verprobung'!$C$22,
IF($C295="7 - NS",'C1. Verprobung'!$C$23,"-")))))))</f>
        <v>-</v>
      </c>
      <c r="P295" s="322" t="str">
        <f>IF($C295="1 - HöS",'C1. Verprobung'!$D$17,
IF($C295="2 - HöS/HS",'C1. Verprobung'!$D$18,
IF($C295="3 - HS",'C1. Verprobung'!$D$19,
IF($C295="4 - HS/MS",'C1. Verprobung'!$D$20,
IF($C295="5 - MS",'C1. Verprobung'!$D$21,
IF($C295="6 - MS/NS",'C1. Verprobung'!$D$22,
IF($C295="7 - NS",'C1. Verprobung'!$D$23,"-")))))))</f>
        <v>-</v>
      </c>
      <c r="Q295" s="322" t="str">
        <f>IF($C295="1 - HöS",'C1. Verprobung'!$E$17,
IF($C295="2 - HöS/HS",'C1. Verprobung'!$E$18,
IF($C295="3 - HS",'C1. Verprobung'!$E$19,
IF($C295="4 - HS/MS",'C1. Verprobung'!$E$20,
IF($C295="5 - MS",'C1. Verprobung'!$E$21,
IF($C295="6 - MS/NS",'C1. Verprobung'!$E$22,
IF($C295="7 - NS",'C1. Verprobung'!$E$23,"-")))))))</f>
        <v>-</v>
      </c>
      <c r="R295" s="322" t="str">
        <f>IF($C295="1 - HöS",'C1. Verprobung'!$F$17,
IF($C295="2 - HöS/HS",'C1. Verprobung'!$F$18,
IF($C295="3 - HS",'C1. Verprobung'!$F$19,
IF($C295="4 - HS/MS",'C1. Verprobung'!$F$20,
IF($C295="5 - MS",'C1. Verprobung'!$F$21,
IF($C295="6 - MS/NS",'C1. Verprobung'!$F$22,
IF($C295="7 - NS",'C1. Verprobung'!$F$23,"-")))))))</f>
        <v>-</v>
      </c>
      <c r="S295" s="151"/>
      <c r="T295" s="181">
        <f t="shared" si="23"/>
        <v>0</v>
      </c>
      <c r="U295" s="181">
        <f t="shared" si="24"/>
        <v>0</v>
      </c>
      <c r="V295" s="181">
        <f t="shared" si="25"/>
        <v>0</v>
      </c>
      <c r="W295" s="181">
        <f t="shared" si="26"/>
        <v>0</v>
      </c>
      <c r="X295" s="181">
        <f t="shared" si="27"/>
        <v>0</v>
      </c>
    </row>
    <row r="296" spans="2:24" ht="15" customHeight="1" x14ac:dyDescent="0.2">
      <c r="B296" s="337" t="s">
        <v>36</v>
      </c>
      <c r="C296" s="133" t="s">
        <v>36</v>
      </c>
      <c r="D296" s="133" t="s">
        <v>36</v>
      </c>
      <c r="E296" s="133"/>
      <c r="F296" s="133"/>
      <c r="G296" s="133"/>
      <c r="H296" s="133"/>
      <c r="I296" s="133"/>
      <c r="J296" s="133"/>
      <c r="K296" s="154"/>
      <c r="L296" s="154"/>
      <c r="M296" s="154"/>
      <c r="N296" s="154"/>
      <c r="O296" s="322" t="str">
        <f>IF($C296="1 - HöS",'C1. Verprobung'!$C$17,
IF($C296="2 - HöS/HS",'C1. Verprobung'!$C$18,
IF($C296="3 - HS",'C1. Verprobung'!$C$19,
IF($C296="4 - HS/MS",'C1. Verprobung'!$C$20,
IF($C296="5 - MS",'C1. Verprobung'!$C$21,
IF($C296="6 - MS/NS",'C1. Verprobung'!$C$22,
IF($C296="7 - NS",'C1. Verprobung'!$C$23,"-")))))))</f>
        <v>-</v>
      </c>
      <c r="P296" s="322" t="str">
        <f>IF($C296="1 - HöS",'C1. Verprobung'!$D$17,
IF($C296="2 - HöS/HS",'C1. Verprobung'!$D$18,
IF($C296="3 - HS",'C1. Verprobung'!$D$19,
IF($C296="4 - HS/MS",'C1. Verprobung'!$D$20,
IF($C296="5 - MS",'C1. Verprobung'!$D$21,
IF($C296="6 - MS/NS",'C1. Verprobung'!$D$22,
IF($C296="7 - NS",'C1. Verprobung'!$D$23,"-")))))))</f>
        <v>-</v>
      </c>
      <c r="Q296" s="322" t="str">
        <f>IF($C296="1 - HöS",'C1. Verprobung'!$E$17,
IF($C296="2 - HöS/HS",'C1. Verprobung'!$E$18,
IF($C296="3 - HS",'C1. Verprobung'!$E$19,
IF($C296="4 - HS/MS",'C1. Verprobung'!$E$20,
IF($C296="5 - MS",'C1. Verprobung'!$E$21,
IF($C296="6 - MS/NS",'C1. Verprobung'!$E$22,
IF($C296="7 - NS",'C1. Verprobung'!$E$23,"-")))))))</f>
        <v>-</v>
      </c>
      <c r="R296" s="322" t="str">
        <f>IF($C296="1 - HöS",'C1. Verprobung'!$F$17,
IF($C296="2 - HöS/HS",'C1. Verprobung'!$F$18,
IF($C296="3 - HS",'C1. Verprobung'!$F$19,
IF($C296="4 - HS/MS",'C1. Verprobung'!$F$20,
IF($C296="5 - MS",'C1. Verprobung'!$F$21,
IF($C296="6 - MS/NS",'C1. Verprobung'!$F$22,
IF($C296="7 - NS",'C1. Verprobung'!$F$23,"-")))))))</f>
        <v>-</v>
      </c>
      <c r="S296" s="151"/>
      <c r="T296" s="181">
        <f t="shared" si="23"/>
        <v>0</v>
      </c>
      <c r="U296" s="181">
        <f t="shared" si="24"/>
        <v>0</v>
      </c>
      <c r="V296" s="181">
        <f t="shared" si="25"/>
        <v>0</v>
      </c>
      <c r="W296" s="181">
        <f t="shared" si="26"/>
        <v>0</v>
      </c>
      <c r="X296" s="181">
        <f t="shared" si="27"/>
        <v>0</v>
      </c>
    </row>
    <row r="297" spans="2:24" ht="15" customHeight="1" x14ac:dyDescent="0.2">
      <c r="B297" s="337" t="s">
        <v>36</v>
      </c>
      <c r="C297" s="133" t="s">
        <v>36</v>
      </c>
      <c r="D297" s="133" t="s">
        <v>36</v>
      </c>
      <c r="E297" s="133"/>
      <c r="F297" s="133"/>
      <c r="G297" s="133"/>
      <c r="H297" s="133"/>
      <c r="I297" s="133"/>
      <c r="J297" s="133"/>
      <c r="K297" s="154"/>
      <c r="L297" s="154"/>
      <c r="M297" s="154"/>
      <c r="N297" s="154"/>
      <c r="O297" s="322" t="str">
        <f>IF($C297="1 - HöS",'C1. Verprobung'!$C$17,
IF($C297="2 - HöS/HS",'C1. Verprobung'!$C$18,
IF($C297="3 - HS",'C1. Verprobung'!$C$19,
IF($C297="4 - HS/MS",'C1. Verprobung'!$C$20,
IF($C297="5 - MS",'C1. Verprobung'!$C$21,
IF($C297="6 - MS/NS",'C1. Verprobung'!$C$22,
IF($C297="7 - NS",'C1. Verprobung'!$C$23,"-")))))))</f>
        <v>-</v>
      </c>
      <c r="P297" s="322" t="str">
        <f>IF($C297="1 - HöS",'C1. Verprobung'!$D$17,
IF($C297="2 - HöS/HS",'C1. Verprobung'!$D$18,
IF($C297="3 - HS",'C1. Verprobung'!$D$19,
IF($C297="4 - HS/MS",'C1. Verprobung'!$D$20,
IF($C297="5 - MS",'C1. Verprobung'!$D$21,
IF($C297="6 - MS/NS",'C1. Verprobung'!$D$22,
IF($C297="7 - NS",'C1. Verprobung'!$D$23,"-")))))))</f>
        <v>-</v>
      </c>
      <c r="Q297" s="322" t="str">
        <f>IF($C297="1 - HöS",'C1. Verprobung'!$E$17,
IF($C297="2 - HöS/HS",'C1. Verprobung'!$E$18,
IF($C297="3 - HS",'C1. Verprobung'!$E$19,
IF($C297="4 - HS/MS",'C1. Verprobung'!$E$20,
IF($C297="5 - MS",'C1. Verprobung'!$E$21,
IF($C297="6 - MS/NS",'C1. Verprobung'!$E$22,
IF($C297="7 - NS",'C1. Verprobung'!$E$23,"-")))))))</f>
        <v>-</v>
      </c>
      <c r="R297" s="322" t="str">
        <f>IF($C297="1 - HöS",'C1. Verprobung'!$F$17,
IF($C297="2 - HöS/HS",'C1. Verprobung'!$F$18,
IF($C297="3 - HS",'C1. Verprobung'!$F$19,
IF($C297="4 - HS/MS",'C1. Verprobung'!$F$20,
IF($C297="5 - MS",'C1. Verprobung'!$F$21,
IF($C297="6 - MS/NS",'C1. Verprobung'!$F$22,
IF($C297="7 - NS",'C1. Verprobung'!$F$23,"-")))))))</f>
        <v>-</v>
      </c>
      <c r="S297" s="151"/>
      <c r="T297" s="181">
        <f t="shared" si="23"/>
        <v>0</v>
      </c>
      <c r="U297" s="181">
        <f t="shared" si="24"/>
        <v>0</v>
      </c>
      <c r="V297" s="181">
        <f t="shared" si="25"/>
        <v>0</v>
      </c>
      <c r="W297" s="181">
        <f t="shared" si="26"/>
        <v>0</v>
      </c>
      <c r="X297" s="181">
        <f t="shared" si="27"/>
        <v>0</v>
      </c>
    </row>
    <row r="298" spans="2:24" ht="15" customHeight="1" x14ac:dyDescent="0.2">
      <c r="B298" s="337" t="s">
        <v>36</v>
      </c>
      <c r="C298" s="133" t="s">
        <v>36</v>
      </c>
      <c r="D298" s="133" t="s">
        <v>36</v>
      </c>
      <c r="E298" s="133"/>
      <c r="F298" s="133"/>
      <c r="G298" s="133"/>
      <c r="H298" s="133"/>
      <c r="I298" s="133"/>
      <c r="J298" s="133"/>
      <c r="K298" s="154"/>
      <c r="L298" s="154"/>
      <c r="M298" s="154"/>
      <c r="N298" s="154"/>
      <c r="O298" s="322" t="str">
        <f>IF($C298="1 - HöS",'C1. Verprobung'!$C$17,
IF($C298="2 - HöS/HS",'C1. Verprobung'!$C$18,
IF($C298="3 - HS",'C1. Verprobung'!$C$19,
IF($C298="4 - HS/MS",'C1. Verprobung'!$C$20,
IF($C298="5 - MS",'C1. Verprobung'!$C$21,
IF($C298="6 - MS/NS",'C1. Verprobung'!$C$22,
IF($C298="7 - NS",'C1. Verprobung'!$C$23,"-")))))))</f>
        <v>-</v>
      </c>
      <c r="P298" s="322" t="str">
        <f>IF($C298="1 - HöS",'C1. Verprobung'!$D$17,
IF($C298="2 - HöS/HS",'C1. Verprobung'!$D$18,
IF($C298="3 - HS",'C1. Verprobung'!$D$19,
IF($C298="4 - HS/MS",'C1. Verprobung'!$D$20,
IF($C298="5 - MS",'C1. Verprobung'!$D$21,
IF($C298="6 - MS/NS",'C1. Verprobung'!$D$22,
IF($C298="7 - NS",'C1. Verprobung'!$D$23,"-")))))))</f>
        <v>-</v>
      </c>
      <c r="Q298" s="322" t="str">
        <f>IF($C298="1 - HöS",'C1. Verprobung'!$E$17,
IF($C298="2 - HöS/HS",'C1. Verprobung'!$E$18,
IF($C298="3 - HS",'C1. Verprobung'!$E$19,
IF($C298="4 - HS/MS",'C1. Verprobung'!$E$20,
IF($C298="5 - MS",'C1. Verprobung'!$E$21,
IF($C298="6 - MS/NS",'C1. Verprobung'!$E$22,
IF($C298="7 - NS",'C1. Verprobung'!$E$23,"-")))))))</f>
        <v>-</v>
      </c>
      <c r="R298" s="322" t="str">
        <f>IF($C298="1 - HöS",'C1. Verprobung'!$F$17,
IF($C298="2 - HöS/HS",'C1. Verprobung'!$F$18,
IF($C298="3 - HS",'C1. Verprobung'!$F$19,
IF($C298="4 - HS/MS",'C1. Verprobung'!$F$20,
IF($C298="5 - MS",'C1. Verprobung'!$F$21,
IF($C298="6 - MS/NS",'C1. Verprobung'!$F$22,
IF($C298="7 - NS",'C1. Verprobung'!$F$23,"-")))))))</f>
        <v>-</v>
      </c>
      <c r="S298" s="151"/>
      <c r="T298" s="181">
        <f t="shared" si="23"/>
        <v>0</v>
      </c>
      <c r="U298" s="181">
        <f t="shared" si="24"/>
        <v>0</v>
      </c>
      <c r="V298" s="181">
        <f t="shared" si="25"/>
        <v>0</v>
      </c>
      <c r="W298" s="181">
        <f t="shared" si="26"/>
        <v>0</v>
      </c>
      <c r="X298" s="181">
        <f t="shared" si="27"/>
        <v>0</v>
      </c>
    </row>
    <row r="299" spans="2:24" ht="15" customHeight="1" x14ac:dyDescent="0.2">
      <c r="B299" s="337" t="s">
        <v>36</v>
      </c>
      <c r="C299" s="133" t="s">
        <v>36</v>
      </c>
      <c r="D299" s="133" t="s">
        <v>36</v>
      </c>
      <c r="E299" s="133"/>
      <c r="F299" s="133"/>
      <c r="G299" s="133"/>
      <c r="H299" s="133"/>
      <c r="I299" s="133"/>
      <c r="J299" s="133"/>
      <c r="K299" s="154"/>
      <c r="L299" s="154"/>
      <c r="M299" s="154"/>
      <c r="N299" s="154"/>
      <c r="O299" s="322" t="str">
        <f>IF($C299="1 - HöS",'C1. Verprobung'!$C$17,
IF($C299="2 - HöS/HS",'C1. Verprobung'!$C$18,
IF($C299="3 - HS",'C1. Verprobung'!$C$19,
IF($C299="4 - HS/MS",'C1. Verprobung'!$C$20,
IF($C299="5 - MS",'C1. Verprobung'!$C$21,
IF($C299="6 - MS/NS",'C1. Verprobung'!$C$22,
IF($C299="7 - NS",'C1. Verprobung'!$C$23,"-")))))))</f>
        <v>-</v>
      </c>
      <c r="P299" s="322" t="str">
        <f>IF($C299="1 - HöS",'C1. Verprobung'!$D$17,
IF($C299="2 - HöS/HS",'C1. Verprobung'!$D$18,
IF($C299="3 - HS",'C1. Verprobung'!$D$19,
IF($C299="4 - HS/MS",'C1. Verprobung'!$D$20,
IF($C299="5 - MS",'C1. Verprobung'!$D$21,
IF($C299="6 - MS/NS",'C1. Verprobung'!$D$22,
IF($C299="7 - NS",'C1. Verprobung'!$D$23,"-")))))))</f>
        <v>-</v>
      </c>
      <c r="Q299" s="322" t="str">
        <f>IF($C299="1 - HöS",'C1. Verprobung'!$E$17,
IF($C299="2 - HöS/HS",'C1. Verprobung'!$E$18,
IF($C299="3 - HS",'C1. Verprobung'!$E$19,
IF($C299="4 - HS/MS",'C1. Verprobung'!$E$20,
IF($C299="5 - MS",'C1. Verprobung'!$E$21,
IF($C299="6 - MS/NS",'C1. Verprobung'!$E$22,
IF($C299="7 - NS",'C1. Verprobung'!$E$23,"-")))))))</f>
        <v>-</v>
      </c>
      <c r="R299" s="322" t="str">
        <f>IF($C299="1 - HöS",'C1. Verprobung'!$F$17,
IF($C299="2 - HöS/HS",'C1. Verprobung'!$F$18,
IF($C299="3 - HS",'C1. Verprobung'!$F$19,
IF($C299="4 - HS/MS",'C1. Verprobung'!$F$20,
IF($C299="5 - MS",'C1. Verprobung'!$F$21,
IF($C299="6 - MS/NS",'C1. Verprobung'!$F$22,
IF($C299="7 - NS",'C1. Verprobung'!$F$23,"-")))))))</f>
        <v>-</v>
      </c>
      <c r="S299" s="151"/>
      <c r="T299" s="181">
        <f t="shared" si="23"/>
        <v>0</v>
      </c>
      <c r="U299" s="181">
        <f t="shared" si="24"/>
        <v>0</v>
      </c>
      <c r="V299" s="181">
        <f t="shared" si="25"/>
        <v>0</v>
      </c>
      <c r="W299" s="181">
        <f t="shared" si="26"/>
        <v>0</v>
      </c>
      <c r="X299" s="181">
        <f t="shared" si="27"/>
        <v>0</v>
      </c>
    </row>
    <row r="300" spans="2:24" ht="15" customHeight="1" x14ac:dyDescent="0.2">
      <c r="B300" s="337" t="s">
        <v>36</v>
      </c>
      <c r="C300" s="133" t="s">
        <v>36</v>
      </c>
      <c r="D300" s="133" t="s">
        <v>36</v>
      </c>
      <c r="E300" s="133"/>
      <c r="F300" s="133"/>
      <c r="G300" s="133"/>
      <c r="H300" s="133"/>
      <c r="I300" s="133"/>
      <c r="J300" s="133"/>
      <c r="K300" s="154"/>
      <c r="L300" s="154"/>
      <c r="M300" s="154"/>
      <c r="N300" s="154"/>
      <c r="O300" s="322" t="str">
        <f>IF($C300="1 - HöS",'C1. Verprobung'!$C$17,
IF($C300="2 - HöS/HS",'C1. Verprobung'!$C$18,
IF($C300="3 - HS",'C1. Verprobung'!$C$19,
IF($C300="4 - HS/MS",'C1. Verprobung'!$C$20,
IF($C300="5 - MS",'C1. Verprobung'!$C$21,
IF($C300="6 - MS/NS",'C1. Verprobung'!$C$22,
IF($C300="7 - NS",'C1. Verprobung'!$C$23,"-")))))))</f>
        <v>-</v>
      </c>
      <c r="P300" s="322" t="str">
        <f>IF($C300="1 - HöS",'C1. Verprobung'!$D$17,
IF($C300="2 - HöS/HS",'C1. Verprobung'!$D$18,
IF($C300="3 - HS",'C1. Verprobung'!$D$19,
IF($C300="4 - HS/MS",'C1. Verprobung'!$D$20,
IF($C300="5 - MS",'C1. Verprobung'!$D$21,
IF($C300="6 - MS/NS",'C1. Verprobung'!$D$22,
IF($C300="7 - NS",'C1. Verprobung'!$D$23,"-")))))))</f>
        <v>-</v>
      </c>
      <c r="Q300" s="322" t="str">
        <f>IF($C300="1 - HöS",'C1. Verprobung'!$E$17,
IF($C300="2 - HöS/HS",'C1. Verprobung'!$E$18,
IF($C300="3 - HS",'C1. Verprobung'!$E$19,
IF($C300="4 - HS/MS",'C1. Verprobung'!$E$20,
IF($C300="5 - MS",'C1. Verprobung'!$E$21,
IF($C300="6 - MS/NS",'C1. Verprobung'!$E$22,
IF($C300="7 - NS",'C1. Verprobung'!$E$23,"-")))))))</f>
        <v>-</v>
      </c>
      <c r="R300" s="322" t="str">
        <f>IF($C300="1 - HöS",'C1. Verprobung'!$F$17,
IF($C300="2 - HöS/HS",'C1. Verprobung'!$F$18,
IF($C300="3 - HS",'C1. Verprobung'!$F$19,
IF($C300="4 - HS/MS",'C1. Verprobung'!$F$20,
IF($C300="5 - MS",'C1. Verprobung'!$F$21,
IF($C300="6 - MS/NS",'C1. Verprobung'!$F$22,
IF($C300="7 - NS",'C1. Verprobung'!$F$23,"-")))))))</f>
        <v>-</v>
      </c>
      <c r="S300" s="151"/>
      <c r="T300" s="181">
        <f t="shared" si="23"/>
        <v>0</v>
      </c>
      <c r="U300" s="181">
        <f t="shared" si="24"/>
        <v>0</v>
      </c>
      <c r="V300" s="181">
        <f t="shared" si="25"/>
        <v>0</v>
      </c>
      <c r="W300" s="181">
        <f t="shared" si="26"/>
        <v>0</v>
      </c>
      <c r="X300" s="181">
        <f t="shared" si="27"/>
        <v>0</v>
      </c>
    </row>
    <row r="301" spans="2:24" ht="15" customHeight="1" x14ac:dyDescent="0.2">
      <c r="B301" s="337" t="s">
        <v>36</v>
      </c>
      <c r="C301" s="133" t="s">
        <v>36</v>
      </c>
      <c r="D301" s="133" t="s">
        <v>36</v>
      </c>
      <c r="E301" s="133"/>
      <c r="F301" s="133"/>
      <c r="G301" s="133"/>
      <c r="H301" s="133"/>
      <c r="I301" s="133"/>
      <c r="J301" s="133"/>
      <c r="K301" s="154"/>
      <c r="L301" s="154"/>
      <c r="M301" s="154"/>
      <c r="N301" s="154"/>
      <c r="O301" s="322" t="str">
        <f>IF($C301="1 - HöS",'C1. Verprobung'!$C$17,
IF($C301="2 - HöS/HS",'C1. Verprobung'!$C$18,
IF($C301="3 - HS",'C1. Verprobung'!$C$19,
IF($C301="4 - HS/MS",'C1. Verprobung'!$C$20,
IF($C301="5 - MS",'C1. Verprobung'!$C$21,
IF($C301="6 - MS/NS",'C1. Verprobung'!$C$22,
IF($C301="7 - NS",'C1. Verprobung'!$C$23,"-")))))))</f>
        <v>-</v>
      </c>
      <c r="P301" s="322" t="str">
        <f>IF($C301="1 - HöS",'C1. Verprobung'!$D$17,
IF($C301="2 - HöS/HS",'C1. Verprobung'!$D$18,
IF($C301="3 - HS",'C1. Verprobung'!$D$19,
IF($C301="4 - HS/MS",'C1. Verprobung'!$D$20,
IF($C301="5 - MS",'C1. Verprobung'!$D$21,
IF($C301="6 - MS/NS",'C1. Verprobung'!$D$22,
IF($C301="7 - NS",'C1. Verprobung'!$D$23,"-")))))))</f>
        <v>-</v>
      </c>
      <c r="Q301" s="322" t="str">
        <f>IF($C301="1 - HöS",'C1. Verprobung'!$E$17,
IF($C301="2 - HöS/HS",'C1. Verprobung'!$E$18,
IF($C301="3 - HS",'C1. Verprobung'!$E$19,
IF($C301="4 - HS/MS",'C1. Verprobung'!$E$20,
IF($C301="5 - MS",'C1. Verprobung'!$E$21,
IF($C301="6 - MS/NS",'C1. Verprobung'!$E$22,
IF($C301="7 - NS",'C1. Verprobung'!$E$23,"-")))))))</f>
        <v>-</v>
      </c>
      <c r="R301" s="322" t="str">
        <f>IF($C301="1 - HöS",'C1. Verprobung'!$F$17,
IF($C301="2 - HöS/HS",'C1. Verprobung'!$F$18,
IF($C301="3 - HS",'C1. Verprobung'!$F$19,
IF($C301="4 - HS/MS",'C1. Verprobung'!$F$20,
IF($C301="5 - MS",'C1. Verprobung'!$F$21,
IF($C301="6 - MS/NS",'C1. Verprobung'!$F$22,
IF($C301="7 - NS",'C1. Verprobung'!$F$23,"-")))))))</f>
        <v>-</v>
      </c>
      <c r="S301" s="151"/>
      <c r="T301" s="181">
        <f t="shared" si="23"/>
        <v>0</v>
      </c>
      <c r="U301" s="181">
        <f t="shared" si="24"/>
        <v>0</v>
      </c>
      <c r="V301" s="181">
        <f t="shared" si="25"/>
        <v>0</v>
      </c>
      <c r="W301" s="181">
        <f t="shared" si="26"/>
        <v>0</v>
      </c>
      <c r="X301" s="181">
        <f t="shared" si="27"/>
        <v>0</v>
      </c>
    </row>
    <row r="302" spans="2:24" ht="15" customHeight="1" x14ac:dyDescent="0.2">
      <c r="B302" s="337" t="s">
        <v>36</v>
      </c>
      <c r="C302" s="133" t="s">
        <v>36</v>
      </c>
      <c r="D302" s="133" t="s">
        <v>36</v>
      </c>
      <c r="E302" s="133"/>
      <c r="F302" s="133"/>
      <c r="G302" s="133"/>
      <c r="H302" s="133"/>
      <c r="I302" s="133"/>
      <c r="J302" s="133"/>
      <c r="K302" s="154"/>
      <c r="L302" s="154"/>
      <c r="M302" s="154"/>
      <c r="N302" s="154"/>
      <c r="O302" s="322" t="str">
        <f>IF($C302="1 - HöS",'C1. Verprobung'!$C$17,
IF($C302="2 - HöS/HS",'C1. Verprobung'!$C$18,
IF($C302="3 - HS",'C1. Verprobung'!$C$19,
IF($C302="4 - HS/MS",'C1. Verprobung'!$C$20,
IF($C302="5 - MS",'C1. Verprobung'!$C$21,
IF($C302="6 - MS/NS",'C1. Verprobung'!$C$22,
IF($C302="7 - NS",'C1. Verprobung'!$C$23,"-")))))))</f>
        <v>-</v>
      </c>
      <c r="P302" s="322" t="str">
        <f>IF($C302="1 - HöS",'C1. Verprobung'!$D$17,
IF($C302="2 - HöS/HS",'C1. Verprobung'!$D$18,
IF($C302="3 - HS",'C1. Verprobung'!$D$19,
IF($C302="4 - HS/MS",'C1. Verprobung'!$D$20,
IF($C302="5 - MS",'C1. Verprobung'!$D$21,
IF($C302="6 - MS/NS",'C1. Verprobung'!$D$22,
IF($C302="7 - NS",'C1. Verprobung'!$D$23,"-")))))))</f>
        <v>-</v>
      </c>
      <c r="Q302" s="322" t="str">
        <f>IF($C302="1 - HöS",'C1. Verprobung'!$E$17,
IF($C302="2 - HöS/HS",'C1. Verprobung'!$E$18,
IF($C302="3 - HS",'C1. Verprobung'!$E$19,
IF($C302="4 - HS/MS",'C1. Verprobung'!$E$20,
IF($C302="5 - MS",'C1. Verprobung'!$E$21,
IF($C302="6 - MS/NS",'C1. Verprobung'!$E$22,
IF($C302="7 - NS",'C1. Verprobung'!$E$23,"-")))))))</f>
        <v>-</v>
      </c>
      <c r="R302" s="322" t="str">
        <f>IF($C302="1 - HöS",'C1. Verprobung'!$F$17,
IF($C302="2 - HöS/HS",'C1. Verprobung'!$F$18,
IF($C302="3 - HS",'C1. Verprobung'!$F$19,
IF($C302="4 - HS/MS",'C1. Verprobung'!$F$20,
IF($C302="5 - MS",'C1. Verprobung'!$F$21,
IF($C302="6 - MS/NS",'C1. Verprobung'!$F$22,
IF($C302="7 - NS",'C1. Verprobung'!$F$23,"-")))))))</f>
        <v>-</v>
      </c>
      <c r="S302" s="151"/>
      <c r="T302" s="181">
        <f t="shared" si="23"/>
        <v>0</v>
      </c>
      <c r="U302" s="181">
        <f t="shared" si="24"/>
        <v>0</v>
      </c>
      <c r="V302" s="181">
        <f t="shared" si="25"/>
        <v>0</v>
      </c>
      <c r="W302" s="181">
        <f t="shared" si="26"/>
        <v>0</v>
      </c>
      <c r="X302" s="181">
        <f t="shared" si="27"/>
        <v>0</v>
      </c>
    </row>
    <row r="303" spans="2:24" ht="15" customHeight="1" x14ac:dyDescent="0.2">
      <c r="B303" s="337" t="s">
        <v>36</v>
      </c>
      <c r="C303" s="133" t="s">
        <v>36</v>
      </c>
      <c r="D303" s="133" t="s">
        <v>36</v>
      </c>
      <c r="E303" s="133"/>
      <c r="F303" s="133"/>
      <c r="G303" s="133"/>
      <c r="H303" s="133"/>
      <c r="I303" s="133"/>
      <c r="J303" s="133"/>
      <c r="K303" s="154"/>
      <c r="L303" s="154"/>
      <c r="M303" s="154"/>
      <c r="N303" s="154"/>
      <c r="O303" s="322" t="str">
        <f>IF($C303="1 - HöS",'C1. Verprobung'!$C$17,
IF($C303="2 - HöS/HS",'C1. Verprobung'!$C$18,
IF($C303="3 - HS",'C1. Verprobung'!$C$19,
IF($C303="4 - HS/MS",'C1. Verprobung'!$C$20,
IF($C303="5 - MS",'C1. Verprobung'!$C$21,
IF($C303="6 - MS/NS",'C1. Verprobung'!$C$22,
IF($C303="7 - NS",'C1. Verprobung'!$C$23,"-")))))))</f>
        <v>-</v>
      </c>
      <c r="P303" s="322" t="str">
        <f>IF($C303="1 - HöS",'C1. Verprobung'!$D$17,
IF($C303="2 - HöS/HS",'C1. Verprobung'!$D$18,
IF($C303="3 - HS",'C1. Verprobung'!$D$19,
IF($C303="4 - HS/MS",'C1. Verprobung'!$D$20,
IF($C303="5 - MS",'C1. Verprobung'!$D$21,
IF($C303="6 - MS/NS",'C1. Verprobung'!$D$22,
IF($C303="7 - NS",'C1. Verprobung'!$D$23,"-")))))))</f>
        <v>-</v>
      </c>
      <c r="Q303" s="322" t="str">
        <f>IF($C303="1 - HöS",'C1. Verprobung'!$E$17,
IF($C303="2 - HöS/HS",'C1. Verprobung'!$E$18,
IF($C303="3 - HS",'C1. Verprobung'!$E$19,
IF($C303="4 - HS/MS",'C1. Verprobung'!$E$20,
IF($C303="5 - MS",'C1. Verprobung'!$E$21,
IF($C303="6 - MS/NS",'C1. Verprobung'!$E$22,
IF($C303="7 - NS",'C1. Verprobung'!$E$23,"-")))))))</f>
        <v>-</v>
      </c>
      <c r="R303" s="322" t="str">
        <f>IF($C303="1 - HöS",'C1. Verprobung'!$F$17,
IF($C303="2 - HöS/HS",'C1. Verprobung'!$F$18,
IF($C303="3 - HS",'C1. Verprobung'!$F$19,
IF($C303="4 - HS/MS",'C1. Verprobung'!$F$20,
IF($C303="5 - MS",'C1. Verprobung'!$F$21,
IF($C303="6 - MS/NS",'C1. Verprobung'!$F$22,
IF($C303="7 - NS",'C1. Verprobung'!$F$23,"-")))))))</f>
        <v>-</v>
      </c>
      <c r="S303" s="151"/>
      <c r="T303" s="181">
        <f t="shared" si="23"/>
        <v>0</v>
      </c>
      <c r="U303" s="181">
        <f t="shared" si="24"/>
        <v>0</v>
      </c>
      <c r="V303" s="181">
        <f t="shared" si="25"/>
        <v>0</v>
      </c>
      <c r="W303" s="181">
        <f t="shared" si="26"/>
        <v>0</v>
      </c>
      <c r="X303" s="181">
        <f t="shared" si="27"/>
        <v>0</v>
      </c>
    </row>
    <row r="304" spans="2:24" ht="15" customHeight="1" x14ac:dyDescent="0.2">
      <c r="B304" s="337" t="s">
        <v>36</v>
      </c>
      <c r="C304" s="133" t="s">
        <v>36</v>
      </c>
      <c r="D304" s="133" t="s">
        <v>36</v>
      </c>
      <c r="E304" s="133"/>
      <c r="F304" s="133"/>
      <c r="G304" s="133"/>
      <c r="H304" s="133"/>
      <c r="I304" s="133"/>
      <c r="J304" s="133"/>
      <c r="K304" s="154"/>
      <c r="L304" s="154"/>
      <c r="M304" s="154"/>
      <c r="N304" s="154"/>
      <c r="O304" s="322" t="str">
        <f>IF($C304="1 - HöS",'C1. Verprobung'!$C$17,
IF($C304="2 - HöS/HS",'C1. Verprobung'!$C$18,
IF($C304="3 - HS",'C1. Verprobung'!$C$19,
IF($C304="4 - HS/MS",'C1. Verprobung'!$C$20,
IF($C304="5 - MS",'C1. Verprobung'!$C$21,
IF($C304="6 - MS/NS",'C1. Verprobung'!$C$22,
IF($C304="7 - NS",'C1. Verprobung'!$C$23,"-")))))))</f>
        <v>-</v>
      </c>
      <c r="P304" s="322" t="str">
        <f>IF($C304="1 - HöS",'C1. Verprobung'!$D$17,
IF($C304="2 - HöS/HS",'C1. Verprobung'!$D$18,
IF($C304="3 - HS",'C1. Verprobung'!$D$19,
IF($C304="4 - HS/MS",'C1. Verprobung'!$D$20,
IF($C304="5 - MS",'C1. Verprobung'!$D$21,
IF($C304="6 - MS/NS",'C1. Verprobung'!$D$22,
IF($C304="7 - NS",'C1. Verprobung'!$D$23,"-")))))))</f>
        <v>-</v>
      </c>
      <c r="Q304" s="322" t="str">
        <f>IF($C304="1 - HöS",'C1. Verprobung'!$E$17,
IF($C304="2 - HöS/HS",'C1. Verprobung'!$E$18,
IF($C304="3 - HS",'C1. Verprobung'!$E$19,
IF($C304="4 - HS/MS",'C1. Verprobung'!$E$20,
IF($C304="5 - MS",'C1. Verprobung'!$E$21,
IF($C304="6 - MS/NS",'C1. Verprobung'!$E$22,
IF($C304="7 - NS",'C1. Verprobung'!$E$23,"-")))))))</f>
        <v>-</v>
      </c>
      <c r="R304" s="322" t="str">
        <f>IF($C304="1 - HöS",'C1. Verprobung'!$F$17,
IF($C304="2 - HöS/HS",'C1. Verprobung'!$F$18,
IF($C304="3 - HS",'C1. Verprobung'!$F$19,
IF($C304="4 - HS/MS",'C1. Verprobung'!$F$20,
IF($C304="5 - MS",'C1. Verprobung'!$F$21,
IF($C304="6 - MS/NS",'C1. Verprobung'!$F$22,
IF($C304="7 - NS",'C1. Verprobung'!$F$23,"-")))))))</f>
        <v>-</v>
      </c>
      <c r="S304" s="151"/>
      <c r="T304" s="181">
        <f t="shared" si="23"/>
        <v>0</v>
      </c>
      <c r="U304" s="181">
        <f t="shared" si="24"/>
        <v>0</v>
      </c>
      <c r="V304" s="181">
        <f t="shared" si="25"/>
        <v>0</v>
      </c>
      <c r="W304" s="181">
        <f t="shared" si="26"/>
        <v>0</v>
      </c>
      <c r="X304" s="181">
        <f t="shared" si="27"/>
        <v>0</v>
      </c>
    </row>
    <row r="305" spans="2:24" ht="15" customHeight="1" x14ac:dyDescent="0.2">
      <c r="B305" s="337" t="s">
        <v>36</v>
      </c>
      <c r="C305" s="133" t="s">
        <v>36</v>
      </c>
      <c r="D305" s="133" t="s">
        <v>36</v>
      </c>
      <c r="E305" s="133"/>
      <c r="F305" s="133"/>
      <c r="G305" s="133"/>
      <c r="H305" s="133"/>
      <c r="I305" s="133"/>
      <c r="J305" s="133"/>
      <c r="K305" s="154"/>
      <c r="L305" s="154"/>
      <c r="M305" s="154"/>
      <c r="N305" s="154"/>
      <c r="O305" s="322" t="str">
        <f>IF($C305="1 - HöS",'C1. Verprobung'!$C$17,
IF($C305="2 - HöS/HS",'C1. Verprobung'!$C$18,
IF($C305="3 - HS",'C1. Verprobung'!$C$19,
IF($C305="4 - HS/MS",'C1. Verprobung'!$C$20,
IF($C305="5 - MS",'C1. Verprobung'!$C$21,
IF($C305="6 - MS/NS",'C1. Verprobung'!$C$22,
IF($C305="7 - NS",'C1. Verprobung'!$C$23,"-")))))))</f>
        <v>-</v>
      </c>
      <c r="P305" s="322" t="str">
        <f>IF($C305="1 - HöS",'C1. Verprobung'!$D$17,
IF($C305="2 - HöS/HS",'C1. Verprobung'!$D$18,
IF($C305="3 - HS",'C1. Verprobung'!$D$19,
IF($C305="4 - HS/MS",'C1. Verprobung'!$D$20,
IF($C305="5 - MS",'C1. Verprobung'!$D$21,
IF($C305="6 - MS/NS",'C1. Verprobung'!$D$22,
IF($C305="7 - NS",'C1. Verprobung'!$D$23,"-")))))))</f>
        <v>-</v>
      </c>
      <c r="Q305" s="322" t="str">
        <f>IF($C305="1 - HöS",'C1. Verprobung'!$E$17,
IF($C305="2 - HöS/HS",'C1. Verprobung'!$E$18,
IF($C305="3 - HS",'C1. Verprobung'!$E$19,
IF($C305="4 - HS/MS",'C1. Verprobung'!$E$20,
IF($C305="5 - MS",'C1. Verprobung'!$E$21,
IF($C305="6 - MS/NS",'C1. Verprobung'!$E$22,
IF($C305="7 - NS",'C1. Verprobung'!$E$23,"-")))))))</f>
        <v>-</v>
      </c>
      <c r="R305" s="322" t="str">
        <f>IF($C305="1 - HöS",'C1. Verprobung'!$F$17,
IF($C305="2 - HöS/HS",'C1. Verprobung'!$F$18,
IF($C305="3 - HS",'C1. Verprobung'!$F$19,
IF($C305="4 - HS/MS",'C1. Verprobung'!$F$20,
IF($C305="5 - MS",'C1. Verprobung'!$F$21,
IF($C305="6 - MS/NS",'C1. Verprobung'!$F$22,
IF($C305="7 - NS",'C1. Verprobung'!$F$23,"-")))))))</f>
        <v>-</v>
      </c>
      <c r="S305" s="151"/>
      <c r="T305" s="181">
        <f t="shared" si="23"/>
        <v>0</v>
      </c>
      <c r="U305" s="181">
        <f t="shared" si="24"/>
        <v>0</v>
      </c>
      <c r="V305" s="181">
        <f t="shared" si="25"/>
        <v>0</v>
      </c>
      <c r="W305" s="181">
        <f t="shared" si="26"/>
        <v>0</v>
      </c>
      <c r="X305" s="181">
        <f t="shared" si="27"/>
        <v>0</v>
      </c>
    </row>
    <row r="306" spans="2:24" ht="15" customHeight="1" x14ac:dyDescent="0.2">
      <c r="B306" s="337" t="s">
        <v>36</v>
      </c>
      <c r="C306" s="133" t="s">
        <v>36</v>
      </c>
      <c r="D306" s="133" t="s">
        <v>36</v>
      </c>
      <c r="E306" s="133"/>
      <c r="F306" s="133"/>
      <c r="G306" s="133"/>
      <c r="H306" s="133"/>
      <c r="I306" s="133"/>
      <c r="J306" s="133"/>
      <c r="K306" s="154"/>
      <c r="L306" s="154"/>
      <c r="M306" s="154"/>
      <c r="N306" s="154"/>
      <c r="O306" s="322" t="str">
        <f>IF($C306="1 - HöS",'C1. Verprobung'!$C$17,
IF($C306="2 - HöS/HS",'C1. Verprobung'!$C$18,
IF($C306="3 - HS",'C1. Verprobung'!$C$19,
IF($C306="4 - HS/MS",'C1. Verprobung'!$C$20,
IF($C306="5 - MS",'C1. Verprobung'!$C$21,
IF($C306="6 - MS/NS",'C1. Verprobung'!$C$22,
IF($C306="7 - NS",'C1. Verprobung'!$C$23,"-")))))))</f>
        <v>-</v>
      </c>
      <c r="P306" s="322" t="str">
        <f>IF($C306="1 - HöS",'C1. Verprobung'!$D$17,
IF($C306="2 - HöS/HS",'C1. Verprobung'!$D$18,
IF($C306="3 - HS",'C1. Verprobung'!$D$19,
IF($C306="4 - HS/MS",'C1. Verprobung'!$D$20,
IF($C306="5 - MS",'C1. Verprobung'!$D$21,
IF($C306="6 - MS/NS",'C1. Verprobung'!$D$22,
IF($C306="7 - NS",'C1. Verprobung'!$D$23,"-")))))))</f>
        <v>-</v>
      </c>
      <c r="Q306" s="322" t="str">
        <f>IF($C306="1 - HöS",'C1. Verprobung'!$E$17,
IF($C306="2 - HöS/HS",'C1. Verprobung'!$E$18,
IF($C306="3 - HS",'C1. Verprobung'!$E$19,
IF($C306="4 - HS/MS",'C1. Verprobung'!$E$20,
IF($C306="5 - MS",'C1. Verprobung'!$E$21,
IF($C306="6 - MS/NS",'C1. Verprobung'!$E$22,
IF($C306="7 - NS",'C1. Verprobung'!$E$23,"-")))))))</f>
        <v>-</v>
      </c>
      <c r="R306" s="322" t="str">
        <f>IF($C306="1 - HöS",'C1. Verprobung'!$F$17,
IF($C306="2 - HöS/HS",'C1. Verprobung'!$F$18,
IF($C306="3 - HS",'C1. Verprobung'!$F$19,
IF($C306="4 - HS/MS",'C1. Verprobung'!$F$20,
IF($C306="5 - MS",'C1. Verprobung'!$F$21,
IF($C306="6 - MS/NS",'C1. Verprobung'!$F$22,
IF($C306="7 - NS",'C1. Verprobung'!$F$23,"-")))))))</f>
        <v>-</v>
      </c>
      <c r="S306" s="151"/>
      <c r="T306" s="181">
        <f t="shared" si="23"/>
        <v>0</v>
      </c>
      <c r="U306" s="181">
        <f t="shared" si="24"/>
        <v>0</v>
      </c>
      <c r="V306" s="181">
        <f t="shared" si="25"/>
        <v>0</v>
      </c>
      <c r="W306" s="181">
        <f t="shared" si="26"/>
        <v>0</v>
      </c>
      <c r="X306" s="181">
        <f t="shared" si="27"/>
        <v>0</v>
      </c>
    </row>
    <row r="307" spans="2:24" ht="15" customHeight="1" x14ac:dyDescent="0.2">
      <c r="B307" s="337" t="s">
        <v>36</v>
      </c>
      <c r="C307" s="133" t="s">
        <v>36</v>
      </c>
      <c r="D307" s="133" t="s">
        <v>36</v>
      </c>
      <c r="E307" s="133"/>
      <c r="F307" s="133"/>
      <c r="G307" s="133"/>
      <c r="H307" s="133"/>
      <c r="I307" s="133"/>
      <c r="J307" s="133"/>
      <c r="K307" s="154"/>
      <c r="L307" s="154"/>
      <c r="M307" s="154"/>
      <c r="N307" s="154"/>
      <c r="O307" s="322" t="str">
        <f>IF($C307="1 - HöS",'C1. Verprobung'!$C$17,
IF($C307="2 - HöS/HS",'C1. Verprobung'!$C$18,
IF($C307="3 - HS",'C1. Verprobung'!$C$19,
IF($C307="4 - HS/MS",'C1. Verprobung'!$C$20,
IF($C307="5 - MS",'C1. Verprobung'!$C$21,
IF($C307="6 - MS/NS",'C1. Verprobung'!$C$22,
IF($C307="7 - NS",'C1. Verprobung'!$C$23,"-")))))))</f>
        <v>-</v>
      </c>
      <c r="P307" s="322" t="str">
        <f>IF($C307="1 - HöS",'C1. Verprobung'!$D$17,
IF($C307="2 - HöS/HS",'C1. Verprobung'!$D$18,
IF($C307="3 - HS",'C1. Verprobung'!$D$19,
IF($C307="4 - HS/MS",'C1. Verprobung'!$D$20,
IF($C307="5 - MS",'C1. Verprobung'!$D$21,
IF($C307="6 - MS/NS",'C1. Verprobung'!$D$22,
IF($C307="7 - NS",'C1. Verprobung'!$D$23,"-")))))))</f>
        <v>-</v>
      </c>
      <c r="Q307" s="322" t="str">
        <f>IF($C307="1 - HöS",'C1. Verprobung'!$E$17,
IF($C307="2 - HöS/HS",'C1. Verprobung'!$E$18,
IF($C307="3 - HS",'C1. Verprobung'!$E$19,
IF($C307="4 - HS/MS",'C1. Verprobung'!$E$20,
IF($C307="5 - MS",'C1. Verprobung'!$E$21,
IF($C307="6 - MS/NS",'C1. Verprobung'!$E$22,
IF($C307="7 - NS",'C1. Verprobung'!$E$23,"-")))))))</f>
        <v>-</v>
      </c>
      <c r="R307" s="322" t="str">
        <f>IF($C307="1 - HöS",'C1. Verprobung'!$F$17,
IF($C307="2 - HöS/HS",'C1. Verprobung'!$F$18,
IF($C307="3 - HS",'C1. Verprobung'!$F$19,
IF($C307="4 - HS/MS",'C1. Verprobung'!$F$20,
IF($C307="5 - MS",'C1. Verprobung'!$F$21,
IF($C307="6 - MS/NS",'C1. Verprobung'!$F$22,
IF($C307="7 - NS",'C1. Verprobung'!$F$23,"-")))))))</f>
        <v>-</v>
      </c>
      <c r="S307" s="151"/>
      <c r="T307" s="181">
        <f t="shared" si="23"/>
        <v>0</v>
      </c>
      <c r="U307" s="181">
        <f t="shared" si="24"/>
        <v>0</v>
      </c>
      <c r="V307" s="181">
        <f t="shared" si="25"/>
        <v>0</v>
      </c>
      <c r="W307" s="181">
        <f t="shared" si="26"/>
        <v>0</v>
      </c>
      <c r="X307" s="181">
        <f t="shared" si="27"/>
        <v>0</v>
      </c>
    </row>
    <row r="308" spans="2:24" ht="15" customHeight="1" x14ac:dyDescent="0.2">
      <c r="B308" s="337" t="s">
        <v>36</v>
      </c>
      <c r="C308" s="133" t="s">
        <v>36</v>
      </c>
      <c r="D308" s="133" t="s">
        <v>36</v>
      </c>
      <c r="E308" s="133"/>
      <c r="F308" s="133"/>
      <c r="G308" s="133"/>
      <c r="H308" s="133"/>
      <c r="I308" s="133"/>
      <c r="J308" s="133"/>
      <c r="K308" s="154"/>
      <c r="L308" s="154"/>
      <c r="M308" s="154"/>
      <c r="N308" s="154"/>
      <c r="O308" s="322" t="str">
        <f>IF($C308="1 - HöS",'C1. Verprobung'!$C$17,
IF($C308="2 - HöS/HS",'C1. Verprobung'!$C$18,
IF($C308="3 - HS",'C1. Verprobung'!$C$19,
IF($C308="4 - HS/MS",'C1. Verprobung'!$C$20,
IF($C308="5 - MS",'C1. Verprobung'!$C$21,
IF($C308="6 - MS/NS",'C1. Verprobung'!$C$22,
IF($C308="7 - NS",'C1. Verprobung'!$C$23,"-")))))))</f>
        <v>-</v>
      </c>
      <c r="P308" s="322" t="str">
        <f>IF($C308="1 - HöS",'C1. Verprobung'!$D$17,
IF($C308="2 - HöS/HS",'C1. Verprobung'!$D$18,
IF($C308="3 - HS",'C1. Verprobung'!$D$19,
IF($C308="4 - HS/MS",'C1. Verprobung'!$D$20,
IF($C308="5 - MS",'C1. Verprobung'!$D$21,
IF($C308="6 - MS/NS",'C1. Verprobung'!$D$22,
IF($C308="7 - NS",'C1. Verprobung'!$D$23,"-")))))))</f>
        <v>-</v>
      </c>
      <c r="Q308" s="322" t="str">
        <f>IF($C308="1 - HöS",'C1. Verprobung'!$E$17,
IF($C308="2 - HöS/HS",'C1. Verprobung'!$E$18,
IF($C308="3 - HS",'C1. Verprobung'!$E$19,
IF($C308="4 - HS/MS",'C1. Verprobung'!$E$20,
IF($C308="5 - MS",'C1. Verprobung'!$E$21,
IF($C308="6 - MS/NS",'C1. Verprobung'!$E$22,
IF($C308="7 - NS",'C1. Verprobung'!$E$23,"-")))))))</f>
        <v>-</v>
      </c>
      <c r="R308" s="322" t="str">
        <f>IF($C308="1 - HöS",'C1. Verprobung'!$F$17,
IF($C308="2 - HöS/HS",'C1. Verprobung'!$F$18,
IF($C308="3 - HS",'C1. Verprobung'!$F$19,
IF($C308="4 - HS/MS",'C1. Verprobung'!$F$20,
IF($C308="5 - MS",'C1. Verprobung'!$F$21,
IF($C308="6 - MS/NS",'C1. Verprobung'!$F$22,
IF($C308="7 - NS",'C1. Verprobung'!$F$23,"-")))))))</f>
        <v>-</v>
      </c>
      <c r="S308" s="151"/>
      <c r="T308" s="181">
        <f t="shared" si="23"/>
        <v>0</v>
      </c>
      <c r="U308" s="181">
        <f t="shared" si="24"/>
        <v>0</v>
      </c>
      <c r="V308" s="181">
        <f t="shared" si="25"/>
        <v>0</v>
      </c>
      <c r="W308" s="181">
        <f t="shared" si="26"/>
        <v>0</v>
      </c>
      <c r="X308" s="181">
        <f t="shared" si="27"/>
        <v>0</v>
      </c>
    </row>
    <row r="309" spans="2:24" ht="15" customHeight="1" x14ac:dyDescent="0.2">
      <c r="B309" s="337" t="s">
        <v>36</v>
      </c>
      <c r="C309" s="133" t="s">
        <v>36</v>
      </c>
      <c r="D309" s="133" t="s">
        <v>36</v>
      </c>
      <c r="E309" s="133"/>
      <c r="F309" s="133"/>
      <c r="G309" s="133"/>
      <c r="H309" s="133"/>
      <c r="I309" s="133"/>
      <c r="J309" s="133"/>
      <c r="K309" s="154"/>
      <c r="L309" s="154"/>
      <c r="M309" s="154"/>
      <c r="N309" s="154"/>
      <c r="O309" s="322" t="str">
        <f>IF($C309="1 - HöS",'C1. Verprobung'!$C$17,
IF($C309="2 - HöS/HS",'C1. Verprobung'!$C$18,
IF($C309="3 - HS",'C1. Verprobung'!$C$19,
IF($C309="4 - HS/MS",'C1. Verprobung'!$C$20,
IF($C309="5 - MS",'C1. Verprobung'!$C$21,
IF($C309="6 - MS/NS",'C1. Verprobung'!$C$22,
IF($C309="7 - NS",'C1. Verprobung'!$C$23,"-")))))))</f>
        <v>-</v>
      </c>
      <c r="P309" s="322" t="str">
        <f>IF($C309="1 - HöS",'C1. Verprobung'!$D$17,
IF($C309="2 - HöS/HS",'C1. Verprobung'!$D$18,
IF($C309="3 - HS",'C1. Verprobung'!$D$19,
IF($C309="4 - HS/MS",'C1. Verprobung'!$D$20,
IF($C309="5 - MS",'C1. Verprobung'!$D$21,
IF($C309="6 - MS/NS",'C1. Verprobung'!$D$22,
IF($C309="7 - NS",'C1. Verprobung'!$D$23,"-")))))))</f>
        <v>-</v>
      </c>
      <c r="Q309" s="322" t="str">
        <f>IF($C309="1 - HöS",'C1. Verprobung'!$E$17,
IF($C309="2 - HöS/HS",'C1. Verprobung'!$E$18,
IF($C309="3 - HS",'C1. Verprobung'!$E$19,
IF($C309="4 - HS/MS",'C1. Verprobung'!$E$20,
IF($C309="5 - MS",'C1. Verprobung'!$E$21,
IF($C309="6 - MS/NS",'C1. Verprobung'!$E$22,
IF($C309="7 - NS",'C1. Verprobung'!$E$23,"-")))))))</f>
        <v>-</v>
      </c>
      <c r="R309" s="322" t="str">
        <f>IF($C309="1 - HöS",'C1. Verprobung'!$F$17,
IF($C309="2 - HöS/HS",'C1. Verprobung'!$F$18,
IF($C309="3 - HS",'C1. Verprobung'!$F$19,
IF($C309="4 - HS/MS",'C1. Verprobung'!$F$20,
IF($C309="5 - MS",'C1. Verprobung'!$F$21,
IF($C309="6 - MS/NS",'C1. Verprobung'!$F$22,
IF($C309="7 - NS",'C1. Verprobung'!$F$23,"-")))))))</f>
        <v>-</v>
      </c>
      <c r="S309" s="151"/>
      <c r="T309" s="181">
        <f t="shared" si="23"/>
        <v>0</v>
      </c>
      <c r="U309" s="181">
        <f t="shared" si="24"/>
        <v>0</v>
      </c>
      <c r="V309" s="181">
        <f t="shared" si="25"/>
        <v>0</v>
      </c>
      <c r="W309" s="181">
        <f t="shared" si="26"/>
        <v>0</v>
      </c>
      <c r="X309" s="181">
        <f t="shared" si="27"/>
        <v>0</v>
      </c>
    </row>
    <row r="310" spans="2:24" ht="15" customHeight="1" x14ac:dyDescent="0.2">
      <c r="B310" s="337" t="s">
        <v>36</v>
      </c>
      <c r="C310" s="133" t="s">
        <v>36</v>
      </c>
      <c r="D310" s="133" t="s">
        <v>36</v>
      </c>
      <c r="E310" s="133"/>
      <c r="F310" s="133"/>
      <c r="G310" s="133"/>
      <c r="H310" s="133"/>
      <c r="I310" s="133"/>
      <c r="J310" s="133"/>
      <c r="K310" s="154"/>
      <c r="L310" s="154"/>
      <c r="M310" s="154"/>
      <c r="N310" s="154"/>
      <c r="O310" s="322" t="str">
        <f>IF($C310="1 - HöS",'C1. Verprobung'!$C$17,
IF($C310="2 - HöS/HS",'C1. Verprobung'!$C$18,
IF($C310="3 - HS",'C1. Verprobung'!$C$19,
IF($C310="4 - HS/MS",'C1. Verprobung'!$C$20,
IF($C310="5 - MS",'C1. Verprobung'!$C$21,
IF($C310="6 - MS/NS",'C1. Verprobung'!$C$22,
IF($C310="7 - NS",'C1. Verprobung'!$C$23,"-")))))))</f>
        <v>-</v>
      </c>
      <c r="P310" s="322" t="str">
        <f>IF($C310="1 - HöS",'C1. Verprobung'!$D$17,
IF($C310="2 - HöS/HS",'C1. Verprobung'!$D$18,
IF($C310="3 - HS",'C1. Verprobung'!$D$19,
IF($C310="4 - HS/MS",'C1. Verprobung'!$D$20,
IF($C310="5 - MS",'C1. Verprobung'!$D$21,
IF($C310="6 - MS/NS",'C1. Verprobung'!$D$22,
IF($C310="7 - NS",'C1. Verprobung'!$D$23,"-")))))))</f>
        <v>-</v>
      </c>
      <c r="Q310" s="322" t="str">
        <f>IF($C310="1 - HöS",'C1. Verprobung'!$E$17,
IF($C310="2 - HöS/HS",'C1. Verprobung'!$E$18,
IF($C310="3 - HS",'C1. Verprobung'!$E$19,
IF($C310="4 - HS/MS",'C1. Verprobung'!$E$20,
IF($C310="5 - MS",'C1. Verprobung'!$E$21,
IF($C310="6 - MS/NS",'C1. Verprobung'!$E$22,
IF($C310="7 - NS",'C1. Verprobung'!$E$23,"-")))))))</f>
        <v>-</v>
      </c>
      <c r="R310" s="322" t="str">
        <f>IF($C310="1 - HöS",'C1. Verprobung'!$F$17,
IF($C310="2 - HöS/HS",'C1. Verprobung'!$F$18,
IF($C310="3 - HS",'C1. Verprobung'!$F$19,
IF($C310="4 - HS/MS",'C1. Verprobung'!$F$20,
IF($C310="5 - MS",'C1. Verprobung'!$F$21,
IF($C310="6 - MS/NS",'C1. Verprobung'!$F$22,
IF($C310="7 - NS",'C1. Verprobung'!$F$23,"-")))))))</f>
        <v>-</v>
      </c>
      <c r="S310" s="151"/>
      <c r="T310" s="181">
        <f t="shared" si="23"/>
        <v>0</v>
      </c>
      <c r="U310" s="181">
        <f t="shared" si="24"/>
        <v>0</v>
      </c>
      <c r="V310" s="181">
        <f t="shared" si="25"/>
        <v>0</v>
      </c>
      <c r="W310" s="181">
        <f t="shared" si="26"/>
        <v>0</v>
      </c>
      <c r="X310" s="181">
        <f t="shared" si="27"/>
        <v>0</v>
      </c>
    </row>
    <row r="311" spans="2:24" ht="15" customHeight="1" x14ac:dyDescent="0.2">
      <c r="B311" s="337" t="s">
        <v>36</v>
      </c>
      <c r="C311" s="133" t="s">
        <v>36</v>
      </c>
      <c r="D311" s="133" t="s">
        <v>36</v>
      </c>
      <c r="E311" s="133"/>
      <c r="F311" s="133"/>
      <c r="G311" s="133"/>
      <c r="H311" s="133"/>
      <c r="I311" s="133"/>
      <c r="J311" s="133"/>
      <c r="K311" s="154"/>
      <c r="L311" s="154"/>
      <c r="M311" s="154"/>
      <c r="N311" s="154"/>
      <c r="O311" s="322" t="str">
        <f>IF($C311="1 - HöS",'C1. Verprobung'!$C$17,
IF($C311="2 - HöS/HS",'C1. Verprobung'!$C$18,
IF($C311="3 - HS",'C1. Verprobung'!$C$19,
IF($C311="4 - HS/MS",'C1. Verprobung'!$C$20,
IF($C311="5 - MS",'C1. Verprobung'!$C$21,
IF($C311="6 - MS/NS",'C1. Verprobung'!$C$22,
IF($C311="7 - NS",'C1. Verprobung'!$C$23,"-")))))))</f>
        <v>-</v>
      </c>
      <c r="P311" s="322" t="str">
        <f>IF($C311="1 - HöS",'C1. Verprobung'!$D$17,
IF($C311="2 - HöS/HS",'C1. Verprobung'!$D$18,
IF($C311="3 - HS",'C1. Verprobung'!$D$19,
IF($C311="4 - HS/MS",'C1. Verprobung'!$D$20,
IF($C311="5 - MS",'C1. Verprobung'!$D$21,
IF($C311="6 - MS/NS",'C1. Verprobung'!$D$22,
IF($C311="7 - NS",'C1. Verprobung'!$D$23,"-")))))))</f>
        <v>-</v>
      </c>
      <c r="Q311" s="322" t="str">
        <f>IF($C311="1 - HöS",'C1. Verprobung'!$E$17,
IF($C311="2 - HöS/HS",'C1. Verprobung'!$E$18,
IF($C311="3 - HS",'C1. Verprobung'!$E$19,
IF($C311="4 - HS/MS",'C1. Verprobung'!$E$20,
IF($C311="5 - MS",'C1. Verprobung'!$E$21,
IF($C311="6 - MS/NS",'C1. Verprobung'!$E$22,
IF($C311="7 - NS",'C1. Verprobung'!$E$23,"-")))))))</f>
        <v>-</v>
      </c>
      <c r="R311" s="322" t="str">
        <f>IF($C311="1 - HöS",'C1. Verprobung'!$F$17,
IF($C311="2 - HöS/HS",'C1. Verprobung'!$F$18,
IF($C311="3 - HS",'C1. Verprobung'!$F$19,
IF($C311="4 - HS/MS",'C1. Verprobung'!$F$20,
IF($C311="5 - MS",'C1. Verprobung'!$F$21,
IF($C311="6 - MS/NS",'C1. Verprobung'!$F$22,
IF($C311="7 - NS",'C1. Verprobung'!$F$23,"-")))))))</f>
        <v>-</v>
      </c>
      <c r="S311" s="151"/>
      <c r="T311" s="181">
        <f t="shared" si="23"/>
        <v>0</v>
      </c>
      <c r="U311" s="181">
        <f t="shared" si="24"/>
        <v>0</v>
      </c>
      <c r="V311" s="181">
        <f t="shared" si="25"/>
        <v>0</v>
      </c>
      <c r="W311" s="181">
        <f t="shared" si="26"/>
        <v>0</v>
      </c>
      <c r="X311" s="181">
        <f t="shared" si="27"/>
        <v>0</v>
      </c>
    </row>
    <row r="312" spans="2:24" ht="15" customHeight="1" x14ac:dyDescent="0.2">
      <c r="B312" s="337" t="s">
        <v>36</v>
      </c>
      <c r="C312" s="133" t="s">
        <v>36</v>
      </c>
      <c r="D312" s="133" t="s">
        <v>36</v>
      </c>
      <c r="E312" s="133"/>
      <c r="F312" s="133"/>
      <c r="G312" s="133"/>
      <c r="H312" s="133"/>
      <c r="I312" s="133"/>
      <c r="J312" s="133"/>
      <c r="K312" s="154"/>
      <c r="L312" s="154"/>
      <c r="M312" s="154"/>
      <c r="N312" s="154"/>
      <c r="O312" s="322" t="str">
        <f>IF($C312="1 - HöS",'C1. Verprobung'!$C$17,
IF($C312="2 - HöS/HS",'C1. Verprobung'!$C$18,
IF($C312="3 - HS",'C1. Verprobung'!$C$19,
IF($C312="4 - HS/MS",'C1. Verprobung'!$C$20,
IF($C312="5 - MS",'C1. Verprobung'!$C$21,
IF($C312="6 - MS/NS",'C1. Verprobung'!$C$22,
IF($C312="7 - NS",'C1. Verprobung'!$C$23,"-")))))))</f>
        <v>-</v>
      </c>
      <c r="P312" s="322" t="str">
        <f>IF($C312="1 - HöS",'C1. Verprobung'!$D$17,
IF($C312="2 - HöS/HS",'C1. Verprobung'!$D$18,
IF($C312="3 - HS",'C1. Verprobung'!$D$19,
IF($C312="4 - HS/MS",'C1. Verprobung'!$D$20,
IF($C312="5 - MS",'C1. Verprobung'!$D$21,
IF($C312="6 - MS/NS",'C1. Verprobung'!$D$22,
IF($C312="7 - NS",'C1. Verprobung'!$D$23,"-")))))))</f>
        <v>-</v>
      </c>
      <c r="Q312" s="322" t="str">
        <f>IF($C312="1 - HöS",'C1. Verprobung'!$E$17,
IF($C312="2 - HöS/HS",'C1. Verprobung'!$E$18,
IF($C312="3 - HS",'C1. Verprobung'!$E$19,
IF($C312="4 - HS/MS",'C1. Verprobung'!$E$20,
IF($C312="5 - MS",'C1. Verprobung'!$E$21,
IF($C312="6 - MS/NS",'C1. Verprobung'!$E$22,
IF($C312="7 - NS",'C1. Verprobung'!$E$23,"-")))))))</f>
        <v>-</v>
      </c>
      <c r="R312" s="322" t="str">
        <f>IF($C312="1 - HöS",'C1. Verprobung'!$F$17,
IF($C312="2 - HöS/HS",'C1. Verprobung'!$F$18,
IF($C312="3 - HS",'C1. Verprobung'!$F$19,
IF($C312="4 - HS/MS",'C1. Verprobung'!$F$20,
IF($C312="5 - MS",'C1. Verprobung'!$F$21,
IF($C312="6 - MS/NS",'C1. Verprobung'!$F$22,
IF($C312="7 - NS",'C1. Verprobung'!$F$23,"-")))))))</f>
        <v>-</v>
      </c>
      <c r="S312" s="151"/>
      <c r="T312" s="181">
        <f t="shared" si="23"/>
        <v>0</v>
      </c>
      <c r="U312" s="181">
        <f t="shared" si="24"/>
        <v>0</v>
      </c>
      <c r="V312" s="181">
        <f t="shared" si="25"/>
        <v>0</v>
      </c>
      <c r="W312" s="181">
        <f t="shared" si="26"/>
        <v>0</v>
      </c>
      <c r="X312" s="181">
        <f t="shared" si="27"/>
        <v>0</v>
      </c>
    </row>
    <row r="313" spans="2:24" ht="15" customHeight="1" x14ac:dyDescent="0.2">
      <c r="B313" s="337" t="s">
        <v>36</v>
      </c>
      <c r="C313" s="133" t="s">
        <v>36</v>
      </c>
      <c r="D313" s="133" t="s">
        <v>36</v>
      </c>
      <c r="E313" s="133"/>
      <c r="F313" s="133"/>
      <c r="G313" s="133"/>
      <c r="H313" s="133"/>
      <c r="I313" s="133"/>
      <c r="J313" s="133"/>
      <c r="K313" s="154"/>
      <c r="L313" s="154"/>
      <c r="M313" s="154"/>
      <c r="N313" s="154"/>
      <c r="O313" s="322" t="str">
        <f>IF($C313="1 - HöS",'C1. Verprobung'!$C$17,
IF($C313="2 - HöS/HS",'C1. Verprobung'!$C$18,
IF($C313="3 - HS",'C1. Verprobung'!$C$19,
IF($C313="4 - HS/MS",'C1. Verprobung'!$C$20,
IF($C313="5 - MS",'C1. Verprobung'!$C$21,
IF($C313="6 - MS/NS",'C1. Verprobung'!$C$22,
IF($C313="7 - NS",'C1. Verprobung'!$C$23,"-")))))))</f>
        <v>-</v>
      </c>
      <c r="P313" s="322" t="str">
        <f>IF($C313="1 - HöS",'C1. Verprobung'!$D$17,
IF($C313="2 - HöS/HS",'C1. Verprobung'!$D$18,
IF($C313="3 - HS",'C1. Verprobung'!$D$19,
IF($C313="4 - HS/MS",'C1. Verprobung'!$D$20,
IF($C313="5 - MS",'C1. Verprobung'!$D$21,
IF($C313="6 - MS/NS",'C1. Verprobung'!$D$22,
IF($C313="7 - NS",'C1. Verprobung'!$D$23,"-")))))))</f>
        <v>-</v>
      </c>
      <c r="Q313" s="322" t="str">
        <f>IF($C313="1 - HöS",'C1. Verprobung'!$E$17,
IF($C313="2 - HöS/HS",'C1. Verprobung'!$E$18,
IF($C313="3 - HS",'C1. Verprobung'!$E$19,
IF($C313="4 - HS/MS",'C1. Verprobung'!$E$20,
IF($C313="5 - MS",'C1. Verprobung'!$E$21,
IF($C313="6 - MS/NS",'C1. Verprobung'!$E$22,
IF($C313="7 - NS",'C1. Verprobung'!$E$23,"-")))))))</f>
        <v>-</v>
      </c>
      <c r="R313" s="322" t="str">
        <f>IF($C313="1 - HöS",'C1. Verprobung'!$F$17,
IF($C313="2 - HöS/HS",'C1. Verprobung'!$F$18,
IF($C313="3 - HS",'C1. Verprobung'!$F$19,
IF($C313="4 - HS/MS",'C1. Verprobung'!$F$20,
IF($C313="5 - MS",'C1. Verprobung'!$F$21,
IF($C313="6 - MS/NS",'C1. Verprobung'!$F$22,
IF($C313="7 - NS",'C1. Verprobung'!$F$23,"-")))))))</f>
        <v>-</v>
      </c>
      <c r="S313" s="151"/>
      <c r="T313" s="181">
        <f t="shared" si="23"/>
        <v>0</v>
      </c>
      <c r="U313" s="181">
        <f t="shared" si="24"/>
        <v>0</v>
      </c>
      <c r="V313" s="181">
        <f t="shared" si="25"/>
        <v>0</v>
      </c>
      <c r="W313" s="181">
        <f t="shared" si="26"/>
        <v>0</v>
      </c>
      <c r="X313" s="181">
        <f t="shared" si="27"/>
        <v>0</v>
      </c>
    </row>
    <row r="314" spans="2:24" ht="15" customHeight="1" x14ac:dyDescent="0.2">
      <c r="B314" s="337" t="s">
        <v>36</v>
      </c>
      <c r="C314" s="133" t="s">
        <v>36</v>
      </c>
      <c r="D314" s="133" t="s">
        <v>36</v>
      </c>
      <c r="E314" s="133"/>
      <c r="F314" s="133"/>
      <c r="G314" s="133"/>
      <c r="H314" s="133"/>
      <c r="I314" s="133"/>
      <c r="J314" s="133"/>
      <c r="K314" s="154"/>
      <c r="L314" s="154"/>
      <c r="M314" s="154"/>
      <c r="N314" s="154"/>
      <c r="O314" s="322" t="str">
        <f>IF($C314="1 - HöS",'C1. Verprobung'!$C$17,
IF($C314="2 - HöS/HS",'C1. Verprobung'!$C$18,
IF($C314="3 - HS",'C1. Verprobung'!$C$19,
IF($C314="4 - HS/MS",'C1. Verprobung'!$C$20,
IF($C314="5 - MS",'C1. Verprobung'!$C$21,
IF($C314="6 - MS/NS",'C1. Verprobung'!$C$22,
IF($C314="7 - NS",'C1. Verprobung'!$C$23,"-")))))))</f>
        <v>-</v>
      </c>
      <c r="P314" s="322" t="str">
        <f>IF($C314="1 - HöS",'C1. Verprobung'!$D$17,
IF($C314="2 - HöS/HS",'C1. Verprobung'!$D$18,
IF($C314="3 - HS",'C1. Verprobung'!$D$19,
IF($C314="4 - HS/MS",'C1. Verprobung'!$D$20,
IF($C314="5 - MS",'C1. Verprobung'!$D$21,
IF($C314="6 - MS/NS",'C1. Verprobung'!$D$22,
IF($C314="7 - NS",'C1. Verprobung'!$D$23,"-")))))))</f>
        <v>-</v>
      </c>
      <c r="Q314" s="322" t="str">
        <f>IF($C314="1 - HöS",'C1. Verprobung'!$E$17,
IF($C314="2 - HöS/HS",'C1. Verprobung'!$E$18,
IF($C314="3 - HS",'C1. Verprobung'!$E$19,
IF($C314="4 - HS/MS",'C1. Verprobung'!$E$20,
IF($C314="5 - MS",'C1. Verprobung'!$E$21,
IF($C314="6 - MS/NS",'C1. Verprobung'!$E$22,
IF($C314="7 - NS",'C1. Verprobung'!$E$23,"-")))))))</f>
        <v>-</v>
      </c>
      <c r="R314" s="322" t="str">
        <f>IF($C314="1 - HöS",'C1. Verprobung'!$F$17,
IF($C314="2 - HöS/HS",'C1. Verprobung'!$F$18,
IF($C314="3 - HS",'C1. Verprobung'!$F$19,
IF($C314="4 - HS/MS",'C1. Verprobung'!$F$20,
IF($C314="5 - MS",'C1. Verprobung'!$F$21,
IF($C314="6 - MS/NS",'C1. Verprobung'!$F$22,
IF($C314="7 - NS",'C1. Verprobung'!$F$23,"-")))))))</f>
        <v>-</v>
      </c>
      <c r="S314" s="151"/>
      <c r="T314" s="181">
        <f t="shared" si="23"/>
        <v>0</v>
      </c>
      <c r="U314" s="181">
        <f t="shared" si="24"/>
        <v>0</v>
      </c>
      <c r="V314" s="181">
        <f t="shared" si="25"/>
        <v>0</v>
      </c>
      <c r="W314" s="181">
        <f t="shared" si="26"/>
        <v>0</v>
      </c>
      <c r="X314" s="181">
        <f t="shared" si="27"/>
        <v>0</v>
      </c>
    </row>
    <row r="315" spans="2:24" ht="15" customHeight="1" x14ac:dyDescent="0.2">
      <c r="B315" s="337" t="s">
        <v>36</v>
      </c>
      <c r="C315" s="133" t="s">
        <v>36</v>
      </c>
      <c r="D315" s="133" t="s">
        <v>36</v>
      </c>
      <c r="E315" s="133"/>
      <c r="F315" s="133"/>
      <c r="G315" s="133"/>
      <c r="H315" s="133"/>
      <c r="I315" s="133"/>
      <c r="J315" s="133"/>
      <c r="K315" s="154"/>
      <c r="L315" s="154"/>
      <c r="M315" s="154"/>
      <c r="N315" s="154"/>
      <c r="O315" s="322" t="str">
        <f>IF($C315="1 - HöS",'C1. Verprobung'!$C$17,
IF($C315="2 - HöS/HS",'C1. Verprobung'!$C$18,
IF($C315="3 - HS",'C1. Verprobung'!$C$19,
IF($C315="4 - HS/MS",'C1. Verprobung'!$C$20,
IF($C315="5 - MS",'C1. Verprobung'!$C$21,
IF($C315="6 - MS/NS",'C1. Verprobung'!$C$22,
IF($C315="7 - NS",'C1. Verprobung'!$C$23,"-")))))))</f>
        <v>-</v>
      </c>
      <c r="P315" s="322" t="str">
        <f>IF($C315="1 - HöS",'C1. Verprobung'!$D$17,
IF($C315="2 - HöS/HS",'C1. Verprobung'!$D$18,
IF($C315="3 - HS",'C1. Verprobung'!$D$19,
IF($C315="4 - HS/MS",'C1. Verprobung'!$D$20,
IF($C315="5 - MS",'C1. Verprobung'!$D$21,
IF($C315="6 - MS/NS",'C1. Verprobung'!$D$22,
IF($C315="7 - NS",'C1. Verprobung'!$D$23,"-")))))))</f>
        <v>-</v>
      </c>
      <c r="Q315" s="322" t="str">
        <f>IF($C315="1 - HöS",'C1. Verprobung'!$E$17,
IF($C315="2 - HöS/HS",'C1. Verprobung'!$E$18,
IF($C315="3 - HS",'C1. Verprobung'!$E$19,
IF($C315="4 - HS/MS",'C1. Verprobung'!$E$20,
IF($C315="5 - MS",'C1. Verprobung'!$E$21,
IF($C315="6 - MS/NS",'C1. Verprobung'!$E$22,
IF($C315="7 - NS",'C1. Verprobung'!$E$23,"-")))))))</f>
        <v>-</v>
      </c>
      <c r="R315" s="322" t="str">
        <f>IF($C315="1 - HöS",'C1. Verprobung'!$F$17,
IF($C315="2 - HöS/HS",'C1. Verprobung'!$F$18,
IF($C315="3 - HS",'C1. Verprobung'!$F$19,
IF($C315="4 - HS/MS",'C1. Verprobung'!$F$20,
IF($C315="5 - MS",'C1. Verprobung'!$F$21,
IF($C315="6 - MS/NS",'C1. Verprobung'!$F$22,
IF($C315="7 - NS",'C1. Verprobung'!$F$23,"-")))))))</f>
        <v>-</v>
      </c>
      <c r="S315" s="151"/>
      <c r="T315" s="181">
        <f t="shared" si="23"/>
        <v>0</v>
      </c>
      <c r="U315" s="181">
        <f t="shared" si="24"/>
        <v>0</v>
      </c>
      <c r="V315" s="181">
        <f t="shared" si="25"/>
        <v>0</v>
      </c>
      <c r="W315" s="181">
        <f t="shared" si="26"/>
        <v>0</v>
      </c>
      <c r="X315" s="181">
        <f t="shared" si="27"/>
        <v>0</v>
      </c>
    </row>
    <row r="316" spans="2:24" ht="15" customHeight="1" x14ac:dyDescent="0.2">
      <c r="B316" s="337" t="s">
        <v>36</v>
      </c>
      <c r="C316" s="133" t="s">
        <v>36</v>
      </c>
      <c r="D316" s="133" t="s">
        <v>36</v>
      </c>
      <c r="E316" s="133"/>
      <c r="F316" s="133"/>
      <c r="G316" s="133"/>
      <c r="H316" s="133"/>
      <c r="I316" s="133"/>
      <c r="J316" s="133"/>
      <c r="K316" s="154"/>
      <c r="L316" s="154"/>
      <c r="M316" s="154"/>
      <c r="N316" s="154"/>
      <c r="O316" s="322" t="str">
        <f>IF($C316="1 - HöS",'C1. Verprobung'!$C$17,
IF($C316="2 - HöS/HS",'C1. Verprobung'!$C$18,
IF($C316="3 - HS",'C1. Verprobung'!$C$19,
IF($C316="4 - HS/MS",'C1. Verprobung'!$C$20,
IF($C316="5 - MS",'C1. Verprobung'!$C$21,
IF($C316="6 - MS/NS",'C1. Verprobung'!$C$22,
IF($C316="7 - NS",'C1. Verprobung'!$C$23,"-")))))))</f>
        <v>-</v>
      </c>
      <c r="P316" s="322" t="str">
        <f>IF($C316="1 - HöS",'C1. Verprobung'!$D$17,
IF($C316="2 - HöS/HS",'C1. Verprobung'!$D$18,
IF($C316="3 - HS",'C1. Verprobung'!$D$19,
IF($C316="4 - HS/MS",'C1. Verprobung'!$D$20,
IF($C316="5 - MS",'C1. Verprobung'!$D$21,
IF($C316="6 - MS/NS",'C1. Verprobung'!$D$22,
IF($C316="7 - NS",'C1. Verprobung'!$D$23,"-")))))))</f>
        <v>-</v>
      </c>
      <c r="Q316" s="322" t="str">
        <f>IF($C316="1 - HöS",'C1. Verprobung'!$E$17,
IF($C316="2 - HöS/HS",'C1. Verprobung'!$E$18,
IF($C316="3 - HS",'C1. Verprobung'!$E$19,
IF($C316="4 - HS/MS",'C1. Verprobung'!$E$20,
IF($C316="5 - MS",'C1. Verprobung'!$E$21,
IF($C316="6 - MS/NS",'C1. Verprobung'!$E$22,
IF($C316="7 - NS",'C1. Verprobung'!$E$23,"-")))))))</f>
        <v>-</v>
      </c>
      <c r="R316" s="322" t="str">
        <f>IF($C316="1 - HöS",'C1. Verprobung'!$F$17,
IF($C316="2 - HöS/HS",'C1. Verprobung'!$F$18,
IF($C316="3 - HS",'C1. Verprobung'!$F$19,
IF($C316="4 - HS/MS",'C1. Verprobung'!$F$20,
IF($C316="5 - MS",'C1. Verprobung'!$F$21,
IF($C316="6 - MS/NS",'C1. Verprobung'!$F$22,
IF($C316="7 - NS",'C1. Verprobung'!$F$23,"-")))))))</f>
        <v>-</v>
      </c>
      <c r="S316" s="151"/>
      <c r="T316" s="181">
        <f t="shared" si="23"/>
        <v>0</v>
      </c>
      <c r="U316" s="181">
        <f t="shared" si="24"/>
        <v>0</v>
      </c>
      <c r="V316" s="181">
        <f t="shared" si="25"/>
        <v>0</v>
      </c>
      <c r="W316" s="181">
        <f t="shared" si="26"/>
        <v>0</v>
      </c>
      <c r="X316" s="181">
        <f t="shared" si="27"/>
        <v>0</v>
      </c>
    </row>
    <row r="317" spans="2:24" ht="15" customHeight="1" x14ac:dyDescent="0.2">
      <c r="B317" s="337" t="s">
        <v>36</v>
      </c>
      <c r="C317" s="133" t="s">
        <v>36</v>
      </c>
      <c r="D317" s="133" t="s">
        <v>36</v>
      </c>
      <c r="E317" s="133"/>
      <c r="F317" s="133"/>
      <c r="G317" s="133"/>
      <c r="H317" s="133"/>
      <c r="I317" s="133"/>
      <c r="J317" s="133"/>
      <c r="K317" s="154"/>
      <c r="L317" s="154"/>
      <c r="M317" s="154"/>
      <c r="N317" s="154"/>
      <c r="O317" s="322" t="str">
        <f>IF($C317="1 - HöS",'C1. Verprobung'!$C$17,
IF($C317="2 - HöS/HS",'C1. Verprobung'!$C$18,
IF($C317="3 - HS",'C1. Verprobung'!$C$19,
IF($C317="4 - HS/MS",'C1. Verprobung'!$C$20,
IF($C317="5 - MS",'C1. Verprobung'!$C$21,
IF($C317="6 - MS/NS",'C1. Verprobung'!$C$22,
IF($C317="7 - NS",'C1. Verprobung'!$C$23,"-")))))))</f>
        <v>-</v>
      </c>
      <c r="P317" s="322" t="str">
        <f>IF($C317="1 - HöS",'C1. Verprobung'!$D$17,
IF($C317="2 - HöS/HS",'C1. Verprobung'!$D$18,
IF($C317="3 - HS",'C1. Verprobung'!$D$19,
IF($C317="4 - HS/MS",'C1. Verprobung'!$D$20,
IF($C317="5 - MS",'C1. Verprobung'!$D$21,
IF($C317="6 - MS/NS",'C1. Verprobung'!$D$22,
IF($C317="7 - NS",'C1. Verprobung'!$D$23,"-")))))))</f>
        <v>-</v>
      </c>
      <c r="Q317" s="322" t="str">
        <f>IF($C317="1 - HöS",'C1. Verprobung'!$E$17,
IF($C317="2 - HöS/HS",'C1. Verprobung'!$E$18,
IF($C317="3 - HS",'C1. Verprobung'!$E$19,
IF($C317="4 - HS/MS",'C1. Verprobung'!$E$20,
IF($C317="5 - MS",'C1. Verprobung'!$E$21,
IF($C317="6 - MS/NS",'C1. Verprobung'!$E$22,
IF($C317="7 - NS",'C1. Verprobung'!$E$23,"-")))))))</f>
        <v>-</v>
      </c>
      <c r="R317" s="322" t="str">
        <f>IF($C317="1 - HöS",'C1. Verprobung'!$F$17,
IF($C317="2 - HöS/HS",'C1. Verprobung'!$F$18,
IF($C317="3 - HS",'C1. Verprobung'!$F$19,
IF($C317="4 - HS/MS",'C1. Verprobung'!$F$20,
IF($C317="5 - MS",'C1. Verprobung'!$F$21,
IF($C317="6 - MS/NS",'C1. Verprobung'!$F$22,
IF($C317="7 - NS",'C1. Verprobung'!$F$23,"-")))))))</f>
        <v>-</v>
      </c>
      <c r="S317" s="151"/>
      <c r="T317" s="181">
        <f t="shared" si="23"/>
        <v>0</v>
      </c>
      <c r="U317" s="181">
        <f t="shared" si="24"/>
        <v>0</v>
      </c>
      <c r="V317" s="181">
        <f t="shared" si="25"/>
        <v>0</v>
      </c>
      <c r="W317" s="181">
        <f t="shared" si="26"/>
        <v>0</v>
      </c>
      <c r="X317" s="181">
        <f t="shared" si="27"/>
        <v>0</v>
      </c>
    </row>
    <row r="318" spans="2:24" ht="15" customHeight="1" x14ac:dyDescent="0.2">
      <c r="B318" s="337" t="s">
        <v>36</v>
      </c>
      <c r="C318" s="133" t="s">
        <v>36</v>
      </c>
      <c r="D318" s="133" t="s">
        <v>36</v>
      </c>
      <c r="E318" s="133"/>
      <c r="F318" s="133"/>
      <c r="G318" s="133"/>
      <c r="H318" s="133"/>
      <c r="I318" s="133"/>
      <c r="J318" s="133"/>
      <c r="K318" s="154"/>
      <c r="L318" s="154"/>
      <c r="M318" s="154"/>
      <c r="N318" s="154"/>
      <c r="O318" s="322" t="str">
        <f>IF($C318="1 - HöS",'C1. Verprobung'!$C$17,
IF($C318="2 - HöS/HS",'C1. Verprobung'!$C$18,
IF($C318="3 - HS",'C1. Verprobung'!$C$19,
IF($C318="4 - HS/MS",'C1. Verprobung'!$C$20,
IF($C318="5 - MS",'C1. Verprobung'!$C$21,
IF($C318="6 - MS/NS",'C1. Verprobung'!$C$22,
IF($C318="7 - NS",'C1. Verprobung'!$C$23,"-")))))))</f>
        <v>-</v>
      </c>
      <c r="P318" s="322" t="str">
        <f>IF($C318="1 - HöS",'C1. Verprobung'!$D$17,
IF($C318="2 - HöS/HS",'C1. Verprobung'!$D$18,
IF($C318="3 - HS",'C1. Verprobung'!$D$19,
IF($C318="4 - HS/MS",'C1. Verprobung'!$D$20,
IF($C318="5 - MS",'C1. Verprobung'!$D$21,
IF($C318="6 - MS/NS",'C1. Verprobung'!$D$22,
IF($C318="7 - NS",'C1. Verprobung'!$D$23,"-")))))))</f>
        <v>-</v>
      </c>
      <c r="Q318" s="322" t="str">
        <f>IF($C318="1 - HöS",'C1. Verprobung'!$E$17,
IF($C318="2 - HöS/HS",'C1. Verprobung'!$E$18,
IF($C318="3 - HS",'C1. Verprobung'!$E$19,
IF($C318="4 - HS/MS",'C1. Verprobung'!$E$20,
IF($C318="5 - MS",'C1. Verprobung'!$E$21,
IF($C318="6 - MS/NS",'C1. Verprobung'!$E$22,
IF($C318="7 - NS",'C1. Verprobung'!$E$23,"-")))))))</f>
        <v>-</v>
      </c>
      <c r="R318" s="322" t="str">
        <f>IF($C318="1 - HöS",'C1. Verprobung'!$F$17,
IF($C318="2 - HöS/HS",'C1. Verprobung'!$F$18,
IF($C318="3 - HS",'C1. Verprobung'!$F$19,
IF($C318="4 - HS/MS",'C1. Verprobung'!$F$20,
IF($C318="5 - MS",'C1. Verprobung'!$F$21,
IF($C318="6 - MS/NS",'C1. Verprobung'!$F$22,
IF($C318="7 - NS",'C1. Verprobung'!$F$23,"-")))))))</f>
        <v>-</v>
      </c>
      <c r="S318" s="151"/>
      <c r="T318" s="181">
        <f t="shared" si="23"/>
        <v>0</v>
      </c>
      <c r="U318" s="181">
        <f t="shared" si="24"/>
        <v>0</v>
      </c>
      <c r="V318" s="181">
        <f t="shared" si="25"/>
        <v>0</v>
      </c>
      <c r="W318" s="181">
        <f t="shared" si="26"/>
        <v>0</v>
      </c>
      <c r="X318" s="181">
        <f t="shared" si="27"/>
        <v>0</v>
      </c>
    </row>
    <row r="319" spans="2:24" ht="15" customHeight="1" x14ac:dyDescent="0.2">
      <c r="B319" s="337" t="s">
        <v>36</v>
      </c>
      <c r="C319" s="133" t="s">
        <v>36</v>
      </c>
      <c r="D319" s="133" t="s">
        <v>36</v>
      </c>
      <c r="E319" s="133"/>
      <c r="F319" s="133"/>
      <c r="G319" s="133"/>
      <c r="H319" s="133"/>
      <c r="I319" s="133"/>
      <c r="J319" s="133"/>
      <c r="K319" s="154"/>
      <c r="L319" s="154"/>
      <c r="M319" s="154"/>
      <c r="N319" s="154"/>
      <c r="O319" s="322" t="str">
        <f>IF($C319="1 - HöS",'C1. Verprobung'!$C$17,
IF($C319="2 - HöS/HS",'C1. Verprobung'!$C$18,
IF($C319="3 - HS",'C1. Verprobung'!$C$19,
IF($C319="4 - HS/MS",'C1. Verprobung'!$C$20,
IF($C319="5 - MS",'C1. Verprobung'!$C$21,
IF($C319="6 - MS/NS",'C1. Verprobung'!$C$22,
IF($C319="7 - NS",'C1. Verprobung'!$C$23,"-")))))))</f>
        <v>-</v>
      </c>
      <c r="P319" s="322" t="str">
        <f>IF($C319="1 - HöS",'C1. Verprobung'!$D$17,
IF($C319="2 - HöS/HS",'C1. Verprobung'!$D$18,
IF($C319="3 - HS",'C1. Verprobung'!$D$19,
IF($C319="4 - HS/MS",'C1. Verprobung'!$D$20,
IF($C319="5 - MS",'C1. Verprobung'!$D$21,
IF($C319="6 - MS/NS",'C1. Verprobung'!$D$22,
IF($C319="7 - NS",'C1. Verprobung'!$D$23,"-")))))))</f>
        <v>-</v>
      </c>
      <c r="Q319" s="322" t="str">
        <f>IF($C319="1 - HöS",'C1. Verprobung'!$E$17,
IF($C319="2 - HöS/HS",'C1. Verprobung'!$E$18,
IF($C319="3 - HS",'C1. Verprobung'!$E$19,
IF($C319="4 - HS/MS",'C1. Verprobung'!$E$20,
IF($C319="5 - MS",'C1. Verprobung'!$E$21,
IF($C319="6 - MS/NS",'C1. Verprobung'!$E$22,
IF($C319="7 - NS",'C1. Verprobung'!$E$23,"-")))))))</f>
        <v>-</v>
      </c>
      <c r="R319" s="322" t="str">
        <f>IF($C319="1 - HöS",'C1. Verprobung'!$F$17,
IF($C319="2 - HöS/HS",'C1. Verprobung'!$F$18,
IF($C319="3 - HS",'C1. Verprobung'!$F$19,
IF($C319="4 - HS/MS",'C1. Verprobung'!$F$20,
IF($C319="5 - MS",'C1. Verprobung'!$F$21,
IF($C319="6 - MS/NS",'C1. Verprobung'!$F$22,
IF($C319="7 - NS",'C1. Verprobung'!$F$23,"-")))))))</f>
        <v>-</v>
      </c>
      <c r="S319" s="151"/>
      <c r="T319" s="181">
        <f t="shared" si="23"/>
        <v>0</v>
      </c>
      <c r="U319" s="181">
        <f t="shared" si="24"/>
        <v>0</v>
      </c>
      <c r="V319" s="181">
        <f t="shared" si="25"/>
        <v>0</v>
      </c>
      <c r="W319" s="181">
        <f t="shared" si="26"/>
        <v>0</v>
      </c>
      <c r="X319" s="181">
        <f t="shared" si="27"/>
        <v>0</v>
      </c>
    </row>
    <row r="320" spans="2:24" ht="15" customHeight="1" x14ac:dyDescent="0.2">
      <c r="B320" s="337" t="s">
        <v>36</v>
      </c>
      <c r="C320" s="133" t="s">
        <v>36</v>
      </c>
      <c r="D320" s="133" t="s">
        <v>36</v>
      </c>
      <c r="E320" s="133"/>
      <c r="F320" s="133"/>
      <c r="G320" s="133"/>
      <c r="H320" s="133"/>
      <c r="I320" s="133"/>
      <c r="J320" s="133"/>
      <c r="K320" s="154"/>
      <c r="L320" s="154"/>
      <c r="M320" s="154"/>
      <c r="N320" s="154"/>
      <c r="O320" s="322" t="str">
        <f>IF($C320="1 - HöS",'C1. Verprobung'!$C$17,
IF($C320="2 - HöS/HS",'C1. Verprobung'!$C$18,
IF($C320="3 - HS",'C1. Verprobung'!$C$19,
IF($C320="4 - HS/MS",'C1. Verprobung'!$C$20,
IF($C320="5 - MS",'C1. Verprobung'!$C$21,
IF($C320="6 - MS/NS",'C1. Verprobung'!$C$22,
IF($C320="7 - NS",'C1. Verprobung'!$C$23,"-")))))))</f>
        <v>-</v>
      </c>
      <c r="P320" s="322" t="str">
        <f>IF($C320="1 - HöS",'C1. Verprobung'!$D$17,
IF($C320="2 - HöS/HS",'C1. Verprobung'!$D$18,
IF($C320="3 - HS",'C1. Verprobung'!$D$19,
IF($C320="4 - HS/MS",'C1. Verprobung'!$D$20,
IF($C320="5 - MS",'C1. Verprobung'!$D$21,
IF($C320="6 - MS/NS",'C1. Verprobung'!$D$22,
IF($C320="7 - NS",'C1. Verprobung'!$D$23,"-")))))))</f>
        <v>-</v>
      </c>
      <c r="Q320" s="322" t="str">
        <f>IF($C320="1 - HöS",'C1. Verprobung'!$E$17,
IF($C320="2 - HöS/HS",'C1. Verprobung'!$E$18,
IF($C320="3 - HS",'C1. Verprobung'!$E$19,
IF($C320="4 - HS/MS",'C1. Verprobung'!$E$20,
IF($C320="5 - MS",'C1. Verprobung'!$E$21,
IF($C320="6 - MS/NS",'C1. Verprobung'!$E$22,
IF($C320="7 - NS",'C1. Verprobung'!$E$23,"-")))))))</f>
        <v>-</v>
      </c>
      <c r="R320" s="322" t="str">
        <f>IF($C320="1 - HöS",'C1. Verprobung'!$F$17,
IF($C320="2 - HöS/HS",'C1. Verprobung'!$F$18,
IF($C320="3 - HS",'C1. Verprobung'!$F$19,
IF($C320="4 - HS/MS",'C1. Verprobung'!$F$20,
IF($C320="5 - MS",'C1. Verprobung'!$F$21,
IF($C320="6 - MS/NS",'C1. Verprobung'!$F$22,
IF($C320="7 - NS",'C1. Verprobung'!$F$23,"-")))))))</f>
        <v>-</v>
      </c>
      <c r="S320" s="151"/>
      <c r="T320" s="181">
        <f t="shared" si="23"/>
        <v>0</v>
      </c>
      <c r="U320" s="181">
        <f t="shared" si="24"/>
        <v>0</v>
      </c>
      <c r="V320" s="181">
        <f t="shared" si="25"/>
        <v>0</v>
      </c>
      <c r="W320" s="181">
        <f t="shared" si="26"/>
        <v>0</v>
      </c>
      <c r="X320" s="181">
        <f t="shared" si="27"/>
        <v>0</v>
      </c>
    </row>
    <row r="321" spans="2:24" ht="15" customHeight="1" x14ac:dyDescent="0.2">
      <c r="B321" s="337" t="s">
        <v>36</v>
      </c>
      <c r="C321" s="133" t="s">
        <v>36</v>
      </c>
      <c r="D321" s="133" t="s">
        <v>36</v>
      </c>
      <c r="E321" s="133"/>
      <c r="F321" s="133"/>
      <c r="G321" s="133"/>
      <c r="H321" s="133"/>
      <c r="I321" s="133"/>
      <c r="J321" s="133"/>
      <c r="K321" s="154"/>
      <c r="L321" s="154"/>
      <c r="M321" s="154"/>
      <c r="N321" s="154"/>
      <c r="O321" s="322" t="str">
        <f>IF($C321="1 - HöS",'C1. Verprobung'!$C$17,
IF($C321="2 - HöS/HS",'C1. Verprobung'!$C$18,
IF($C321="3 - HS",'C1. Verprobung'!$C$19,
IF($C321="4 - HS/MS",'C1. Verprobung'!$C$20,
IF($C321="5 - MS",'C1. Verprobung'!$C$21,
IF($C321="6 - MS/NS",'C1. Verprobung'!$C$22,
IF($C321="7 - NS",'C1. Verprobung'!$C$23,"-")))))))</f>
        <v>-</v>
      </c>
      <c r="P321" s="322" t="str">
        <f>IF($C321="1 - HöS",'C1. Verprobung'!$D$17,
IF($C321="2 - HöS/HS",'C1. Verprobung'!$D$18,
IF($C321="3 - HS",'C1. Verprobung'!$D$19,
IF($C321="4 - HS/MS",'C1. Verprobung'!$D$20,
IF($C321="5 - MS",'C1. Verprobung'!$D$21,
IF($C321="6 - MS/NS",'C1. Verprobung'!$D$22,
IF($C321="7 - NS",'C1. Verprobung'!$D$23,"-")))))))</f>
        <v>-</v>
      </c>
      <c r="Q321" s="322" t="str">
        <f>IF($C321="1 - HöS",'C1. Verprobung'!$E$17,
IF($C321="2 - HöS/HS",'C1. Verprobung'!$E$18,
IF($C321="3 - HS",'C1. Verprobung'!$E$19,
IF($C321="4 - HS/MS",'C1. Verprobung'!$E$20,
IF($C321="5 - MS",'C1. Verprobung'!$E$21,
IF($C321="6 - MS/NS",'C1. Verprobung'!$E$22,
IF($C321="7 - NS",'C1. Verprobung'!$E$23,"-")))))))</f>
        <v>-</v>
      </c>
      <c r="R321" s="322" t="str">
        <f>IF($C321="1 - HöS",'C1. Verprobung'!$F$17,
IF($C321="2 - HöS/HS",'C1. Verprobung'!$F$18,
IF($C321="3 - HS",'C1. Verprobung'!$F$19,
IF($C321="4 - HS/MS",'C1. Verprobung'!$F$20,
IF($C321="5 - MS",'C1. Verprobung'!$F$21,
IF($C321="6 - MS/NS",'C1. Verprobung'!$F$22,
IF($C321="7 - NS",'C1. Verprobung'!$F$23,"-")))))))</f>
        <v>-</v>
      </c>
      <c r="S321" s="151"/>
      <c r="T321" s="181">
        <f t="shared" si="23"/>
        <v>0</v>
      </c>
      <c r="U321" s="181">
        <f t="shared" si="24"/>
        <v>0</v>
      </c>
      <c r="V321" s="181">
        <f t="shared" si="25"/>
        <v>0</v>
      </c>
      <c r="W321" s="181">
        <f t="shared" si="26"/>
        <v>0</v>
      </c>
      <c r="X321" s="181">
        <f t="shared" si="27"/>
        <v>0</v>
      </c>
    </row>
    <row r="322" spans="2:24" ht="15" customHeight="1" x14ac:dyDescent="0.2">
      <c r="B322" s="337" t="s">
        <v>36</v>
      </c>
      <c r="C322" s="133" t="s">
        <v>36</v>
      </c>
      <c r="D322" s="133" t="s">
        <v>36</v>
      </c>
      <c r="E322" s="133"/>
      <c r="F322" s="133"/>
      <c r="G322" s="133"/>
      <c r="H322" s="133"/>
      <c r="I322" s="133"/>
      <c r="J322" s="133"/>
      <c r="K322" s="154"/>
      <c r="L322" s="154"/>
      <c r="M322" s="154"/>
      <c r="N322" s="154"/>
      <c r="O322" s="322" t="str">
        <f>IF($C322="1 - HöS",'C1. Verprobung'!$C$17,
IF($C322="2 - HöS/HS",'C1. Verprobung'!$C$18,
IF($C322="3 - HS",'C1. Verprobung'!$C$19,
IF($C322="4 - HS/MS",'C1. Verprobung'!$C$20,
IF($C322="5 - MS",'C1. Verprobung'!$C$21,
IF($C322="6 - MS/NS",'C1. Verprobung'!$C$22,
IF($C322="7 - NS",'C1. Verprobung'!$C$23,"-")))))))</f>
        <v>-</v>
      </c>
      <c r="P322" s="322" t="str">
        <f>IF($C322="1 - HöS",'C1. Verprobung'!$D$17,
IF($C322="2 - HöS/HS",'C1. Verprobung'!$D$18,
IF($C322="3 - HS",'C1. Verprobung'!$D$19,
IF($C322="4 - HS/MS",'C1. Verprobung'!$D$20,
IF($C322="5 - MS",'C1. Verprobung'!$D$21,
IF($C322="6 - MS/NS",'C1. Verprobung'!$D$22,
IF($C322="7 - NS",'C1. Verprobung'!$D$23,"-")))))))</f>
        <v>-</v>
      </c>
      <c r="Q322" s="322" t="str">
        <f>IF($C322="1 - HöS",'C1. Verprobung'!$E$17,
IF($C322="2 - HöS/HS",'C1. Verprobung'!$E$18,
IF($C322="3 - HS",'C1. Verprobung'!$E$19,
IF($C322="4 - HS/MS",'C1. Verprobung'!$E$20,
IF($C322="5 - MS",'C1. Verprobung'!$E$21,
IF($C322="6 - MS/NS",'C1. Verprobung'!$E$22,
IF($C322="7 - NS",'C1. Verprobung'!$E$23,"-")))))))</f>
        <v>-</v>
      </c>
      <c r="R322" s="322" t="str">
        <f>IF($C322="1 - HöS",'C1. Verprobung'!$F$17,
IF($C322="2 - HöS/HS",'C1. Verprobung'!$F$18,
IF($C322="3 - HS",'C1. Verprobung'!$F$19,
IF($C322="4 - HS/MS",'C1. Verprobung'!$F$20,
IF($C322="5 - MS",'C1. Verprobung'!$F$21,
IF($C322="6 - MS/NS",'C1. Verprobung'!$F$22,
IF($C322="7 - NS",'C1. Verprobung'!$F$23,"-")))))))</f>
        <v>-</v>
      </c>
      <c r="S322" s="151"/>
      <c r="T322" s="181">
        <f t="shared" si="23"/>
        <v>0</v>
      </c>
      <c r="U322" s="181">
        <f t="shared" si="24"/>
        <v>0</v>
      </c>
      <c r="V322" s="181">
        <f t="shared" si="25"/>
        <v>0</v>
      </c>
      <c r="W322" s="181">
        <f t="shared" si="26"/>
        <v>0</v>
      </c>
      <c r="X322" s="181">
        <f t="shared" si="27"/>
        <v>0</v>
      </c>
    </row>
    <row r="323" spans="2:24" ht="15" customHeight="1" x14ac:dyDescent="0.2">
      <c r="B323" s="337" t="s">
        <v>36</v>
      </c>
      <c r="C323" s="133" t="s">
        <v>36</v>
      </c>
      <c r="D323" s="133" t="s">
        <v>36</v>
      </c>
      <c r="E323" s="133"/>
      <c r="F323" s="133"/>
      <c r="G323" s="133"/>
      <c r="H323" s="133"/>
      <c r="I323" s="133"/>
      <c r="J323" s="133"/>
      <c r="K323" s="154"/>
      <c r="L323" s="154"/>
      <c r="M323" s="154"/>
      <c r="N323" s="154"/>
      <c r="O323" s="322" t="str">
        <f>IF($C323="1 - HöS",'C1. Verprobung'!$C$17,
IF($C323="2 - HöS/HS",'C1. Verprobung'!$C$18,
IF($C323="3 - HS",'C1. Verprobung'!$C$19,
IF($C323="4 - HS/MS",'C1. Verprobung'!$C$20,
IF($C323="5 - MS",'C1. Verprobung'!$C$21,
IF($C323="6 - MS/NS",'C1. Verprobung'!$C$22,
IF($C323="7 - NS",'C1. Verprobung'!$C$23,"-")))))))</f>
        <v>-</v>
      </c>
      <c r="P323" s="322" t="str">
        <f>IF($C323="1 - HöS",'C1. Verprobung'!$D$17,
IF($C323="2 - HöS/HS",'C1. Verprobung'!$D$18,
IF($C323="3 - HS",'C1. Verprobung'!$D$19,
IF($C323="4 - HS/MS",'C1. Verprobung'!$D$20,
IF($C323="5 - MS",'C1. Verprobung'!$D$21,
IF($C323="6 - MS/NS",'C1. Verprobung'!$D$22,
IF($C323="7 - NS",'C1. Verprobung'!$D$23,"-")))))))</f>
        <v>-</v>
      </c>
      <c r="Q323" s="322" t="str">
        <f>IF($C323="1 - HöS",'C1. Verprobung'!$E$17,
IF($C323="2 - HöS/HS",'C1. Verprobung'!$E$18,
IF($C323="3 - HS",'C1. Verprobung'!$E$19,
IF($C323="4 - HS/MS",'C1. Verprobung'!$E$20,
IF($C323="5 - MS",'C1. Verprobung'!$E$21,
IF($C323="6 - MS/NS",'C1. Verprobung'!$E$22,
IF($C323="7 - NS",'C1. Verprobung'!$E$23,"-")))))))</f>
        <v>-</v>
      </c>
      <c r="R323" s="322" t="str">
        <f>IF($C323="1 - HöS",'C1. Verprobung'!$F$17,
IF($C323="2 - HöS/HS",'C1. Verprobung'!$F$18,
IF($C323="3 - HS",'C1. Verprobung'!$F$19,
IF($C323="4 - HS/MS",'C1. Verprobung'!$F$20,
IF($C323="5 - MS",'C1. Verprobung'!$F$21,
IF($C323="6 - MS/NS",'C1. Verprobung'!$F$22,
IF($C323="7 - NS",'C1. Verprobung'!$F$23,"-")))))))</f>
        <v>-</v>
      </c>
      <c r="S323" s="151"/>
      <c r="T323" s="181">
        <f t="shared" si="23"/>
        <v>0</v>
      </c>
      <c r="U323" s="181">
        <f t="shared" si="24"/>
        <v>0</v>
      </c>
      <c r="V323" s="181">
        <f t="shared" si="25"/>
        <v>0</v>
      </c>
      <c r="W323" s="181">
        <f t="shared" si="26"/>
        <v>0</v>
      </c>
      <c r="X323" s="181">
        <f t="shared" si="27"/>
        <v>0</v>
      </c>
    </row>
    <row r="324" spans="2:24" ht="15" customHeight="1" x14ac:dyDescent="0.2">
      <c r="B324" s="337" t="s">
        <v>36</v>
      </c>
      <c r="C324" s="133" t="s">
        <v>36</v>
      </c>
      <c r="D324" s="133" t="s">
        <v>36</v>
      </c>
      <c r="E324" s="133"/>
      <c r="F324" s="133"/>
      <c r="G324" s="133"/>
      <c r="H324" s="133"/>
      <c r="I324" s="133"/>
      <c r="J324" s="133"/>
      <c r="K324" s="154"/>
      <c r="L324" s="154"/>
      <c r="M324" s="154"/>
      <c r="N324" s="154"/>
      <c r="O324" s="322" t="str">
        <f>IF($C324="1 - HöS",'C1. Verprobung'!$C$17,
IF($C324="2 - HöS/HS",'C1. Verprobung'!$C$18,
IF($C324="3 - HS",'C1. Verprobung'!$C$19,
IF($C324="4 - HS/MS",'C1. Verprobung'!$C$20,
IF($C324="5 - MS",'C1. Verprobung'!$C$21,
IF($C324="6 - MS/NS",'C1. Verprobung'!$C$22,
IF($C324="7 - NS",'C1. Verprobung'!$C$23,"-")))))))</f>
        <v>-</v>
      </c>
      <c r="P324" s="322" t="str">
        <f>IF($C324="1 - HöS",'C1. Verprobung'!$D$17,
IF($C324="2 - HöS/HS",'C1. Verprobung'!$D$18,
IF($C324="3 - HS",'C1. Verprobung'!$D$19,
IF($C324="4 - HS/MS",'C1. Verprobung'!$D$20,
IF($C324="5 - MS",'C1. Verprobung'!$D$21,
IF($C324="6 - MS/NS",'C1. Verprobung'!$D$22,
IF($C324="7 - NS",'C1. Verprobung'!$D$23,"-")))))))</f>
        <v>-</v>
      </c>
      <c r="Q324" s="322" t="str">
        <f>IF($C324="1 - HöS",'C1. Verprobung'!$E$17,
IF($C324="2 - HöS/HS",'C1. Verprobung'!$E$18,
IF($C324="3 - HS",'C1. Verprobung'!$E$19,
IF($C324="4 - HS/MS",'C1. Verprobung'!$E$20,
IF($C324="5 - MS",'C1. Verprobung'!$E$21,
IF($C324="6 - MS/NS",'C1. Verprobung'!$E$22,
IF($C324="7 - NS",'C1. Verprobung'!$E$23,"-")))))))</f>
        <v>-</v>
      </c>
      <c r="R324" s="322" t="str">
        <f>IF($C324="1 - HöS",'C1. Verprobung'!$F$17,
IF($C324="2 - HöS/HS",'C1. Verprobung'!$F$18,
IF($C324="3 - HS",'C1. Verprobung'!$F$19,
IF($C324="4 - HS/MS",'C1. Verprobung'!$F$20,
IF($C324="5 - MS",'C1. Verprobung'!$F$21,
IF($C324="6 - MS/NS",'C1. Verprobung'!$F$22,
IF($C324="7 - NS",'C1. Verprobung'!$F$23,"-")))))))</f>
        <v>-</v>
      </c>
      <c r="S324" s="151"/>
      <c r="T324" s="181">
        <f t="shared" si="23"/>
        <v>0</v>
      </c>
      <c r="U324" s="181">
        <f t="shared" si="24"/>
        <v>0</v>
      </c>
      <c r="V324" s="181">
        <f t="shared" si="25"/>
        <v>0</v>
      </c>
      <c r="W324" s="181">
        <f t="shared" si="26"/>
        <v>0</v>
      </c>
      <c r="X324" s="181">
        <f t="shared" si="27"/>
        <v>0</v>
      </c>
    </row>
    <row r="325" spans="2:24" ht="15" customHeight="1" x14ac:dyDescent="0.2">
      <c r="B325" s="337" t="s">
        <v>36</v>
      </c>
      <c r="C325" s="133" t="s">
        <v>36</v>
      </c>
      <c r="D325" s="133" t="s">
        <v>36</v>
      </c>
      <c r="E325" s="133"/>
      <c r="F325" s="133"/>
      <c r="G325" s="133"/>
      <c r="H325" s="133"/>
      <c r="I325" s="133"/>
      <c r="J325" s="133"/>
      <c r="K325" s="154"/>
      <c r="L325" s="154"/>
      <c r="M325" s="154"/>
      <c r="N325" s="154"/>
      <c r="O325" s="322" t="str">
        <f>IF($C325="1 - HöS",'C1. Verprobung'!$C$17,
IF($C325="2 - HöS/HS",'C1. Verprobung'!$C$18,
IF($C325="3 - HS",'C1. Verprobung'!$C$19,
IF($C325="4 - HS/MS",'C1. Verprobung'!$C$20,
IF($C325="5 - MS",'C1. Verprobung'!$C$21,
IF($C325="6 - MS/NS",'C1. Verprobung'!$C$22,
IF($C325="7 - NS",'C1. Verprobung'!$C$23,"-")))))))</f>
        <v>-</v>
      </c>
      <c r="P325" s="322" t="str">
        <f>IF($C325="1 - HöS",'C1. Verprobung'!$D$17,
IF($C325="2 - HöS/HS",'C1. Verprobung'!$D$18,
IF($C325="3 - HS",'C1. Verprobung'!$D$19,
IF($C325="4 - HS/MS",'C1. Verprobung'!$D$20,
IF($C325="5 - MS",'C1. Verprobung'!$D$21,
IF($C325="6 - MS/NS",'C1. Verprobung'!$D$22,
IF($C325="7 - NS",'C1. Verprobung'!$D$23,"-")))))))</f>
        <v>-</v>
      </c>
      <c r="Q325" s="322" t="str">
        <f>IF($C325="1 - HöS",'C1. Verprobung'!$E$17,
IF($C325="2 - HöS/HS",'C1. Verprobung'!$E$18,
IF($C325="3 - HS",'C1. Verprobung'!$E$19,
IF($C325="4 - HS/MS",'C1. Verprobung'!$E$20,
IF($C325="5 - MS",'C1. Verprobung'!$E$21,
IF($C325="6 - MS/NS",'C1. Verprobung'!$E$22,
IF($C325="7 - NS",'C1. Verprobung'!$E$23,"-")))))))</f>
        <v>-</v>
      </c>
      <c r="R325" s="322" t="str">
        <f>IF($C325="1 - HöS",'C1. Verprobung'!$F$17,
IF($C325="2 - HöS/HS",'C1. Verprobung'!$F$18,
IF($C325="3 - HS",'C1. Verprobung'!$F$19,
IF($C325="4 - HS/MS",'C1. Verprobung'!$F$20,
IF($C325="5 - MS",'C1. Verprobung'!$F$21,
IF($C325="6 - MS/NS",'C1. Verprobung'!$F$22,
IF($C325="7 - NS",'C1. Verprobung'!$F$23,"-")))))))</f>
        <v>-</v>
      </c>
      <c r="S325" s="151"/>
      <c r="T325" s="181">
        <f t="shared" si="23"/>
        <v>0</v>
      </c>
      <c r="U325" s="181">
        <f t="shared" si="24"/>
        <v>0</v>
      </c>
      <c r="V325" s="181">
        <f t="shared" si="25"/>
        <v>0</v>
      </c>
      <c r="W325" s="181">
        <f t="shared" si="26"/>
        <v>0</v>
      </c>
      <c r="X325" s="181">
        <f t="shared" si="27"/>
        <v>0</v>
      </c>
    </row>
    <row r="326" spans="2:24" ht="15" customHeight="1" x14ac:dyDescent="0.2">
      <c r="B326" s="337" t="s">
        <v>36</v>
      </c>
      <c r="C326" s="133" t="s">
        <v>36</v>
      </c>
      <c r="D326" s="133" t="s">
        <v>36</v>
      </c>
      <c r="E326" s="133"/>
      <c r="F326" s="133"/>
      <c r="G326" s="133"/>
      <c r="H326" s="133"/>
      <c r="I326" s="133"/>
      <c r="J326" s="133"/>
      <c r="K326" s="154"/>
      <c r="L326" s="154"/>
      <c r="M326" s="154"/>
      <c r="N326" s="154"/>
      <c r="O326" s="322" t="str">
        <f>IF($C326="1 - HöS",'C1. Verprobung'!$C$17,
IF($C326="2 - HöS/HS",'C1. Verprobung'!$C$18,
IF($C326="3 - HS",'C1. Verprobung'!$C$19,
IF($C326="4 - HS/MS",'C1. Verprobung'!$C$20,
IF($C326="5 - MS",'C1. Verprobung'!$C$21,
IF($C326="6 - MS/NS",'C1. Verprobung'!$C$22,
IF($C326="7 - NS",'C1. Verprobung'!$C$23,"-")))))))</f>
        <v>-</v>
      </c>
      <c r="P326" s="322" t="str">
        <f>IF($C326="1 - HöS",'C1. Verprobung'!$D$17,
IF($C326="2 - HöS/HS",'C1. Verprobung'!$D$18,
IF($C326="3 - HS",'C1. Verprobung'!$D$19,
IF($C326="4 - HS/MS",'C1. Verprobung'!$D$20,
IF($C326="5 - MS",'C1. Verprobung'!$D$21,
IF($C326="6 - MS/NS",'C1. Verprobung'!$D$22,
IF($C326="7 - NS",'C1. Verprobung'!$D$23,"-")))))))</f>
        <v>-</v>
      </c>
      <c r="Q326" s="322" t="str">
        <f>IF($C326="1 - HöS",'C1. Verprobung'!$E$17,
IF($C326="2 - HöS/HS",'C1. Verprobung'!$E$18,
IF($C326="3 - HS",'C1. Verprobung'!$E$19,
IF($C326="4 - HS/MS",'C1. Verprobung'!$E$20,
IF($C326="5 - MS",'C1. Verprobung'!$E$21,
IF($C326="6 - MS/NS",'C1. Verprobung'!$E$22,
IF($C326="7 - NS",'C1. Verprobung'!$E$23,"-")))))))</f>
        <v>-</v>
      </c>
      <c r="R326" s="322" t="str">
        <f>IF($C326="1 - HöS",'C1. Verprobung'!$F$17,
IF($C326="2 - HöS/HS",'C1. Verprobung'!$F$18,
IF($C326="3 - HS",'C1. Verprobung'!$F$19,
IF($C326="4 - HS/MS",'C1. Verprobung'!$F$20,
IF($C326="5 - MS",'C1. Verprobung'!$F$21,
IF($C326="6 - MS/NS",'C1. Verprobung'!$F$22,
IF($C326="7 - NS",'C1. Verprobung'!$F$23,"-")))))))</f>
        <v>-</v>
      </c>
      <c r="S326" s="151"/>
      <c r="T326" s="181">
        <f t="shared" si="23"/>
        <v>0</v>
      </c>
      <c r="U326" s="181">
        <f t="shared" si="24"/>
        <v>0</v>
      </c>
      <c r="V326" s="181">
        <f t="shared" si="25"/>
        <v>0</v>
      </c>
      <c r="W326" s="181">
        <f t="shared" si="26"/>
        <v>0</v>
      </c>
      <c r="X326" s="181">
        <f t="shared" si="27"/>
        <v>0</v>
      </c>
    </row>
    <row r="327" spans="2:24" ht="15" customHeight="1" x14ac:dyDescent="0.2">
      <c r="B327" s="337" t="s">
        <v>36</v>
      </c>
      <c r="C327" s="133" t="s">
        <v>36</v>
      </c>
      <c r="D327" s="133" t="s">
        <v>36</v>
      </c>
      <c r="E327" s="133"/>
      <c r="F327" s="133"/>
      <c r="G327" s="133"/>
      <c r="H327" s="133"/>
      <c r="I327" s="133"/>
      <c r="J327" s="133"/>
      <c r="K327" s="154"/>
      <c r="L327" s="154"/>
      <c r="M327" s="154"/>
      <c r="N327" s="154"/>
      <c r="O327" s="322" t="str">
        <f>IF($C327="1 - HöS",'C1. Verprobung'!$C$17,
IF($C327="2 - HöS/HS",'C1. Verprobung'!$C$18,
IF($C327="3 - HS",'C1. Verprobung'!$C$19,
IF($C327="4 - HS/MS",'C1. Verprobung'!$C$20,
IF($C327="5 - MS",'C1. Verprobung'!$C$21,
IF($C327="6 - MS/NS",'C1. Verprobung'!$C$22,
IF($C327="7 - NS",'C1. Verprobung'!$C$23,"-")))))))</f>
        <v>-</v>
      </c>
      <c r="P327" s="322" t="str">
        <f>IF($C327="1 - HöS",'C1. Verprobung'!$D$17,
IF($C327="2 - HöS/HS",'C1. Verprobung'!$D$18,
IF($C327="3 - HS",'C1. Verprobung'!$D$19,
IF($C327="4 - HS/MS",'C1. Verprobung'!$D$20,
IF($C327="5 - MS",'C1. Verprobung'!$D$21,
IF($C327="6 - MS/NS",'C1. Verprobung'!$D$22,
IF($C327="7 - NS",'C1. Verprobung'!$D$23,"-")))))))</f>
        <v>-</v>
      </c>
      <c r="Q327" s="322" t="str">
        <f>IF($C327="1 - HöS",'C1. Verprobung'!$E$17,
IF($C327="2 - HöS/HS",'C1. Verprobung'!$E$18,
IF($C327="3 - HS",'C1. Verprobung'!$E$19,
IF($C327="4 - HS/MS",'C1. Verprobung'!$E$20,
IF($C327="5 - MS",'C1. Verprobung'!$E$21,
IF($C327="6 - MS/NS",'C1. Verprobung'!$E$22,
IF($C327="7 - NS",'C1. Verprobung'!$E$23,"-")))))))</f>
        <v>-</v>
      </c>
      <c r="R327" s="322" t="str">
        <f>IF($C327="1 - HöS",'C1. Verprobung'!$F$17,
IF($C327="2 - HöS/HS",'C1. Verprobung'!$F$18,
IF($C327="3 - HS",'C1. Verprobung'!$F$19,
IF($C327="4 - HS/MS",'C1. Verprobung'!$F$20,
IF($C327="5 - MS",'C1. Verprobung'!$F$21,
IF($C327="6 - MS/NS",'C1. Verprobung'!$F$22,
IF($C327="7 - NS",'C1. Verprobung'!$F$23,"-")))))))</f>
        <v>-</v>
      </c>
      <c r="S327" s="151"/>
      <c r="T327" s="181">
        <f t="shared" si="23"/>
        <v>0</v>
      </c>
      <c r="U327" s="181">
        <f t="shared" si="24"/>
        <v>0</v>
      </c>
      <c r="V327" s="181">
        <f t="shared" si="25"/>
        <v>0</v>
      </c>
      <c r="W327" s="181">
        <f t="shared" si="26"/>
        <v>0</v>
      </c>
      <c r="X327" s="181">
        <f t="shared" si="27"/>
        <v>0</v>
      </c>
    </row>
    <row r="328" spans="2:24" ht="15" customHeight="1" x14ac:dyDescent="0.2">
      <c r="B328" s="337" t="s">
        <v>36</v>
      </c>
      <c r="C328" s="133" t="s">
        <v>36</v>
      </c>
      <c r="D328" s="133" t="s">
        <v>36</v>
      </c>
      <c r="E328" s="133"/>
      <c r="F328" s="133"/>
      <c r="G328" s="133"/>
      <c r="H328" s="133"/>
      <c r="I328" s="133"/>
      <c r="J328" s="133"/>
      <c r="K328" s="154"/>
      <c r="L328" s="154"/>
      <c r="M328" s="154"/>
      <c r="N328" s="154"/>
      <c r="O328" s="322" t="str">
        <f>IF($C328="1 - HöS",'C1. Verprobung'!$C$17,
IF($C328="2 - HöS/HS",'C1. Verprobung'!$C$18,
IF($C328="3 - HS",'C1. Verprobung'!$C$19,
IF($C328="4 - HS/MS",'C1. Verprobung'!$C$20,
IF($C328="5 - MS",'C1. Verprobung'!$C$21,
IF($C328="6 - MS/NS",'C1. Verprobung'!$C$22,
IF($C328="7 - NS",'C1. Verprobung'!$C$23,"-")))))))</f>
        <v>-</v>
      </c>
      <c r="P328" s="322" t="str">
        <f>IF($C328="1 - HöS",'C1. Verprobung'!$D$17,
IF($C328="2 - HöS/HS",'C1. Verprobung'!$D$18,
IF($C328="3 - HS",'C1. Verprobung'!$D$19,
IF($C328="4 - HS/MS",'C1. Verprobung'!$D$20,
IF($C328="5 - MS",'C1. Verprobung'!$D$21,
IF($C328="6 - MS/NS",'C1. Verprobung'!$D$22,
IF($C328="7 - NS",'C1. Verprobung'!$D$23,"-")))))))</f>
        <v>-</v>
      </c>
      <c r="Q328" s="322" t="str">
        <f>IF($C328="1 - HöS",'C1. Verprobung'!$E$17,
IF($C328="2 - HöS/HS",'C1. Verprobung'!$E$18,
IF($C328="3 - HS",'C1. Verprobung'!$E$19,
IF($C328="4 - HS/MS",'C1. Verprobung'!$E$20,
IF($C328="5 - MS",'C1. Verprobung'!$E$21,
IF($C328="6 - MS/NS",'C1. Verprobung'!$E$22,
IF($C328="7 - NS",'C1. Verprobung'!$E$23,"-")))))))</f>
        <v>-</v>
      </c>
      <c r="R328" s="322" t="str">
        <f>IF($C328="1 - HöS",'C1. Verprobung'!$F$17,
IF($C328="2 - HöS/HS",'C1. Verprobung'!$F$18,
IF($C328="3 - HS",'C1. Verprobung'!$F$19,
IF($C328="4 - HS/MS",'C1. Verprobung'!$F$20,
IF($C328="5 - MS",'C1. Verprobung'!$F$21,
IF($C328="6 - MS/NS",'C1. Verprobung'!$F$22,
IF($C328="7 - NS",'C1. Verprobung'!$F$23,"-")))))))</f>
        <v>-</v>
      </c>
      <c r="S328" s="151"/>
      <c r="T328" s="181">
        <f t="shared" si="23"/>
        <v>0</v>
      </c>
      <c r="U328" s="181">
        <f t="shared" si="24"/>
        <v>0</v>
      </c>
      <c r="V328" s="181">
        <f t="shared" si="25"/>
        <v>0</v>
      </c>
      <c r="W328" s="181">
        <f t="shared" si="26"/>
        <v>0</v>
      </c>
      <c r="X328" s="181">
        <f t="shared" si="27"/>
        <v>0</v>
      </c>
    </row>
    <row r="329" spans="2:24" ht="15" customHeight="1" x14ac:dyDescent="0.2">
      <c r="B329" s="337" t="s">
        <v>36</v>
      </c>
      <c r="C329" s="133" t="s">
        <v>36</v>
      </c>
      <c r="D329" s="133" t="s">
        <v>36</v>
      </c>
      <c r="E329" s="133"/>
      <c r="F329" s="133"/>
      <c r="G329" s="133"/>
      <c r="H329" s="133"/>
      <c r="I329" s="133"/>
      <c r="J329" s="133"/>
      <c r="K329" s="154"/>
      <c r="L329" s="154"/>
      <c r="M329" s="154"/>
      <c r="N329" s="154"/>
      <c r="O329" s="322" t="str">
        <f>IF($C329="1 - HöS",'C1. Verprobung'!$C$17,
IF($C329="2 - HöS/HS",'C1. Verprobung'!$C$18,
IF($C329="3 - HS",'C1. Verprobung'!$C$19,
IF($C329="4 - HS/MS",'C1. Verprobung'!$C$20,
IF($C329="5 - MS",'C1. Verprobung'!$C$21,
IF($C329="6 - MS/NS",'C1. Verprobung'!$C$22,
IF($C329="7 - NS",'C1. Verprobung'!$C$23,"-")))))))</f>
        <v>-</v>
      </c>
      <c r="P329" s="322" t="str">
        <f>IF($C329="1 - HöS",'C1. Verprobung'!$D$17,
IF($C329="2 - HöS/HS",'C1. Verprobung'!$D$18,
IF($C329="3 - HS",'C1. Verprobung'!$D$19,
IF($C329="4 - HS/MS",'C1. Verprobung'!$D$20,
IF($C329="5 - MS",'C1. Verprobung'!$D$21,
IF($C329="6 - MS/NS",'C1. Verprobung'!$D$22,
IF($C329="7 - NS",'C1. Verprobung'!$D$23,"-")))))))</f>
        <v>-</v>
      </c>
      <c r="Q329" s="322" t="str">
        <f>IF($C329="1 - HöS",'C1. Verprobung'!$E$17,
IF($C329="2 - HöS/HS",'C1. Verprobung'!$E$18,
IF($C329="3 - HS",'C1. Verprobung'!$E$19,
IF($C329="4 - HS/MS",'C1. Verprobung'!$E$20,
IF($C329="5 - MS",'C1. Verprobung'!$E$21,
IF($C329="6 - MS/NS",'C1. Verprobung'!$E$22,
IF($C329="7 - NS",'C1. Verprobung'!$E$23,"-")))))))</f>
        <v>-</v>
      </c>
      <c r="R329" s="322" t="str">
        <f>IF($C329="1 - HöS",'C1. Verprobung'!$F$17,
IF($C329="2 - HöS/HS",'C1. Verprobung'!$F$18,
IF($C329="3 - HS",'C1. Verprobung'!$F$19,
IF($C329="4 - HS/MS",'C1. Verprobung'!$F$20,
IF($C329="5 - MS",'C1. Verprobung'!$F$21,
IF($C329="6 - MS/NS",'C1. Verprobung'!$F$22,
IF($C329="7 - NS",'C1. Verprobung'!$F$23,"-")))))))</f>
        <v>-</v>
      </c>
      <c r="S329" s="151"/>
      <c r="T329" s="181">
        <f t="shared" si="23"/>
        <v>0</v>
      </c>
      <c r="U329" s="181">
        <f t="shared" si="24"/>
        <v>0</v>
      </c>
      <c r="V329" s="181">
        <f t="shared" si="25"/>
        <v>0</v>
      </c>
      <c r="W329" s="181">
        <f t="shared" si="26"/>
        <v>0</v>
      </c>
      <c r="X329" s="181">
        <f t="shared" si="27"/>
        <v>0</v>
      </c>
    </row>
    <row r="330" spans="2:24" ht="15" customHeight="1" x14ac:dyDescent="0.2">
      <c r="B330" s="337" t="s">
        <v>36</v>
      </c>
      <c r="C330" s="133" t="s">
        <v>36</v>
      </c>
      <c r="D330" s="133" t="s">
        <v>36</v>
      </c>
      <c r="E330" s="133"/>
      <c r="F330" s="133"/>
      <c r="G330" s="133"/>
      <c r="H330" s="133"/>
      <c r="I330" s="133"/>
      <c r="J330" s="133"/>
      <c r="K330" s="154"/>
      <c r="L330" s="154"/>
      <c r="M330" s="154"/>
      <c r="N330" s="154"/>
      <c r="O330" s="322" t="str">
        <f>IF($C330="1 - HöS",'C1. Verprobung'!$C$17,
IF($C330="2 - HöS/HS",'C1. Verprobung'!$C$18,
IF($C330="3 - HS",'C1. Verprobung'!$C$19,
IF($C330="4 - HS/MS",'C1. Verprobung'!$C$20,
IF($C330="5 - MS",'C1. Verprobung'!$C$21,
IF($C330="6 - MS/NS",'C1. Verprobung'!$C$22,
IF($C330="7 - NS",'C1. Verprobung'!$C$23,"-")))))))</f>
        <v>-</v>
      </c>
      <c r="P330" s="322" t="str">
        <f>IF($C330="1 - HöS",'C1. Verprobung'!$D$17,
IF($C330="2 - HöS/HS",'C1. Verprobung'!$D$18,
IF($C330="3 - HS",'C1. Verprobung'!$D$19,
IF($C330="4 - HS/MS",'C1. Verprobung'!$D$20,
IF($C330="5 - MS",'C1. Verprobung'!$D$21,
IF($C330="6 - MS/NS",'C1. Verprobung'!$D$22,
IF($C330="7 - NS",'C1. Verprobung'!$D$23,"-")))))))</f>
        <v>-</v>
      </c>
      <c r="Q330" s="322" t="str">
        <f>IF($C330="1 - HöS",'C1. Verprobung'!$E$17,
IF($C330="2 - HöS/HS",'C1. Verprobung'!$E$18,
IF($C330="3 - HS",'C1. Verprobung'!$E$19,
IF($C330="4 - HS/MS",'C1. Verprobung'!$E$20,
IF($C330="5 - MS",'C1. Verprobung'!$E$21,
IF($C330="6 - MS/NS",'C1. Verprobung'!$E$22,
IF($C330="7 - NS",'C1. Verprobung'!$E$23,"-")))))))</f>
        <v>-</v>
      </c>
      <c r="R330" s="322" t="str">
        <f>IF($C330="1 - HöS",'C1. Verprobung'!$F$17,
IF($C330="2 - HöS/HS",'C1. Verprobung'!$F$18,
IF($C330="3 - HS",'C1. Verprobung'!$F$19,
IF($C330="4 - HS/MS",'C1. Verprobung'!$F$20,
IF($C330="5 - MS",'C1. Verprobung'!$F$21,
IF($C330="6 - MS/NS",'C1. Verprobung'!$F$22,
IF($C330="7 - NS",'C1. Verprobung'!$F$23,"-")))))))</f>
        <v>-</v>
      </c>
      <c r="S330" s="151"/>
      <c r="T330" s="181">
        <f t="shared" si="23"/>
        <v>0</v>
      </c>
      <c r="U330" s="181">
        <f t="shared" si="24"/>
        <v>0</v>
      </c>
      <c r="V330" s="181">
        <f t="shared" si="25"/>
        <v>0</v>
      </c>
      <c r="W330" s="181">
        <f t="shared" si="26"/>
        <v>0</v>
      </c>
      <c r="X330" s="181">
        <f t="shared" si="27"/>
        <v>0</v>
      </c>
    </row>
    <row r="331" spans="2:24" ht="15" customHeight="1" x14ac:dyDescent="0.2">
      <c r="B331" s="337" t="s">
        <v>36</v>
      </c>
      <c r="C331" s="133" t="s">
        <v>36</v>
      </c>
      <c r="D331" s="133" t="s">
        <v>36</v>
      </c>
      <c r="E331" s="133"/>
      <c r="F331" s="133"/>
      <c r="G331" s="133"/>
      <c r="H331" s="133"/>
      <c r="I331" s="133"/>
      <c r="J331" s="133"/>
      <c r="K331" s="154"/>
      <c r="L331" s="154"/>
      <c r="M331" s="154"/>
      <c r="N331" s="154"/>
      <c r="O331" s="322" t="str">
        <f>IF($C331="1 - HöS",'C1. Verprobung'!$C$17,
IF($C331="2 - HöS/HS",'C1. Verprobung'!$C$18,
IF($C331="3 - HS",'C1. Verprobung'!$C$19,
IF($C331="4 - HS/MS",'C1. Verprobung'!$C$20,
IF($C331="5 - MS",'C1. Verprobung'!$C$21,
IF($C331="6 - MS/NS",'C1. Verprobung'!$C$22,
IF($C331="7 - NS",'C1. Verprobung'!$C$23,"-")))))))</f>
        <v>-</v>
      </c>
      <c r="P331" s="322" t="str">
        <f>IF($C331="1 - HöS",'C1. Verprobung'!$D$17,
IF($C331="2 - HöS/HS",'C1. Verprobung'!$D$18,
IF($C331="3 - HS",'C1. Verprobung'!$D$19,
IF($C331="4 - HS/MS",'C1. Verprobung'!$D$20,
IF($C331="5 - MS",'C1. Verprobung'!$D$21,
IF($C331="6 - MS/NS",'C1. Verprobung'!$D$22,
IF($C331="7 - NS",'C1. Verprobung'!$D$23,"-")))))))</f>
        <v>-</v>
      </c>
      <c r="Q331" s="322" t="str">
        <f>IF($C331="1 - HöS",'C1. Verprobung'!$E$17,
IF($C331="2 - HöS/HS",'C1. Verprobung'!$E$18,
IF($C331="3 - HS",'C1. Verprobung'!$E$19,
IF($C331="4 - HS/MS",'C1. Verprobung'!$E$20,
IF($C331="5 - MS",'C1. Verprobung'!$E$21,
IF($C331="6 - MS/NS",'C1. Verprobung'!$E$22,
IF($C331="7 - NS",'C1. Verprobung'!$E$23,"-")))))))</f>
        <v>-</v>
      </c>
      <c r="R331" s="322" t="str">
        <f>IF($C331="1 - HöS",'C1. Verprobung'!$F$17,
IF($C331="2 - HöS/HS",'C1. Verprobung'!$F$18,
IF($C331="3 - HS",'C1. Verprobung'!$F$19,
IF($C331="4 - HS/MS",'C1. Verprobung'!$F$20,
IF($C331="5 - MS",'C1. Verprobung'!$F$21,
IF($C331="6 - MS/NS",'C1. Verprobung'!$F$22,
IF($C331="7 - NS",'C1. Verprobung'!$F$23,"-")))))))</f>
        <v>-</v>
      </c>
      <c r="S331" s="151"/>
      <c r="T331" s="181">
        <f t="shared" si="23"/>
        <v>0</v>
      </c>
      <c r="U331" s="181">
        <f t="shared" si="24"/>
        <v>0</v>
      </c>
      <c r="V331" s="181">
        <f t="shared" si="25"/>
        <v>0</v>
      </c>
      <c r="W331" s="181">
        <f t="shared" si="26"/>
        <v>0</v>
      </c>
      <c r="X331" s="181">
        <f t="shared" si="27"/>
        <v>0</v>
      </c>
    </row>
    <row r="332" spans="2:24" ht="15" customHeight="1" x14ac:dyDescent="0.2">
      <c r="B332" s="337" t="s">
        <v>36</v>
      </c>
      <c r="C332" s="133" t="s">
        <v>36</v>
      </c>
      <c r="D332" s="133" t="s">
        <v>36</v>
      </c>
      <c r="E332" s="133"/>
      <c r="F332" s="133"/>
      <c r="G332" s="133"/>
      <c r="H332" s="133"/>
      <c r="I332" s="133"/>
      <c r="J332" s="133"/>
      <c r="K332" s="154"/>
      <c r="L332" s="154"/>
      <c r="M332" s="154"/>
      <c r="N332" s="154"/>
      <c r="O332" s="322" t="str">
        <f>IF($C332="1 - HöS",'C1. Verprobung'!$C$17,
IF($C332="2 - HöS/HS",'C1. Verprobung'!$C$18,
IF($C332="3 - HS",'C1. Verprobung'!$C$19,
IF($C332="4 - HS/MS",'C1. Verprobung'!$C$20,
IF($C332="5 - MS",'C1. Verprobung'!$C$21,
IF($C332="6 - MS/NS",'C1. Verprobung'!$C$22,
IF($C332="7 - NS",'C1. Verprobung'!$C$23,"-")))))))</f>
        <v>-</v>
      </c>
      <c r="P332" s="322" t="str">
        <f>IF($C332="1 - HöS",'C1. Verprobung'!$D$17,
IF($C332="2 - HöS/HS",'C1. Verprobung'!$D$18,
IF($C332="3 - HS",'C1. Verprobung'!$D$19,
IF($C332="4 - HS/MS",'C1. Verprobung'!$D$20,
IF($C332="5 - MS",'C1. Verprobung'!$D$21,
IF($C332="6 - MS/NS",'C1. Verprobung'!$D$22,
IF($C332="7 - NS",'C1. Verprobung'!$D$23,"-")))))))</f>
        <v>-</v>
      </c>
      <c r="Q332" s="322" t="str">
        <f>IF($C332="1 - HöS",'C1. Verprobung'!$E$17,
IF($C332="2 - HöS/HS",'C1. Verprobung'!$E$18,
IF($C332="3 - HS",'C1. Verprobung'!$E$19,
IF($C332="4 - HS/MS",'C1. Verprobung'!$E$20,
IF($C332="5 - MS",'C1. Verprobung'!$E$21,
IF($C332="6 - MS/NS",'C1. Verprobung'!$E$22,
IF($C332="7 - NS",'C1. Verprobung'!$E$23,"-")))))))</f>
        <v>-</v>
      </c>
      <c r="R332" s="322" t="str">
        <f>IF($C332="1 - HöS",'C1. Verprobung'!$F$17,
IF($C332="2 - HöS/HS",'C1. Verprobung'!$F$18,
IF($C332="3 - HS",'C1. Verprobung'!$F$19,
IF($C332="4 - HS/MS",'C1. Verprobung'!$F$20,
IF($C332="5 - MS",'C1. Verprobung'!$F$21,
IF($C332="6 - MS/NS",'C1. Verprobung'!$F$22,
IF($C332="7 - NS",'C1. Verprobung'!$F$23,"-")))))))</f>
        <v>-</v>
      </c>
      <c r="S332" s="151"/>
      <c r="T332" s="181">
        <f t="shared" si="23"/>
        <v>0</v>
      </c>
      <c r="U332" s="181">
        <f t="shared" si="24"/>
        <v>0</v>
      </c>
      <c r="V332" s="181">
        <f t="shared" si="25"/>
        <v>0</v>
      </c>
      <c r="W332" s="181">
        <f t="shared" si="26"/>
        <v>0</v>
      </c>
      <c r="X332" s="181">
        <f t="shared" si="27"/>
        <v>0</v>
      </c>
    </row>
    <row r="333" spans="2:24" ht="15" customHeight="1" x14ac:dyDescent="0.2">
      <c r="B333" s="337" t="s">
        <v>36</v>
      </c>
      <c r="C333" s="133" t="s">
        <v>36</v>
      </c>
      <c r="D333" s="133" t="s">
        <v>36</v>
      </c>
      <c r="E333" s="133"/>
      <c r="F333" s="133"/>
      <c r="G333" s="133"/>
      <c r="H333" s="133"/>
      <c r="I333" s="133"/>
      <c r="J333" s="133"/>
      <c r="K333" s="154"/>
      <c r="L333" s="154"/>
      <c r="M333" s="154"/>
      <c r="N333" s="154"/>
      <c r="O333" s="322" t="str">
        <f>IF($C333="1 - HöS",'C1. Verprobung'!$C$17,
IF($C333="2 - HöS/HS",'C1. Verprobung'!$C$18,
IF($C333="3 - HS",'C1. Verprobung'!$C$19,
IF($C333="4 - HS/MS",'C1. Verprobung'!$C$20,
IF($C333="5 - MS",'C1. Verprobung'!$C$21,
IF($C333="6 - MS/NS",'C1. Verprobung'!$C$22,
IF($C333="7 - NS",'C1. Verprobung'!$C$23,"-")))))))</f>
        <v>-</v>
      </c>
      <c r="P333" s="322" t="str">
        <f>IF($C333="1 - HöS",'C1. Verprobung'!$D$17,
IF($C333="2 - HöS/HS",'C1. Verprobung'!$D$18,
IF($C333="3 - HS",'C1. Verprobung'!$D$19,
IF($C333="4 - HS/MS",'C1. Verprobung'!$D$20,
IF($C333="5 - MS",'C1. Verprobung'!$D$21,
IF($C333="6 - MS/NS",'C1. Verprobung'!$D$22,
IF($C333="7 - NS",'C1. Verprobung'!$D$23,"-")))))))</f>
        <v>-</v>
      </c>
      <c r="Q333" s="322" t="str">
        <f>IF($C333="1 - HöS",'C1. Verprobung'!$E$17,
IF($C333="2 - HöS/HS",'C1. Verprobung'!$E$18,
IF($C333="3 - HS",'C1. Verprobung'!$E$19,
IF($C333="4 - HS/MS",'C1. Verprobung'!$E$20,
IF($C333="5 - MS",'C1. Verprobung'!$E$21,
IF($C333="6 - MS/NS",'C1. Verprobung'!$E$22,
IF($C333="7 - NS",'C1. Verprobung'!$E$23,"-")))))))</f>
        <v>-</v>
      </c>
      <c r="R333" s="322" t="str">
        <f>IF($C333="1 - HöS",'C1. Verprobung'!$F$17,
IF($C333="2 - HöS/HS",'C1. Verprobung'!$F$18,
IF($C333="3 - HS",'C1. Verprobung'!$F$19,
IF($C333="4 - HS/MS",'C1. Verprobung'!$F$20,
IF($C333="5 - MS",'C1. Verprobung'!$F$21,
IF($C333="6 - MS/NS",'C1. Verprobung'!$F$22,
IF($C333="7 - NS",'C1. Verprobung'!$F$23,"-")))))))</f>
        <v>-</v>
      </c>
      <c r="S333" s="151"/>
      <c r="T333" s="181">
        <f t="shared" si="23"/>
        <v>0</v>
      </c>
      <c r="U333" s="181">
        <f t="shared" si="24"/>
        <v>0</v>
      </c>
      <c r="V333" s="181">
        <f t="shared" si="25"/>
        <v>0</v>
      </c>
      <c r="W333" s="181">
        <f t="shared" si="26"/>
        <v>0</v>
      </c>
      <c r="X333" s="181">
        <f t="shared" si="27"/>
        <v>0</v>
      </c>
    </row>
    <row r="334" spans="2:24" ht="15" customHeight="1" x14ac:dyDescent="0.2">
      <c r="B334" s="337" t="s">
        <v>36</v>
      </c>
      <c r="C334" s="133" t="s">
        <v>36</v>
      </c>
      <c r="D334" s="133" t="s">
        <v>36</v>
      </c>
      <c r="E334" s="133"/>
      <c r="F334" s="133"/>
      <c r="G334" s="133"/>
      <c r="H334" s="133"/>
      <c r="I334" s="133"/>
      <c r="J334" s="133"/>
      <c r="K334" s="154"/>
      <c r="L334" s="154"/>
      <c r="M334" s="154"/>
      <c r="N334" s="154"/>
      <c r="O334" s="322" t="str">
        <f>IF($C334="1 - HöS",'C1. Verprobung'!$C$17,
IF($C334="2 - HöS/HS",'C1. Verprobung'!$C$18,
IF($C334="3 - HS",'C1. Verprobung'!$C$19,
IF($C334="4 - HS/MS",'C1. Verprobung'!$C$20,
IF($C334="5 - MS",'C1. Verprobung'!$C$21,
IF($C334="6 - MS/NS",'C1. Verprobung'!$C$22,
IF($C334="7 - NS",'C1. Verprobung'!$C$23,"-")))))))</f>
        <v>-</v>
      </c>
      <c r="P334" s="322" t="str">
        <f>IF($C334="1 - HöS",'C1. Verprobung'!$D$17,
IF($C334="2 - HöS/HS",'C1. Verprobung'!$D$18,
IF($C334="3 - HS",'C1. Verprobung'!$D$19,
IF($C334="4 - HS/MS",'C1. Verprobung'!$D$20,
IF($C334="5 - MS",'C1. Verprobung'!$D$21,
IF($C334="6 - MS/NS",'C1. Verprobung'!$D$22,
IF($C334="7 - NS",'C1. Verprobung'!$D$23,"-")))))))</f>
        <v>-</v>
      </c>
      <c r="Q334" s="322" t="str">
        <f>IF($C334="1 - HöS",'C1. Verprobung'!$E$17,
IF($C334="2 - HöS/HS",'C1. Verprobung'!$E$18,
IF($C334="3 - HS",'C1. Verprobung'!$E$19,
IF($C334="4 - HS/MS",'C1. Verprobung'!$E$20,
IF($C334="5 - MS",'C1. Verprobung'!$E$21,
IF($C334="6 - MS/NS",'C1. Verprobung'!$E$22,
IF($C334="7 - NS",'C1. Verprobung'!$E$23,"-")))))))</f>
        <v>-</v>
      </c>
      <c r="R334" s="322" t="str">
        <f>IF($C334="1 - HöS",'C1. Verprobung'!$F$17,
IF($C334="2 - HöS/HS",'C1. Verprobung'!$F$18,
IF($C334="3 - HS",'C1. Verprobung'!$F$19,
IF($C334="4 - HS/MS",'C1. Verprobung'!$F$20,
IF($C334="5 - MS",'C1. Verprobung'!$F$21,
IF($C334="6 - MS/NS",'C1. Verprobung'!$F$22,
IF($C334="7 - NS",'C1. Verprobung'!$F$23,"-")))))))</f>
        <v>-</v>
      </c>
      <c r="S334" s="151"/>
      <c r="T334" s="181">
        <f t="shared" si="23"/>
        <v>0</v>
      </c>
      <c r="U334" s="181">
        <f t="shared" si="24"/>
        <v>0</v>
      </c>
      <c r="V334" s="181">
        <f t="shared" si="25"/>
        <v>0</v>
      </c>
      <c r="W334" s="181">
        <f t="shared" si="26"/>
        <v>0</v>
      </c>
      <c r="X334" s="181">
        <f t="shared" si="27"/>
        <v>0</v>
      </c>
    </row>
    <row r="335" spans="2:24" ht="15" customHeight="1" x14ac:dyDescent="0.2">
      <c r="B335" s="337" t="s">
        <v>36</v>
      </c>
      <c r="C335" s="133" t="s">
        <v>36</v>
      </c>
      <c r="D335" s="133" t="s">
        <v>36</v>
      </c>
      <c r="E335" s="133"/>
      <c r="F335" s="133"/>
      <c r="G335" s="133"/>
      <c r="H335" s="133"/>
      <c r="I335" s="133"/>
      <c r="J335" s="133"/>
      <c r="K335" s="154"/>
      <c r="L335" s="154"/>
      <c r="M335" s="154"/>
      <c r="N335" s="154"/>
      <c r="O335" s="322" t="str">
        <f>IF($C335="1 - HöS",'C1. Verprobung'!$C$17,
IF($C335="2 - HöS/HS",'C1. Verprobung'!$C$18,
IF($C335="3 - HS",'C1. Verprobung'!$C$19,
IF($C335="4 - HS/MS",'C1. Verprobung'!$C$20,
IF($C335="5 - MS",'C1. Verprobung'!$C$21,
IF($C335="6 - MS/NS",'C1. Verprobung'!$C$22,
IF($C335="7 - NS",'C1. Verprobung'!$C$23,"-")))))))</f>
        <v>-</v>
      </c>
      <c r="P335" s="322" t="str">
        <f>IF($C335="1 - HöS",'C1. Verprobung'!$D$17,
IF($C335="2 - HöS/HS",'C1. Verprobung'!$D$18,
IF($C335="3 - HS",'C1. Verprobung'!$D$19,
IF($C335="4 - HS/MS",'C1. Verprobung'!$D$20,
IF($C335="5 - MS",'C1. Verprobung'!$D$21,
IF($C335="6 - MS/NS",'C1. Verprobung'!$D$22,
IF($C335="7 - NS",'C1. Verprobung'!$D$23,"-")))))))</f>
        <v>-</v>
      </c>
      <c r="Q335" s="322" t="str">
        <f>IF($C335="1 - HöS",'C1. Verprobung'!$E$17,
IF($C335="2 - HöS/HS",'C1. Verprobung'!$E$18,
IF($C335="3 - HS",'C1. Verprobung'!$E$19,
IF($C335="4 - HS/MS",'C1. Verprobung'!$E$20,
IF($C335="5 - MS",'C1. Verprobung'!$E$21,
IF($C335="6 - MS/NS",'C1. Verprobung'!$E$22,
IF($C335="7 - NS",'C1. Verprobung'!$E$23,"-")))))))</f>
        <v>-</v>
      </c>
      <c r="R335" s="322" t="str">
        <f>IF($C335="1 - HöS",'C1. Verprobung'!$F$17,
IF($C335="2 - HöS/HS",'C1. Verprobung'!$F$18,
IF($C335="3 - HS",'C1. Verprobung'!$F$19,
IF($C335="4 - HS/MS",'C1. Verprobung'!$F$20,
IF($C335="5 - MS",'C1. Verprobung'!$F$21,
IF($C335="6 - MS/NS",'C1. Verprobung'!$F$22,
IF($C335="7 - NS",'C1. Verprobung'!$F$23,"-")))))))</f>
        <v>-</v>
      </c>
      <c r="S335" s="151"/>
      <c r="T335" s="181">
        <f t="shared" si="23"/>
        <v>0</v>
      </c>
      <c r="U335" s="181">
        <f t="shared" si="24"/>
        <v>0</v>
      </c>
      <c r="V335" s="181">
        <f t="shared" si="25"/>
        <v>0</v>
      </c>
      <c r="W335" s="181">
        <f t="shared" si="26"/>
        <v>0</v>
      </c>
      <c r="X335" s="181">
        <f t="shared" si="27"/>
        <v>0</v>
      </c>
    </row>
    <row r="336" spans="2:24" ht="15" customHeight="1" x14ac:dyDescent="0.2">
      <c r="B336" s="337" t="s">
        <v>36</v>
      </c>
      <c r="C336" s="133" t="s">
        <v>36</v>
      </c>
      <c r="D336" s="133" t="s">
        <v>36</v>
      </c>
      <c r="E336" s="133"/>
      <c r="F336" s="133"/>
      <c r="G336" s="133"/>
      <c r="H336" s="133"/>
      <c r="I336" s="133"/>
      <c r="J336" s="133"/>
      <c r="K336" s="154"/>
      <c r="L336" s="154"/>
      <c r="M336" s="154"/>
      <c r="N336" s="154"/>
      <c r="O336" s="322" t="str">
        <f>IF($C336="1 - HöS",'C1. Verprobung'!$C$17,
IF($C336="2 - HöS/HS",'C1. Verprobung'!$C$18,
IF($C336="3 - HS",'C1. Verprobung'!$C$19,
IF($C336="4 - HS/MS",'C1. Verprobung'!$C$20,
IF($C336="5 - MS",'C1. Verprobung'!$C$21,
IF($C336="6 - MS/NS",'C1. Verprobung'!$C$22,
IF($C336="7 - NS",'C1. Verprobung'!$C$23,"-")))))))</f>
        <v>-</v>
      </c>
      <c r="P336" s="322" t="str">
        <f>IF($C336="1 - HöS",'C1. Verprobung'!$D$17,
IF($C336="2 - HöS/HS",'C1. Verprobung'!$D$18,
IF($C336="3 - HS",'C1. Verprobung'!$D$19,
IF($C336="4 - HS/MS",'C1. Verprobung'!$D$20,
IF($C336="5 - MS",'C1. Verprobung'!$D$21,
IF($C336="6 - MS/NS",'C1. Verprobung'!$D$22,
IF($C336="7 - NS",'C1. Verprobung'!$D$23,"-")))))))</f>
        <v>-</v>
      </c>
      <c r="Q336" s="322" t="str">
        <f>IF($C336="1 - HöS",'C1. Verprobung'!$E$17,
IF($C336="2 - HöS/HS",'C1. Verprobung'!$E$18,
IF($C336="3 - HS",'C1. Verprobung'!$E$19,
IF($C336="4 - HS/MS",'C1. Verprobung'!$E$20,
IF($C336="5 - MS",'C1. Verprobung'!$E$21,
IF($C336="6 - MS/NS",'C1. Verprobung'!$E$22,
IF($C336="7 - NS",'C1. Verprobung'!$E$23,"-")))))))</f>
        <v>-</v>
      </c>
      <c r="R336" s="322" t="str">
        <f>IF($C336="1 - HöS",'C1. Verprobung'!$F$17,
IF($C336="2 - HöS/HS",'C1. Verprobung'!$F$18,
IF($C336="3 - HS",'C1. Verprobung'!$F$19,
IF($C336="4 - HS/MS",'C1. Verprobung'!$F$20,
IF($C336="5 - MS",'C1. Verprobung'!$F$21,
IF($C336="6 - MS/NS",'C1. Verprobung'!$F$22,
IF($C336="7 - NS",'C1. Verprobung'!$F$23,"-")))))))</f>
        <v>-</v>
      </c>
      <c r="S336" s="151"/>
      <c r="T336" s="181">
        <f t="shared" si="23"/>
        <v>0</v>
      </c>
      <c r="U336" s="181">
        <f t="shared" si="24"/>
        <v>0</v>
      </c>
      <c r="V336" s="181">
        <f t="shared" si="25"/>
        <v>0</v>
      </c>
      <c r="W336" s="181">
        <f t="shared" si="26"/>
        <v>0</v>
      </c>
      <c r="X336" s="181">
        <f t="shared" si="27"/>
        <v>0</v>
      </c>
    </row>
    <row r="337" spans="2:24" ht="15" customHeight="1" x14ac:dyDescent="0.2">
      <c r="B337" s="337" t="s">
        <v>36</v>
      </c>
      <c r="C337" s="133" t="s">
        <v>36</v>
      </c>
      <c r="D337" s="133" t="s">
        <v>36</v>
      </c>
      <c r="E337" s="133"/>
      <c r="F337" s="133"/>
      <c r="G337" s="133"/>
      <c r="H337" s="133"/>
      <c r="I337" s="133"/>
      <c r="J337" s="133"/>
      <c r="K337" s="154"/>
      <c r="L337" s="154"/>
      <c r="M337" s="154"/>
      <c r="N337" s="154"/>
      <c r="O337" s="322" t="str">
        <f>IF($C337="1 - HöS",'C1. Verprobung'!$C$17,
IF($C337="2 - HöS/HS",'C1. Verprobung'!$C$18,
IF($C337="3 - HS",'C1. Verprobung'!$C$19,
IF($C337="4 - HS/MS",'C1. Verprobung'!$C$20,
IF($C337="5 - MS",'C1. Verprobung'!$C$21,
IF($C337="6 - MS/NS",'C1. Verprobung'!$C$22,
IF($C337="7 - NS",'C1. Verprobung'!$C$23,"-")))))))</f>
        <v>-</v>
      </c>
      <c r="P337" s="322" t="str">
        <f>IF($C337="1 - HöS",'C1. Verprobung'!$D$17,
IF($C337="2 - HöS/HS",'C1. Verprobung'!$D$18,
IF($C337="3 - HS",'C1. Verprobung'!$D$19,
IF($C337="4 - HS/MS",'C1. Verprobung'!$D$20,
IF($C337="5 - MS",'C1. Verprobung'!$D$21,
IF($C337="6 - MS/NS",'C1. Verprobung'!$D$22,
IF($C337="7 - NS",'C1. Verprobung'!$D$23,"-")))))))</f>
        <v>-</v>
      </c>
      <c r="Q337" s="322" t="str">
        <f>IF($C337="1 - HöS",'C1. Verprobung'!$E$17,
IF($C337="2 - HöS/HS",'C1. Verprobung'!$E$18,
IF($C337="3 - HS",'C1. Verprobung'!$E$19,
IF($C337="4 - HS/MS",'C1. Verprobung'!$E$20,
IF($C337="5 - MS",'C1. Verprobung'!$E$21,
IF($C337="6 - MS/NS",'C1. Verprobung'!$E$22,
IF($C337="7 - NS",'C1. Verprobung'!$E$23,"-")))))))</f>
        <v>-</v>
      </c>
      <c r="R337" s="322" t="str">
        <f>IF($C337="1 - HöS",'C1. Verprobung'!$F$17,
IF($C337="2 - HöS/HS",'C1. Verprobung'!$F$18,
IF($C337="3 - HS",'C1. Verprobung'!$F$19,
IF($C337="4 - HS/MS",'C1. Verprobung'!$F$20,
IF($C337="5 - MS",'C1. Verprobung'!$F$21,
IF($C337="6 - MS/NS",'C1. Verprobung'!$F$22,
IF($C337="7 - NS",'C1. Verprobung'!$F$23,"-")))))))</f>
        <v>-</v>
      </c>
      <c r="S337" s="151"/>
      <c r="T337" s="181">
        <f t="shared" ref="T337:T400" si="28">IF($B337="§ 19 Abs. 2 Satz 1 StromNEV",(($K337*$O337)+($L337*$P337/100))*($S337),0)</f>
        <v>0</v>
      </c>
      <c r="U337" s="181">
        <f t="shared" ref="U337:U400" si="29">IF($B337="§ 19 Abs. 2 Satz 1 StromNEV",(($M337*$Q337)+($N337*$R337/100))*($S337),0)</f>
        <v>0</v>
      </c>
      <c r="V337" s="181">
        <f t="shared" ref="V337:V400" si="30">IF($B337="§ 19 Abs. 2 Satz 2 StromNEV",(($M337*$Q337)+($N337*$R337/100))*($S337),0)</f>
        <v>0</v>
      </c>
      <c r="W337" s="181">
        <f t="shared" si="26"/>
        <v>0</v>
      </c>
      <c r="X337" s="181">
        <f t="shared" si="27"/>
        <v>0</v>
      </c>
    </row>
    <row r="338" spans="2:24" ht="15" customHeight="1" x14ac:dyDescent="0.2">
      <c r="B338" s="337" t="s">
        <v>36</v>
      </c>
      <c r="C338" s="133" t="s">
        <v>36</v>
      </c>
      <c r="D338" s="133" t="s">
        <v>36</v>
      </c>
      <c r="E338" s="133"/>
      <c r="F338" s="133"/>
      <c r="G338" s="133"/>
      <c r="H338" s="133"/>
      <c r="I338" s="133"/>
      <c r="J338" s="133"/>
      <c r="K338" s="154"/>
      <c r="L338" s="154"/>
      <c r="M338" s="154"/>
      <c r="N338" s="154"/>
      <c r="O338" s="322" t="str">
        <f>IF($C338="1 - HöS",'C1. Verprobung'!$C$17,
IF($C338="2 - HöS/HS",'C1. Verprobung'!$C$18,
IF($C338="3 - HS",'C1. Verprobung'!$C$19,
IF($C338="4 - HS/MS",'C1. Verprobung'!$C$20,
IF($C338="5 - MS",'C1. Verprobung'!$C$21,
IF($C338="6 - MS/NS",'C1. Verprobung'!$C$22,
IF($C338="7 - NS",'C1. Verprobung'!$C$23,"-")))))))</f>
        <v>-</v>
      </c>
      <c r="P338" s="322" t="str">
        <f>IF($C338="1 - HöS",'C1. Verprobung'!$D$17,
IF($C338="2 - HöS/HS",'C1. Verprobung'!$D$18,
IF($C338="3 - HS",'C1. Verprobung'!$D$19,
IF($C338="4 - HS/MS",'C1. Verprobung'!$D$20,
IF($C338="5 - MS",'C1. Verprobung'!$D$21,
IF($C338="6 - MS/NS",'C1. Verprobung'!$D$22,
IF($C338="7 - NS",'C1. Verprobung'!$D$23,"-")))))))</f>
        <v>-</v>
      </c>
      <c r="Q338" s="322" t="str">
        <f>IF($C338="1 - HöS",'C1. Verprobung'!$E$17,
IF($C338="2 - HöS/HS",'C1. Verprobung'!$E$18,
IF($C338="3 - HS",'C1. Verprobung'!$E$19,
IF($C338="4 - HS/MS",'C1. Verprobung'!$E$20,
IF($C338="5 - MS",'C1. Verprobung'!$E$21,
IF($C338="6 - MS/NS",'C1. Verprobung'!$E$22,
IF($C338="7 - NS",'C1. Verprobung'!$E$23,"-")))))))</f>
        <v>-</v>
      </c>
      <c r="R338" s="322" t="str">
        <f>IF($C338="1 - HöS",'C1. Verprobung'!$F$17,
IF($C338="2 - HöS/HS",'C1. Verprobung'!$F$18,
IF($C338="3 - HS",'C1. Verprobung'!$F$19,
IF($C338="4 - HS/MS",'C1. Verprobung'!$F$20,
IF($C338="5 - MS",'C1. Verprobung'!$F$21,
IF($C338="6 - MS/NS",'C1. Verprobung'!$F$22,
IF($C338="7 - NS",'C1. Verprobung'!$F$23,"-")))))))</f>
        <v>-</v>
      </c>
      <c r="S338" s="151"/>
      <c r="T338" s="181">
        <f t="shared" si="28"/>
        <v>0</v>
      </c>
      <c r="U338" s="181">
        <f t="shared" si="29"/>
        <v>0</v>
      </c>
      <c r="V338" s="181">
        <f t="shared" si="30"/>
        <v>0</v>
      </c>
      <c r="W338" s="181">
        <f t="shared" ref="W338:W401" si="31">IF($B338="§ 118 Abs. 6 Satz 9 EnWG",(($K338*$O338)+($L338*$P338/100))*($S338),0)</f>
        <v>0</v>
      </c>
      <c r="X338" s="181">
        <f t="shared" ref="X338:X401" si="32">IF($B338="§ 118 Abs. 6 Satz 9 EnWG",(($M338*$Q338)+($N338*$R338/100))*($S338),0)</f>
        <v>0</v>
      </c>
    </row>
    <row r="339" spans="2:24" ht="15" customHeight="1" x14ac:dyDescent="0.2">
      <c r="B339" s="337" t="s">
        <v>36</v>
      </c>
      <c r="C339" s="133" t="s">
        <v>36</v>
      </c>
      <c r="D339" s="133" t="s">
        <v>36</v>
      </c>
      <c r="E339" s="133"/>
      <c r="F339" s="133"/>
      <c r="G339" s="133"/>
      <c r="H339" s="133"/>
      <c r="I339" s="133"/>
      <c r="J339" s="133"/>
      <c r="K339" s="154"/>
      <c r="L339" s="154"/>
      <c r="M339" s="154"/>
      <c r="N339" s="154"/>
      <c r="O339" s="322" t="str">
        <f>IF($C339="1 - HöS",'C1. Verprobung'!$C$17,
IF($C339="2 - HöS/HS",'C1. Verprobung'!$C$18,
IF($C339="3 - HS",'C1. Verprobung'!$C$19,
IF($C339="4 - HS/MS",'C1. Verprobung'!$C$20,
IF($C339="5 - MS",'C1. Verprobung'!$C$21,
IF($C339="6 - MS/NS",'C1. Verprobung'!$C$22,
IF($C339="7 - NS",'C1. Verprobung'!$C$23,"-")))))))</f>
        <v>-</v>
      </c>
      <c r="P339" s="322" t="str">
        <f>IF($C339="1 - HöS",'C1. Verprobung'!$D$17,
IF($C339="2 - HöS/HS",'C1. Verprobung'!$D$18,
IF($C339="3 - HS",'C1. Verprobung'!$D$19,
IF($C339="4 - HS/MS",'C1. Verprobung'!$D$20,
IF($C339="5 - MS",'C1. Verprobung'!$D$21,
IF($C339="6 - MS/NS",'C1. Verprobung'!$D$22,
IF($C339="7 - NS",'C1. Verprobung'!$D$23,"-")))))))</f>
        <v>-</v>
      </c>
      <c r="Q339" s="322" t="str">
        <f>IF($C339="1 - HöS",'C1. Verprobung'!$E$17,
IF($C339="2 - HöS/HS",'C1. Verprobung'!$E$18,
IF($C339="3 - HS",'C1. Verprobung'!$E$19,
IF($C339="4 - HS/MS",'C1. Verprobung'!$E$20,
IF($C339="5 - MS",'C1. Verprobung'!$E$21,
IF($C339="6 - MS/NS",'C1. Verprobung'!$E$22,
IF($C339="7 - NS",'C1. Verprobung'!$E$23,"-")))))))</f>
        <v>-</v>
      </c>
      <c r="R339" s="322" t="str">
        <f>IF($C339="1 - HöS",'C1. Verprobung'!$F$17,
IF($C339="2 - HöS/HS",'C1. Verprobung'!$F$18,
IF($C339="3 - HS",'C1. Verprobung'!$F$19,
IF($C339="4 - HS/MS",'C1. Verprobung'!$F$20,
IF($C339="5 - MS",'C1. Verprobung'!$F$21,
IF($C339="6 - MS/NS",'C1. Verprobung'!$F$22,
IF($C339="7 - NS",'C1. Verprobung'!$F$23,"-")))))))</f>
        <v>-</v>
      </c>
      <c r="S339" s="151"/>
      <c r="T339" s="181">
        <f t="shared" si="28"/>
        <v>0</v>
      </c>
      <c r="U339" s="181">
        <f t="shared" si="29"/>
        <v>0</v>
      </c>
      <c r="V339" s="181">
        <f t="shared" si="30"/>
        <v>0</v>
      </c>
      <c r="W339" s="181">
        <f t="shared" si="31"/>
        <v>0</v>
      </c>
      <c r="X339" s="181">
        <f t="shared" si="32"/>
        <v>0</v>
      </c>
    </row>
    <row r="340" spans="2:24" ht="15" customHeight="1" x14ac:dyDescent="0.2">
      <c r="B340" s="337" t="s">
        <v>36</v>
      </c>
      <c r="C340" s="133" t="s">
        <v>36</v>
      </c>
      <c r="D340" s="133" t="s">
        <v>36</v>
      </c>
      <c r="E340" s="133"/>
      <c r="F340" s="133"/>
      <c r="G340" s="133"/>
      <c r="H340" s="133"/>
      <c r="I340" s="133"/>
      <c r="J340" s="133"/>
      <c r="K340" s="154"/>
      <c r="L340" s="154"/>
      <c r="M340" s="154"/>
      <c r="N340" s="154"/>
      <c r="O340" s="322" t="str">
        <f>IF($C340="1 - HöS",'C1. Verprobung'!$C$17,
IF($C340="2 - HöS/HS",'C1. Verprobung'!$C$18,
IF($C340="3 - HS",'C1. Verprobung'!$C$19,
IF($C340="4 - HS/MS",'C1. Verprobung'!$C$20,
IF($C340="5 - MS",'C1. Verprobung'!$C$21,
IF($C340="6 - MS/NS",'C1. Verprobung'!$C$22,
IF($C340="7 - NS",'C1. Verprobung'!$C$23,"-")))))))</f>
        <v>-</v>
      </c>
      <c r="P340" s="322" t="str">
        <f>IF($C340="1 - HöS",'C1. Verprobung'!$D$17,
IF($C340="2 - HöS/HS",'C1. Verprobung'!$D$18,
IF($C340="3 - HS",'C1. Verprobung'!$D$19,
IF($C340="4 - HS/MS",'C1. Verprobung'!$D$20,
IF($C340="5 - MS",'C1. Verprobung'!$D$21,
IF($C340="6 - MS/NS",'C1. Verprobung'!$D$22,
IF($C340="7 - NS",'C1. Verprobung'!$D$23,"-")))))))</f>
        <v>-</v>
      </c>
      <c r="Q340" s="322" t="str">
        <f>IF($C340="1 - HöS",'C1. Verprobung'!$E$17,
IF($C340="2 - HöS/HS",'C1. Verprobung'!$E$18,
IF($C340="3 - HS",'C1. Verprobung'!$E$19,
IF($C340="4 - HS/MS",'C1. Verprobung'!$E$20,
IF($C340="5 - MS",'C1. Verprobung'!$E$21,
IF($C340="6 - MS/NS",'C1. Verprobung'!$E$22,
IF($C340="7 - NS",'C1. Verprobung'!$E$23,"-")))))))</f>
        <v>-</v>
      </c>
      <c r="R340" s="322" t="str">
        <f>IF($C340="1 - HöS",'C1. Verprobung'!$F$17,
IF($C340="2 - HöS/HS",'C1. Verprobung'!$F$18,
IF($C340="3 - HS",'C1. Verprobung'!$F$19,
IF($C340="4 - HS/MS",'C1. Verprobung'!$F$20,
IF($C340="5 - MS",'C1. Verprobung'!$F$21,
IF($C340="6 - MS/NS",'C1. Verprobung'!$F$22,
IF($C340="7 - NS",'C1. Verprobung'!$F$23,"-")))))))</f>
        <v>-</v>
      </c>
      <c r="S340" s="151"/>
      <c r="T340" s="181">
        <f t="shared" si="28"/>
        <v>0</v>
      </c>
      <c r="U340" s="181">
        <f t="shared" si="29"/>
        <v>0</v>
      </c>
      <c r="V340" s="181">
        <f t="shared" si="30"/>
        <v>0</v>
      </c>
      <c r="W340" s="181">
        <f t="shared" si="31"/>
        <v>0</v>
      </c>
      <c r="X340" s="181">
        <f t="shared" si="32"/>
        <v>0</v>
      </c>
    </row>
    <row r="341" spans="2:24" ht="15" customHeight="1" x14ac:dyDescent="0.2">
      <c r="B341" s="337" t="s">
        <v>36</v>
      </c>
      <c r="C341" s="133" t="s">
        <v>36</v>
      </c>
      <c r="D341" s="133" t="s">
        <v>36</v>
      </c>
      <c r="E341" s="133"/>
      <c r="F341" s="133"/>
      <c r="G341" s="133"/>
      <c r="H341" s="133"/>
      <c r="I341" s="133"/>
      <c r="J341" s="133"/>
      <c r="K341" s="154"/>
      <c r="L341" s="154"/>
      <c r="M341" s="154"/>
      <c r="N341" s="154"/>
      <c r="O341" s="322" t="str">
        <f>IF($C341="1 - HöS",'C1. Verprobung'!$C$17,
IF($C341="2 - HöS/HS",'C1. Verprobung'!$C$18,
IF($C341="3 - HS",'C1. Verprobung'!$C$19,
IF($C341="4 - HS/MS",'C1. Verprobung'!$C$20,
IF($C341="5 - MS",'C1. Verprobung'!$C$21,
IF($C341="6 - MS/NS",'C1. Verprobung'!$C$22,
IF($C341="7 - NS",'C1. Verprobung'!$C$23,"-")))))))</f>
        <v>-</v>
      </c>
      <c r="P341" s="322" t="str">
        <f>IF($C341="1 - HöS",'C1. Verprobung'!$D$17,
IF($C341="2 - HöS/HS",'C1. Verprobung'!$D$18,
IF($C341="3 - HS",'C1. Verprobung'!$D$19,
IF($C341="4 - HS/MS",'C1. Verprobung'!$D$20,
IF($C341="5 - MS",'C1. Verprobung'!$D$21,
IF($C341="6 - MS/NS",'C1. Verprobung'!$D$22,
IF($C341="7 - NS",'C1. Verprobung'!$D$23,"-")))))))</f>
        <v>-</v>
      </c>
      <c r="Q341" s="322" t="str">
        <f>IF($C341="1 - HöS",'C1. Verprobung'!$E$17,
IF($C341="2 - HöS/HS",'C1. Verprobung'!$E$18,
IF($C341="3 - HS",'C1. Verprobung'!$E$19,
IF($C341="4 - HS/MS",'C1. Verprobung'!$E$20,
IF($C341="5 - MS",'C1. Verprobung'!$E$21,
IF($C341="6 - MS/NS",'C1. Verprobung'!$E$22,
IF($C341="7 - NS",'C1. Verprobung'!$E$23,"-")))))))</f>
        <v>-</v>
      </c>
      <c r="R341" s="322" t="str">
        <f>IF($C341="1 - HöS",'C1. Verprobung'!$F$17,
IF($C341="2 - HöS/HS",'C1. Verprobung'!$F$18,
IF($C341="3 - HS",'C1. Verprobung'!$F$19,
IF($C341="4 - HS/MS",'C1. Verprobung'!$F$20,
IF($C341="5 - MS",'C1. Verprobung'!$F$21,
IF($C341="6 - MS/NS",'C1. Verprobung'!$F$22,
IF($C341="7 - NS",'C1. Verprobung'!$F$23,"-")))))))</f>
        <v>-</v>
      </c>
      <c r="S341" s="151"/>
      <c r="T341" s="181">
        <f t="shared" si="28"/>
        <v>0</v>
      </c>
      <c r="U341" s="181">
        <f t="shared" si="29"/>
        <v>0</v>
      </c>
      <c r="V341" s="181">
        <f t="shared" si="30"/>
        <v>0</v>
      </c>
      <c r="W341" s="181">
        <f t="shared" si="31"/>
        <v>0</v>
      </c>
      <c r="X341" s="181">
        <f t="shared" si="32"/>
        <v>0</v>
      </c>
    </row>
    <row r="342" spans="2:24" ht="15" customHeight="1" x14ac:dyDescent="0.2">
      <c r="B342" s="337" t="s">
        <v>36</v>
      </c>
      <c r="C342" s="133" t="s">
        <v>36</v>
      </c>
      <c r="D342" s="133" t="s">
        <v>36</v>
      </c>
      <c r="E342" s="133"/>
      <c r="F342" s="133"/>
      <c r="G342" s="133"/>
      <c r="H342" s="133"/>
      <c r="I342" s="133"/>
      <c r="J342" s="133"/>
      <c r="K342" s="154"/>
      <c r="L342" s="154"/>
      <c r="M342" s="154"/>
      <c r="N342" s="154"/>
      <c r="O342" s="322" t="str">
        <f>IF($C342="1 - HöS",'C1. Verprobung'!$C$17,
IF($C342="2 - HöS/HS",'C1. Verprobung'!$C$18,
IF($C342="3 - HS",'C1. Verprobung'!$C$19,
IF($C342="4 - HS/MS",'C1. Verprobung'!$C$20,
IF($C342="5 - MS",'C1. Verprobung'!$C$21,
IF($C342="6 - MS/NS",'C1. Verprobung'!$C$22,
IF($C342="7 - NS",'C1. Verprobung'!$C$23,"-")))))))</f>
        <v>-</v>
      </c>
      <c r="P342" s="322" t="str">
        <f>IF($C342="1 - HöS",'C1. Verprobung'!$D$17,
IF($C342="2 - HöS/HS",'C1. Verprobung'!$D$18,
IF($C342="3 - HS",'C1. Verprobung'!$D$19,
IF($C342="4 - HS/MS",'C1. Verprobung'!$D$20,
IF($C342="5 - MS",'C1. Verprobung'!$D$21,
IF($C342="6 - MS/NS",'C1. Verprobung'!$D$22,
IF($C342="7 - NS",'C1. Verprobung'!$D$23,"-")))))))</f>
        <v>-</v>
      </c>
      <c r="Q342" s="322" t="str">
        <f>IF($C342="1 - HöS",'C1. Verprobung'!$E$17,
IF($C342="2 - HöS/HS",'C1. Verprobung'!$E$18,
IF($C342="3 - HS",'C1. Verprobung'!$E$19,
IF($C342="4 - HS/MS",'C1. Verprobung'!$E$20,
IF($C342="5 - MS",'C1. Verprobung'!$E$21,
IF($C342="6 - MS/NS",'C1. Verprobung'!$E$22,
IF($C342="7 - NS",'C1. Verprobung'!$E$23,"-")))))))</f>
        <v>-</v>
      </c>
      <c r="R342" s="322" t="str">
        <f>IF($C342="1 - HöS",'C1. Verprobung'!$F$17,
IF($C342="2 - HöS/HS",'C1. Verprobung'!$F$18,
IF($C342="3 - HS",'C1. Verprobung'!$F$19,
IF($C342="4 - HS/MS",'C1. Verprobung'!$F$20,
IF($C342="5 - MS",'C1. Verprobung'!$F$21,
IF($C342="6 - MS/NS",'C1. Verprobung'!$F$22,
IF($C342="7 - NS",'C1. Verprobung'!$F$23,"-")))))))</f>
        <v>-</v>
      </c>
      <c r="S342" s="151"/>
      <c r="T342" s="181">
        <f t="shared" si="28"/>
        <v>0</v>
      </c>
      <c r="U342" s="181">
        <f t="shared" si="29"/>
        <v>0</v>
      </c>
      <c r="V342" s="181">
        <f t="shared" si="30"/>
        <v>0</v>
      </c>
      <c r="W342" s="181">
        <f t="shared" si="31"/>
        <v>0</v>
      </c>
      <c r="X342" s="181">
        <f t="shared" si="32"/>
        <v>0</v>
      </c>
    </row>
    <row r="343" spans="2:24" ht="15" customHeight="1" x14ac:dyDescent="0.2">
      <c r="B343" s="337" t="s">
        <v>36</v>
      </c>
      <c r="C343" s="133" t="s">
        <v>36</v>
      </c>
      <c r="D343" s="133" t="s">
        <v>36</v>
      </c>
      <c r="E343" s="133"/>
      <c r="F343" s="133"/>
      <c r="G343" s="133"/>
      <c r="H343" s="133"/>
      <c r="I343" s="133"/>
      <c r="J343" s="133"/>
      <c r="K343" s="154"/>
      <c r="L343" s="154"/>
      <c r="M343" s="154"/>
      <c r="N343" s="154"/>
      <c r="O343" s="322" t="str">
        <f>IF($C343="1 - HöS",'C1. Verprobung'!$C$17,
IF($C343="2 - HöS/HS",'C1. Verprobung'!$C$18,
IF($C343="3 - HS",'C1. Verprobung'!$C$19,
IF($C343="4 - HS/MS",'C1. Verprobung'!$C$20,
IF($C343="5 - MS",'C1. Verprobung'!$C$21,
IF($C343="6 - MS/NS",'C1. Verprobung'!$C$22,
IF($C343="7 - NS",'C1. Verprobung'!$C$23,"-")))))))</f>
        <v>-</v>
      </c>
      <c r="P343" s="322" t="str">
        <f>IF($C343="1 - HöS",'C1. Verprobung'!$D$17,
IF($C343="2 - HöS/HS",'C1. Verprobung'!$D$18,
IF($C343="3 - HS",'C1. Verprobung'!$D$19,
IF($C343="4 - HS/MS",'C1. Verprobung'!$D$20,
IF($C343="5 - MS",'C1. Verprobung'!$D$21,
IF($C343="6 - MS/NS",'C1. Verprobung'!$D$22,
IF($C343="7 - NS",'C1. Verprobung'!$D$23,"-")))))))</f>
        <v>-</v>
      </c>
      <c r="Q343" s="322" t="str">
        <f>IF($C343="1 - HöS",'C1. Verprobung'!$E$17,
IF($C343="2 - HöS/HS",'C1. Verprobung'!$E$18,
IF($C343="3 - HS",'C1. Verprobung'!$E$19,
IF($C343="4 - HS/MS",'C1. Verprobung'!$E$20,
IF($C343="5 - MS",'C1. Verprobung'!$E$21,
IF($C343="6 - MS/NS",'C1. Verprobung'!$E$22,
IF($C343="7 - NS",'C1. Verprobung'!$E$23,"-")))))))</f>
        <v>-</v>
      </c>
      <c r="R343" s="322" t="str">
        <f>IF($C343="1 - HöS",'C1. Verprobung'!$F$17,
IF($C343="2 - HöS/HS",'C1. Verprobung'!$F$18,
IF($C343="3 - HS",'C1. Verprobung'!$F$19,
IF($C343="4 - HS/MS",'C1. Verprobung'!$F$20,
IF($C343="5 - MS",'C1. Verprobung'!$F$21,
IF($C343="6 - MS/NS",'C1. Verprobung'!$F$22,
IF($C343="7 - NS",'C1. Verprobung'!$F$23,"-")))))))</f>
        <v>-</v>
      </c>
      <c r="S343" s="151"/>
      <c r="T343" s="181">
        <f t="shared" si="28"/>
        <v>0</v>
      </c>
      <c r="U343" s="181">
        <f t="shared" si="29"/>
        <v>0</v>
      </c>
      <c r="V343" s="181">
        <f t="shared" si="30"/>
        <v>0</v>
      </c>
      <c r="W343" s="181">
        <f t="shared" si="31"/>
        <v>0</v>
      </c>
      <c r="X343" s="181">
        <f t="shared" si="32"/>
        <v>0</v>
      </c>
    </row>
    <row r="344" spans="2:24" ht="15" customHeight="1" x14ac:dyDescent="0.2">
      <c r="B344" s="337" t="s">
        <v>36</v>
      </c>
      <c r="C344" s="133" t="s">
        <v>36</v>
      </c>
      <c r="D344" s="133" t="s">
        <v>36</v>
      </c>
      <c r="E344" s="133"/>
      <c r="F344" s="133"/>
      <c r="G344" s="133"/>
      <c r="H344" s="133"/>
      <c r="I344" s="133"/>
      <c r="J344" s="133"/>
      <c r="K344" s="154"/>
      <c r="L344" s="154"/>
      <c r="M344" s="154"/>
      <c r="N344" s="154"/>
      <c r="O344" s="322" t="str">
        <f>IF($C344="1 - HöS",'C1. Verprobung'!$C$17,
IF($C344="2 - HöS/HS",'C1. Verprobung'!$C$18,
IF($C344="3 - HS",'C1. Verprobung'!$C$19,
IF($C344="4 - HS/MS",'C1. Verprobung'!$C$20,
IF($C344="5 - MS",'C1. Verprobung'!$C$21,
IF($C344="6 - MS/NS",'C1. Verprobung'!$C$22,
IF($C344="7 - NS",'C1. Verprobung'!$C$23,"-")))))))</f>
        <v>-</v>
      </c>
      <c r="P344" s="322" t="str">
        <f>IF($C344="1 - HöS",'C1. Verprobung'!$D$17,
IF($C344="2 - HöS/HS",'C1. Verprobung'!$D$18,
IF($C344="3 - HS",'C1. Verprobung'!$D$19,
IF($C344="4 - HS/MS",'C1. Verprobung'!$D$20,
IF($C344="5 - MS",'C1. Verprobung'!$D$21,
IF($C344="6 - MS/NS",'C1. Verprobung'!$D$22,
IF($C344="7 - NS",'C1. Verprobung'!$D$23,"-")))))))</f>
        <v>-</v>
      </c>
      <c r="Q344" s="322" t="str">
        <f>IF($C344="1 - HöS",'C1. Verprobung'!$E$17,
IF($C344="2 - HöS/HS",'C1. Verprobung'!$E$18,
IF($C344="3 - HS",'C1. Verprobung'!$E$19,
IF($C344="4 - HS/MS",'C1. Verprobung'!$E$20,
IF($C344="5 - MS",'C1. Verprobung'!$E$21,
IF($C344="6 - MS/NS",'C1. Verprobung'!$E$22,
IF($C344="7 - NS",'C1. Verprobung'!$E$23,"-")))))))</f>
        <v>-</v>
      </c>
      <c r="R344" s="322" t="str">
        <f>IF($C344="1 - HöS",'C1. Verprobung'!$F$17,
IF($C344="2 - HöS/HS",'C1. Verprobung'!$F$18,
IF($C344="3 - HS",'C1. Verprobung'!$F$19,
IF($C344="4 - HS/MS",'C1. Verprobung'!$F$20,
IF($C344="5 - MS",'C1. Verprobung'!$F$21,
IF($C344="6 - MS/NS",'C1. Verprobung'!$F$22,
IF($C344="7 - NS",'C1. Verprobung'!$F$23,"-")))))))</f>
        <v>-</v>
      </c>
      <c r="S344" s="151"/>
      <c r="T344" s="181">
        <f t="shared" si="28"/>
        <v>0</v>
      </c>
      <c r="U344" s="181">
        <f t="shared" si="29"/>
        <v>0</v>
      </c>
      <c r="V344" s="181">
        <f t="shared" si="30"/>
        <v>0</v>
      </c>
      <c r="W344" s="181">
        <f t="shared" si="31"/>
        <v>0</v>
      </c>
      <c r="X344" s="181">
        <f t="shared" si="32"/>
        <v>0</v>
      </c>
    </row>
    <row r="345" spans="2:24" ht="15" customHeight="1" x14ac:dyDescent="0.2">
      <c r="B345" s="337" t="s">
        <v>36</v>
      </c>
      <c r="C345" s="133" t="s">
        <v>36</v>
      </c>
      <c r="D345" s="133" t="s">
        <v>36</v>
      </c>
      <c r="E345" s="133"/>
      <c r="F345" s="133"/>
      <c r="G345" s="133"/>
      <c r="H345" s="133"/>
      <c r="I345" s="133"/>
      <c r="J345" s="133"/>
      <c r="K345" s="154"/>
      <c r="L345" s="154"/>
      <c r="M345" s="154"/>
      <c r="N345" s="154"/>
      <c r="O345" s="322" t="str">
        <f>IF($C345="1 - HöS",'C1. Verprobung'!$C$17,
IF($C345="2 - HöS/HS",'C1. Verprobung'!$C$18,
IF($C345="3 - HS",'C1. Verprobung'!$C$19,
IF($C345="4 - HS/MS",'C1. Verprobung'!$C$20,
IF($C345="5 - MS",'C1. Verprobung'!$C$21,
IF($C345="6 - MS/NS",'C1. Verprobung'!$C$22,
IF($C345="7 - NS",'C1. Verprobung'!$C$23,"-")))))))</f>
        <v>-</v>
      </c>
      <c r="P345" s="322" t="str">
        <f>IF($C345="1 - HöS",'C1. Verprobung'!$D$17,
IF($C345="2 - HöS/HS",'C1. Verprobung'!$D$18,
IF($C345="3 - HS",'C1. Verprobung'!$D$19,
IF($C345="4 - HS/MS",'C1. Verprobung'!$D$20,
IF($C345="5 - MS",'C1. Verprobung'!$D$21,
IF($C345="6 - MS/NS",'C1. Verprobung'!$D$22,
IF($C345="7 - NS",'C1. Verprobung'!$D$23,"-")))))))</f>
        <v>-</v>
      </c>
      <c r="Q345" s="322" t="str">
        <f>IF($C345="1 - HöS",'C1. Verprobung'!$E$17,
IF($C345="2 - HöS/HS",'C1. Verprobung'!$E$18,
IF($C345="3 - HS",'C1. Verprobung'!$E$19,
IF($C345="4 - HS/MS",'C1. Verprobung'!$E$20,
IF($C345="5 - MS",'C1. Verprobung'!$E$21,
IF($C345="6 - MS/NS",'C1. Verprobung'!$E$22,
IF($C345="7 - NS",'C1. Verprobung'!$E$23,"-")))))))</f>
        <v>-</v>
      </c>
      <c r="R345" s="322" t="str">
        <f>IF($C345="1 - HöS",'C1. Verprobung'!$F$17,
IF($C345="2 - HöS/HS",'C1. Verprobung'!$F$18,
IF($C345="3 - HS",'C1. Verprobung'!$F$19,
IF($C345="4 - HS/MS",'C1. Verprobung'!$F$20,
IF($C345="5 - MS",'C1. Verprobung'!$F$21,
IF($C345="6 - MS/NS",'C1. Verprobung'!$F$22,
IF($C345="7 - NS",'C1. Verprobung'!$F$23,"-")))))))</f>
        <v>-</v>
      </c>
      <c r="S345" s="151"/>
      <c r="T345" s="181">
        <f t="shared" si="28"/>
        <v>0</v>
      </c>
      <c r="U345" s="181">
        <f t="shared" si="29"/>
        <v>0</v>
      </c>
      <c r="V345" s="181">
        <f t="shared" si="30"/>
        <v>0</v>
      </c>
      <c r="W345" s="181">
        <f t="shared" si="31"/>
        <v>0</v>
      </c>
      <c r="X345" s="181">
        <f t="shared" si="32"/>
        <v>0</v>
      </c>
    </row>
    <row r="346" spans="2:24" ht="15" customHeight="1" x14ac:dyDescent="0.2">
      <c r="B346" s="337" t="s">
        <v>36</v>
      </c>
      <c r="C346" s="133" t="s">
        <v>36</v>
      </c>
      <c r="D346" s="133" t="s">
        <v>36</v>
      </c>
      <c r="E346" s="133"/>
      <c r="F346" s="133"/>
      <c r="G346" s="133"/>
      <c r="H346" s="133"/>
      <c r="I346" s="133"/>
      <c r="J346" s="133"/>
      <c r="K346" s="154"/>
      <c r="L346" s="154"/>
      <c r="M346" s="154"/>
      <c r="N346" s="154"/>
      <c r="O346" s="322" t="str">
        <f>IF($C346="1 - HöS",'C1. Verprobung'!$C$17,
IF($C346="2 - HöS/HS",'C1. Verprobung'!$C$18,
IF($C346="3 - HS",'C1. Verprobung'!$C$19,
IF($C346="4 - HS/MS",'C1. Verprobung'!$C$20,
IF($C346="5 - MS",'C1. Verprobung'!$C$21,
IF($C346="6 - MS/NS",'C1. Verprobung'!$C$22,
IF($C346="7 - NS",'C1. Verprobung'!$C$23,"-")))))))</f>
        <v>-</v>
      </c>
      <c r="P346" s="322" t="str">
        <f>IF($C346="1 - HöS",'C1. Verprobung'!$D$17,
IF($C346="2 - HöS/HS",'C1. Verprobung'!$D$18,
IF($C346="3 - HS",'C1. Verprobung'!$D$19,
IF($C346="4 - HS/MS",'C1. Verprobung'!$D$20,
IF($C346="5 - MS",'C1. Verprobung'!$D$21,
IF($C346="6 - MS/NS",'C1. Verprobung'!$D$22,
IF($C346="7 - NS",'C1. Verprobung'!$D$23,"-")))))))</f>
        <v>-</v>
      </c>
      <c r="Q346" s="322" t="str">
        <f>IF($C346="1 - HöS",'C1. Verprobung'!$E$17,
IF($C346="2 - HöS/HS",'C1. Verprobung'!$E$18,
IF($C346="3 - HS",'C1. Verprobung'!$E$19,
IF($C346="4 - HS/MS",'C1. Verprobung'!$E$20,
IF($C346="5 - MS",'C1. Verprobung'!$E$21,
IF($C346="6 - MS/NS",'C1. Verprobung'!$E$22,
IF($C346="7 - NS",'C1. Verprobung'!$E$23,"-")))))))</f>
        <v>-</v>
      </c>
      <c r="R346" s="322" t="str">
        <f>IF($C346="1 - HöS",'C1. Verprobung'!$F$17,
IF($C346="2 - HöS/HS",'C1. Verprobung'!$F$18,
IF($C346="3 - HS",'C1. Verprobung'!$F$19,
IF($C346="4 - HS/MS",'C1. Verprobung'!$F$20,
IF($C346="5 - MS",'C1. Verprobung'!$F$21,
IF($C346="6 - MS/NS",'C1. Verprobung'!$F$22,
IF($C346="7 - NS",'C1. Verprobung'!$F$23,"-")))))))</f>
        <v>-</v>
      </c>
      <c r="S346" s="151"/>
      <c r="T346" s="181">
        <f t="shared" si="28"/>
        <v>0</v>
      </c>
      <c r="U346" s="181">
        <f t="shared" si="29"/>
        <v>0</v>
      </c>
      <c r="V346" s="181">
        <f t="shared" si="30"/>
        <v>0</v>
      </c>
      <c r="W346" s="181">
        <f t="shared" si="31"/>
        <v>0</v>
      </c>
      <c r="X346" s="181">
        <f t="shared" si="32"/>
        <v>0</v>
      </c>
    </row>
    <row r="347" spans="2:24" ht="15" customHeight="1" x14ac:dyDescent="0.2">
      <c r="B347" s="337" t="s">
        <v>36</v>
      </c>
      <c r="C347" s="133" t="s">
        <v>36</v>
      </c>
      <c r="D347" s="133" t="s">
        <v>36</v>
      </c>
      <c r="E347" s="133"/>
      <c r="F347" s="133"/>
      <c r="G347" s="133"/>
      <c r="H347" s="133"/>
      <c r="I347" s="133"/>
      <c r="J347" s="133"/>
      <c r="K347" s="154"/>
      <c r="L347" s="154"/>
      <c r="M347" s="154"/>
      <c r="N347" s="154"/>
      <c r="O347" s="322" t="str">
        <f>IF($C347="1 - HöS",'C1. Verprobung'!$C$17,
IF($C347="2 - HöS/HS",'C1. Verprobung'!$C$18,
IF($C347="3 - HS",'C1. Verprobung'!$C$19,
IF($C347="4 - HS/MS",'C1. Verprobung'!$C$20,
IF($C347="5 - MS",'C1. Verprobung'!$C$21,
IF($C347="6 - MS/NS",'C1. Verprobung'!$C$22,
IF($C347="7 - NS",'C1. Verprobung'!$C$23,"-")))))))</f>
        <v>-</v>
      </c>
      <c r="P347" s="322" t="str">
        <f>IF($C347="1 - HöS",'C1. Verprobung'!$D$17,
IF($C347="2 - HöS/HS",'C1. Verprobung'!$D$18,
IF($C347="3 - HS",'C1. Verprobung'!$D$19,
IF($C347="4 - HS/MS",'C1. Verprobung'!$D$20,
IF($C347="5 - MS",'C1. Verprobung'!$D$21,
IF($C347="6 - MS/NS",'C1. Verprobung'!$D$22,
IF($C347="7 - NS",'C1. Verprobung'!$D$23,"-")))))))</f>
        <v>-</v>
      </c>
      <c r="Q347" s="322" t="str">
        <f>IF($C347="1 - HöS",'C1. Verprobung'!$E$17,
IF($C347="2 - HöS/HS",'C1. Verprobung'!$E$18,
IF($C347="3 - HS",'C1. Verprobung'!$E$19,
IF($C347="4 - HS/MS",'C1. Verprobung'!$E$20,
IF($C347="5 - MS",'C1. Verprobung'!$E$21,
IF($C347="6 - MS/NS",'C1. Verprobung'!$E$22,
IF($C347="7 - NS",'C1. Verprobung'!$E$23,"-")))))))</f>
        <v>-</v>
      </c>
      <c r="R347" s="322" t="str">
        <f>IF($C347="1 - HöS",'C1. Verprobung'!$F$17,
IF($C347="2 - HöS/HS",'C1. Verprobung'!$F$18,
IF($C347="3 - HS",'C1. Verprobung'!$F$19,
IF($C347="4 - HS/MS",'C1. Verprobung'!$F$20,
IF($C347="5 - MS",'C1. Verprobung'!$F$21,
IF($C347="6 - MS/NS",'C1. Verprobung'!$F$22,
IF($C347="7 - NS",'C1. Verprobung'!$F$23,"-")))))))</f>
        <v>-</v>
      </c>
      <c r="S347" s="151"/>
      <c r="T347" s="181">
        <f t="shared" si="28"/>
        <v>0</v>
      </c>
      <c r="U347" s="181">
        <f t="shared" si="29"/>
        <v>0</v>
      </c>
      <c r="V347" s="181">
        <f t="shared" si="30"/>
        <v>0</v>
      </c>
      <c r="W347" s="181">
        <f t="shared" si="31"/>
        <v>0</v>
      </c>
      <c r="X347" s="181">
        <f t="shared" si="32"/>
        <v>0</v>
      </c>
    </row>
    <row r="348" spans="2:24" ht="15" customHeight="1" x14ac:dyDescent="0.2">
      <c r="B348" s="337" t="s">
        <v>36</v>
      </c>
      <c r="C348" s="133" t="s">
        <v>36</v>
      </c>
      <c r="D348" s="133" t="s">
        <v>36</v>
      </c>
      <c r="E348" s="133"/>
      <c r="F348" s="133"/>
      <c r="G348" s="133"/>
      <c r="H348" s="133"/>
      <c r="I348" s="133"/>
      <c r="J348" s="133"/>
      <c r="K348" s="154"/>
      <c r="L348" s="154"/>
      <c r="M348" s="154"/>
      <c r="N348" s="154"/>
      <c r="O348" s="322" t="str">
        <f>IF($C348="1 - HöS",'C1. Verprobung'!$C$17,
IF($C348="2 - HöS/HS",'C1. Verprobung'!$C$18,
IF($C348="3 - HS",'C1. Verprobung'!$C$19,
IF($C348="4 - HS/MS",'C1. Verprobung'!$C$20,
IF($C348="5 - MS",'C1. Verprobung'!$C$21,
IF($C348="6 - MS/NS",'C1. Verprobung'!$C$22,
IF($C348="7 - NS",'C1. Verprobung'!$C$23,"-")))))))</f>
        <v>-</v>
      </c>
      <c r="P348" s="322" t="str">
        <f>IF($C348="1 - HöS",'C1. Verprobung'!$D$17,
IF($C348="2 - HöS/HS",'C1. Verprobung'!$D$18,
IF($C348="3 - HS",'C1. Verprobung'!$D$19,
IF($C348="4 - HS/MS",'C1. Verprobung'!$D$20,
IF($C348="5 - MS",'C1. Verprobung'!$D$21,
IF($C348="6 - MS/NS",'C1. Verprobung'!$D$22,
IF($C348="7 - NS",'C1. Verprobung'!$D$23,"-")))))))</f>
        <v>-</v>
      </c>
      <c r="Q348" s="322" t="str">
        <f>IF($C348="1 - HöS",'C1. Verprobung'!$E$17,
IF($C348="2 - HöS/HS",'C1. Verprobung'!$E$18,
IF($C348="3 - HS",'C1. Verprobung'!$E$19,
IF($C348="4 - HS/MS",'C1. Verprobung'!$E$20,
IF($C348="5 - MS",'C1. Verprobung'!$E$21,
IF($C348="6 - MS/NS",'C1. Verprobung'!$E$22,
IF($C348="7 - NS",'C1. Verprobung'!$E$23,"-")))))))</f>
        <v>-</v>
      </c>
      <c r="R348" s="322" t="str">
        <f>IF($C348="1 - HöS",'C1. Verprobung'!$F$17,
IF($C348="2 - HöS/HS",'C1. Verprobung'!$F$18,
IF($C348="3 - HS",'C1. Verprobung'!$F$19,
IF($C348="4 - HS/MS",'C1. Verprobung'!$F$20,
IF($C348="5 - MS",'C1. Verprobung'!$F$21,
IF($C348="6 - MS/NS",'C1. Verprobung'!$F$22,
IF($C348="7 - NS",'C1. Verprobung'!$F$23,"-")))))))</f>
        <v>-</v>
      </c>
      <c r="S348" s="151"/>
      <c r="T348" s="181">
        <f t="shared" si="28"/>
        <v>0</v>
      </c>
      <c r="U348" s="181">
        <f t="shared" si="29"/>
        <v>0</v>
      </c>
      <c r="V348" s="181">
        <f t="shared" si="30"/>
        <v>0</v>
      </c>
      <c r="W348" s="181">
        <f t="shared" si="31"/>
        <v>0</v>
      </c>
      <c r="X348" s="181">
        <f t="shared" si="32"/>
        <v>0</v>
      </c>
    </row>
    <row r="349" spans="2:24" ht="15" customHeight="1" x14ac:dyDescent="0.2">
      <c r="B349" s="337" t="s">
        <v>36</v>
      </c>
      <c r="C349" s="133" t="s">
        <v>36</v>
      </c>
      <c r="D349" s="133" t="s">
        <v>36</v>
      </c>
      <c r="E349" s="133"/>
      <c r="F349" s="133"/>
      <c r="G349" s="133"/>
      <c r="H349" s="133"/>
      <c r="I349" s="133"/>
      <c r="J349" s="133"/>
      <c r="K349" s="154"/>
      <c r="L349" s="154"/>
      <c r="M349" s="154"/>
      <c r="N349" s="154"/>
      <c r="O349" s="322" t="str">
        <f>IF($C349="1 - HöS",'C1. Verprobung'!$C$17,
IF($C349="2 - HöS/HS",'C1. Verprobung'!$C$18,
IF($C349="3 - HS",'C1. Verprobung'!$C$19,
IF($C349="4 - HS/MS",'C1. Verprobung'!$C$20,
IF($C349="5 - MS",'C1. Verprobung'!$C$21,
IF($C349="6 - MS/NS",'C1. Verprobung'!$C$22,
IF($C349="7 - NS",'C1. Verprobung'!$C$23,"-")))))))</f>
        <v>-</v>
      </c>
      <c r="P349" s="322" t="str">
        <f>IF($C349="1 - HöS",'C1. Verprobung'!$D$17,
IF($C349="2 - HöS/HS",'C1. Verprobung'!$D$18,
IF($C349="3 - HS",'C1. Verprobung'!$D$19,
IF($C349="4 - HS/MS",'C1. Verprobung'!$D$20,
IF($C349="5 - MS",'C1. Verprobung'!$D$21,
IF($C349="6 - MS/NS",'C1. Verprobung'!$D$22,
IF($C349="7 - NS",'C1. Verprobung'!$D$23,"-")))))))</f>
        <v>-</v>
      </c>
      <c r="Q349" s="322" t="str">
        <f>IF($C349="1 - HöS",'C1. Verprobung'!$E$17,
IF($C349="2 - HöS/HS",'C1. Verprobung'!$E$18,
IF($C349="3 - HS",'C1. Verprobung'!$E$19,
IF($C349="4 - HS/MS",'C1. Verprobung'!$E$20,
IF($C349="5 - MS",'C1. Verprobung'!$E$21,
IF($C349="6 - MS/NS",'C1. Verprobung'!$E$22,
IF($C349="7 - NS",'C1. Verprobung'!$E$23,"-")))))))</f>
        <v>-</v>
      </c>
      <c r="R349" s="322" t="str">
        <f>IF($C349="1 - HöS",'C1. Verprobung'!$F$17,
IF($C349="2 - HöS/HS",'C1. Verprobung'!$F$18,
IF($C349="3 - HS",'C1. Verprobung'!$F$19,
IF($C349="4 - HS/MS",'C1. Verprobung'!$F$20,
IF($C349="5 - MS",'C1. Verprobung'!$F$21,
IF($C349="6 - MS/NS",'C1. Verprobung'!$F$22,
IF($C349="7 - NS",'C1. Verprobung'!$F$23,"-")))))))</f>
        <v>-</v>
      </c>
      <c r="S349" s="151"/>
      <c r="T349" s="181">
        <f t="shared" si="28"/>
        <v>0</v>
      </c>
      <c r="U349" s="181">
        <f t="shared" si="29"/>
        <v>0</v>
      </c>
      <c r="V349" s="181">
        <f t="shared" si="30"/>
        <v>0</v>
      </c>
      <c r="W349" s="181">
        <f t="shared" si="31"/>
        <v>0</v>
      </c>
      <c r="X349" s="181">
        <f t="shared" si="32"/>
        <v>0</v>
      </c>
    </row>
    <row r="350" spans="2:24" ht="15" customHeight="1" x14ac:dyDescent="0.2">
      <c r="B350" s="337" t="s">
        <v>36</v>
      </c>
      <c r="C350" s="133" t="s">
        <v>36</v>
      </c>
      <c r="D350" s="133" t="s">
        <v>36</v>
      </c>
      <c r="E350" s="133"/>
      <c r="F350" s="133"/>
      <c r="G350" s="133"/>
      <c r="H350" s="133"/>
      <c r="I350" s="133"/>
      <c r="J350" s="133"/>
      <c r="K350" s="154"/>
      <c r="L350" s="154"/>
      <c r="M350" s="154"/>
      <c r="N350" s="154"/>
      <c r="O350" s="322" t="str">
        <f>IF($C350="1 - HöS",'C1. Verprobung'!$C$17,
IF($C350="2 - HöS/HS",'C1. Verprobung'!$C$18,
IF($C350="3 - HS",'C1. Verprobung'!$C$19,
IF($C350="4 - HS/MS",'C1. Verprobung'!$C$20,
IF($C350="5 - MS",'C1. Verprobung'!$C$21,
IF($C350="6 - MS/NS",'C1. Verprobung'!$C$22,
IF($C350="7 - NS",'C1. Verprobung'!$C$23,"-")))))))</f>
        <v>-</v>
      </c>
      <c r="P350" s="322" t="str">
        <f>IF($C350="1 - HöS",'C1. Verprobung'!$D$17,
IF($C350="2 - HöS/HS",'C1. Verprobung'!$D$18,
IF($C350="3 - HS",'C1. Verprobung'!$D$19,
IF($C350="4 - HS/MS",'C1. Verprobung'!$D$20,
IF($C350="5 - MS",'C1. Verprobung'!$D$21,
IF($C350="6 - MS/NS",'C1. Verprobung'!$D$22,
IF($C350="7 - NS",'C1. Verprobung'!$D$23,"-")))))))</f>
        <v>-</v>
      </c>
      <c r="Q350" s="322" t="str">
        <f>IF($C350="1 - HöS",'C1. Verprobung'!$E$17,
IF($C350="2 - HöS/HS",'C1. Verprobung'!$E$18,
IF($C350="3 - HS",'C1. Verprobung'!$E$19,
IF($C350="4 - HS/MS",'C1. Verprobung'!$E$20,
IF($C350="5 - MS",'C1. Verprobung'!$E$21,
IF($C350="6 - MS/NS",'C1. Verprobung'!$E$22,
IF($C350="7 - NS",'C1. Verprobung'!$E$23,"-")))))))</f>
        <v>-</v>
      </c>
      <c r="R350" s="322" t="str">
        <f>IF($C350="1 - HöS",'C1. Verprobung'!$F$17,
IF($C350="2 - HöS/HS",'C1. Verprobung'!$F$18,
IF($C350="3 - HS",'C1. Verprobung'!$F$19,
IF($C350="4 - HS/MS",'C1. Verprobung'!$F$20,
IF($C350="5 - MS",'C1. Verprobung'!$F$21,
IF($C350="6 - MS/NS",'C1. Verprobung'!$F$22,
IF($C350="7 - NS",'C1. Verprobung'!$F$23,"-")))))))</f>
        <v>-</v>
      </c>
      <c r="S350" s="151"/>
      <c r="T350" s="181">
        <f t="shared" si="28"/>
        <v>0</v>
      </c>
      <c r="U350" s="181">
        <f t="shared" si="29"/>
        <v>0</v>
      </c>
      <c r="V350" s="181">
        <f t="shared" si="30"/>
        <v>0</v>
      </c>
      <c r="W350" s="181">
        <f t="shared" si="31"/>
        <v>0</v>
      </c>
      <c r="X350" s="181">
        <f t="shared" si="32"/>
        <v>0</v>
      </c>
    </row>
    <row r="351" spans="2:24" ht="15" customHeight="1" x14ac:dyDescent="0.2">
      <c r="B351" s="337" t="s">
        <v>36</v>
      </c>
      <c r="C351" s="133" t="s">
        <v>36</v>
      </c>
      <c r="D351" s="133" t="s">
        <v>36</v>
      </c>
      <c r="E351" s="133"/>
      <c r="F351" s="133"/>
      <c r="G351" s="133"/>
      <c r="H351" s="133"/>
      <c r="I351" s="133"/>
      <c r="J351" s="133"/>
      <c r="K351" s="154"/>
      <c r="L351" s="154"/>
      <c r="M351" s="154"/>
      <c r="N351" s="154"/>
      <c r="O351" s="322" t="str">
        <f>IF($C351="1 - HöS",'C1. Verprobung'!$C$17,
IF($C351="2 - HöS/HS",'C1. Verprobung'!$C$18,
IF($C351="3 - HS",'C1. Verprobung'!$C$19,
IF($C351="4 - HS/MS",'C1. Verprobung'!$C$20,
IF($C351="5 - MS",'C1. Verprobung'!$C$21,
IF($C351="6 - MS/NS",'C1. Verprobung'!$C$22,
IF($C351="7 - NS",'C1. Verprobung'!$C$23,"-")))))))</f>
        <v>-</v>
      </c>
      <c r="P351" s="322" t="str">
        <f>IF($C351="1 - HöS",'C1. Verprobung'!$D$17,
IF($C351="2 - HöS/HS",'C1. Verprobung'!$D$18,
IF($C351="3 - HS",'C1. Verprobung'!$D$19,
IF($C351="4 - HS/MS",'C1. Verprobung'!$D$20,
IF($C351="5 - MS",'C1. Verprobung'!$D$21,
IF($C351="6 - MS/NS",'C1. Verprobung'!$D$22,
IF($C351="7 - NS",'C1. Verprobung'!$D$23,"-")))))))</f>
        <v>-</v>
      </c>
      <c r="Q351" s="322" t="str">
        <f>IF($C351="1 - HöS",'C1. Verprobung'!$E$17,
IF($C351="2 - HöS/HS",'C1. Verprobung'!$E$18,
IF($C351="3 - HS",'C1. Verprobung'!$E$19,
IF($C351="4 - HS/MS",'C1. Verprobung'!$E$20,
IF($C351="5 - MS",'C1. Verprobung'!$E$21,
IF($C351="6 - MS/NS",'C1. Verprobung'!$E$22,
IF($C351="7 - NS",'C1. Verprobung'!$E$23,"-")))))))</f>
        <v>-</v>
      </c>
      <c r="R351" s="322" t="str">
        <f>IF($C351="1 - HöS",'C1. Verprobung'!$F$17,
IF($C351="2 - HöS/HS",'C1. Verprobung'!$F$18,
IF($C351="3 - HS",'C1. Verprobung'!$F$19,
IF($C351="4 - HS/MS",'C1. Verprobung'!$F$20,
IF($C351="5 - MS",'C1. Verprobung'!$F$21,
IF($C351="6 - MS/NS",'C1. Verprobung'!$F$22,
IF($C351="7 - NS",'C1. Verprobung'!$F$23,"-")))))))</f>
        <v>-</v>
      </c>
      <c r="S351" s="151"/>
      <c r="T351" s="181">
        <f t="shared" si="28"/>
        <v>0</v>
      </c>
      <c r="U351" s="181">
        <f t="shared" si="29"/>
        <v>0</v>
      </c>
      <c r="V351" s="181">
        <f t="shared" si="30"/>
        <v>0</v>
      </c>
      <c r="W351" s="181">
        <f t="shared" si="31"/>
        <v>0</v>
      </c>
      <c r="X351" s="181">
        <f t="shared" si="32"/>
        <v>0</v>
      </c>
    </row>
    <row r="352" spans="2:24" ht="15" customHeight="1" x14ac:dyDescent="0.2">
      <c r="B352" s="337" t="s">
        <v>36</v>
      </c>
      <c r="C352" s="133" t="s">
        <v>36</v>
      </c>
      <c r="D352" s="133" t="s">
        <v>36</v>
      </c>
      <c r="E352" s="133"/>
      <c r="F352" s="133"/>
      <c r="G352" s="133"/>
      <c r="H352" s="133"/>
      <c r="I352" s="133"/>
      <c r="J352" s="133"/>
      <c r="K352" s="154"/>
      <c r="L352" s="154"/>
      <c r="M352" s="154"/>
      <c r="N352" s="154"/>
      <c r="O352" s="322" t="str">
        <f>IF($C352="1 - HöS",'C1. Verprobung'!$C$17,
IF($C352="2 - HöS/HS",'C1. Verprobung'!$C$18,
IF($C352="3 - HS",'C1. Verprobung'!$C$19,
IF($C352="4 - HS/MS",'C1. Verprobung'!$C$20,
IF($C352="5 - MS",'C1. Verprobung'!$C$21,
IF($C352="6 - MS/NS",'C1. Verprobung'!$C$22,
IF($C352="7 - NS",'C1. Verprobung'!$C$23,"-")))))))</f>
        <v>-</v>
      </c>
      <c r="P352" s="322" t="str">
        <f>IF($C352="1 - HöS",'C1. Verprobung'!$D$17,
IF($C352="2 - HöS/HS",'C1. Verprobung'!$D$18,
IF($C352="3 - HS",'C1. Verprobung'!$D$19,
IF($C352="4 - HS/MS",'C1. Verprobung'!$D$20,
IF($C352="5 - MS",'C1. Verprobung'!$D$21,
IF($C352="6 - MS/NS",'C1. Verprobung'!$D$22,
IF($C352="7 - NS",'C1. Verprobung'!$D$23,"-")))))))</f>
        <v>-</v>
      </c>
      <c r="Q352" s="322" t="str">
        <f>IF($C352="1 - HöS",'C1. Verprobung'!$E$17,
IF($C352="2 - HöS/HS",'C1. Verprobung'!$E$18,
IF($C352="3 - HS",'C1. Verprobung'!$E$19,
IF($C352="4 - HS/MS",'C1. Verprobung'!$E$20,
IF($C352="5 - MS",'C1. Verprobung'!$E$21,
IF($C352="6 - MS/NS",'C1. Verprobung'!$E$22,
IF($C352="7 - NS",'C1. Verprobung'!$E$23,"-")))))))</f>
        <v>-</v>
      </c>
      <c r="R352" s="322" t="str">
        <f>IF($C352="1 - HöS",'C1. Verprobung'!$F$17,
IF($C352="2 - HöS/HS",'C1. Verprobung'!$F$18,
IF($C352="3 - HS",'C1. Verprobung'!$F$19,
IF($C352="4 - HS/MS",'C1. Verprobung'!$F$20,
IF($C352="5 - MS",'C1. Verprobung'!$F$21,
IF($C352="6 - MS/NS",'C1. Verprobung'!$F$22,
IF($C352="7 - NS",'C1. Verprobung'!$F$23,"-")))))))</f>
        <v>-</v>
      </c>
      <c r="S352" s="151"/>
      <c r="T352" s="181">
        <f t="shared" si="28"/>
        <v>0</v>
      </c>
      <c r="U352" s="181">
        <f t="shared" si="29"/>
        <v>0</v>
      </c>
      <c r="V352" s="181">
        <f t="shared" si="30"/>
        <v>0</v>
      </c>
      <c r="W352" s="181">
        <f t="shared" si="31"/>
        <v>0</v>
      </c>
      <c r="X352" s="181">
        <f t="shared" si="32"/>
        <v>0</v>
      </c>
    </row>
    <row r="353" spans="2:24" ht="15" customHeight="1" x14ac:dyDescent="0.2">
      <c r="B353" s="337" t="s">
        <v>36</v>
      </c>
      <c r="C353" s="133" t="s">
        <v>36</v>
      </c>
      <c r="D353" s="133" t="s">
        <v>36</v>
      </c>
      <c r="E353" s="133"/>
      <c r="F353" s="133"/>
      <c r="G353" s="133"/>
      <c r="H353" s="133"/>
      <c r="I353" s="133"/>
      <c r="J353" s="133"/>
      <c r="K353" s="154"/>
      <c r="L353" s="154"/>
      <c r="M353" s="154"/>
      <c r="N353" s="154"/>
      <c r="O353" s="322" t="str">
        <f>IF($C353="1 - HöS",'C1. Verprobung'!$C$17,
IF($C353="2 - HöS/HS",'C1. Verprobung'!$C$18,
IF($C353="3 - HS",'C1. Verprobung'!$C$19,
IF($C353="4 - HS/MS",'C1. Verprobung'!$C$20,
IF($C353="5 - MS",'C1. Verprobung'!$C$21,
IF($C353="6 - MS/NS",'C1. Verprobung'!$C$22,
IF($C353="7 - NS",'C1. Verprobung'!$C$23,"-")))))))</f>
        <v>-</v>
      </c>
      <c r="P353" s="322" t="str">
        <f>IF($C353="1 - HöS",'C1. Verprobung'!$D$17,
IF($C353="2 - HöS/HS",'C1. Verprobung'!$D$18,
IF($C353="3 - HS",'C1. Verprobung'!$D$19,
IF($C353="4 - HS/MS",'C1. Verprobung'!$D$20,
IF($C353="5 - MS",'C1. Verprobung'!$D$21,
IF($C353="6 - MS/NS",'C1. Verprobung'!$D$22,
IF($C353="7 - NS",'C1. Verprobung'!$D$23,"-")))))))</f>
        <v>-</v>
      </c>
      <c r="Q353" s="322" t="str">
        <f>IF($C353="1 - HöS",'C1. Verprobung'!$E$17,
IF($C353="2 - HöS/HS",'C1. Verprobung'!$E$18,
IF($C353="3 - HS",'C1. Verprobung'!$E$19,
IF($C353="4 - HS/MS",'C1. Verprobung'!$E$20,
IF($C353="5 - MS",'C1. Verprobung'!$E$21,
IF($C353="6 - MS/NS",'C1. Verprobung'!$E$22,
IF($C353="7 - NS",'C1. Verprobung'!$E$23,"-")))))))</f>
        <v>-</v>
      </c>
      <c r="R353" s="322" t="str">
        <f>IF($C353="1 - HöS",'C1. Verprobung'!$F$17,
IF($C353="2 - HöS/HS",'C1. Verprobung'!$F$18,
IF($C353="3 - HS",'C1. Verprobung'!$F$19,
IF($C353="4 - HS/MS",'C1. Verprobung'!$F$20,
IF($C353="5 - MS",'C1. Verprobung'!$F$21,
IF($C353="6 - MS/NS",'C1. Verprobung'!$F$22,
IF($C353="7 - NS",'C1. Verprobung'!$F$23,"-")))))))</f>
        <v>-</v>
      </c>
      <c r="S353" s="151"/>
      <c r="T353" s="181">
        <f t="shared" si="28"/>
        <v>0</v>
      </c>
      <c r="U353" s="181">
        <f t="shared" si="29"/>
        <v>0</v>
      </c>
      <c r="V353" s="181">
        <f t="shared" si="30"/>
        <v>0</v>
      </c>
      <c r="W353" s="181">
        <f t="shared" si="31"/>
        <v>0</v>
      </c>
      <c r="X353" s="181">
        <f t="shared" si="32"/>
        <v>0</v>
      </c>
    </row>
    <row r="354" spans="2:24" ht="15" customHeight="1" x14ac:dyDescent="0.2">
      <c r="B354" s="337" t="s">
        <v>36</v>
      </c>
      <c r="C354" s="133" t="s">
        <v>36</v>
      </c>
      <c r="D354" s="133" t="s">
        <v>36</v>
      </c>
      <c r="E354" s="133"/>
      <c r="F354" s="133"/>
      <c r="G354" s="133"/>
      <c r="H354" s="133"/>
      <c r="I354" s="133"/>
      <c r="J354" s="133"/>
      <c r="K354" s="154"/>
      <c r="L354" s="154"/>
      <c r="M354" s="154"/>
      <c r="N354" s="154"/>
      <c r="O354" s="322" t="str">
        <f>IF($C354="1 - HöS",'C1. Verprobung'!$C$17,
IF($C354="2 - HöS/HS",'C1. Verprobung'!$C$18,
IF($C354="3 - HS",'C1. Verprobung'!$C$19,
IF($C354="4 - HS/MS",'C1. Verprobung'!$C$20,
IF($C354="5 - MS",'C1. Verprobung'!$C$21,
IF($C354="6 - MS/NS",'C1. Verprobung'!$C$22,
IF($C354="7 - NS",'C1. Verprobung'!$C$23,"-")))))))</f>
        <v>-</v>
      </c>
      <c r="P354" s="322" t="str">
        <f>IF($C354="1 - HöS",'C1. Verprobung'!$D$17,
IF($C354="2 - HöS/HS",'C1. Verprobung'!$D$18,
IF($C354="3 - HS",'C1. Verprobung'!$D$19,
IF($C354="4 - HS/MS",'C1. Verprobung'!$D$20,
IF($C354="5 - MS",'C1. Verprobung'!$D$21,
IF($C354="6 - MS/NS",'C1. Verprobung'!$D$22,
IF($C354="7 - NS",'C1. Verprobung'!$D$23,"-")))))))</f>
        <v>-</v>
      </c>
      <c r="Q354" s="322" t="str">
        <f>IF($C354="1 - HöS",'C1. Verprobung'!$E$17,
IF($C354="2 - HöS/HS",'C1. Verprobung'!$E$18,
IF($C354="3 - HS",'C1. Verprobung'!$E$19,
IF($C354="4 - HS/MS",'C1. Verprobung'!$E$20,
IF($C354="5 - MS",'C1. Verprobung'!$E$21,
IF($C354="6 - MS/NS",'C1. Verprobung'!$E$22,
IF($C354="7 - NS",'C1. Verprobung'!$E$23,"-")))))))</f>
        <v>-</v>
      </c>
      <c r="R354" s="322" t="str">
        <f>IF($C354="1 - HöS",'C1. Verprobung'!$F$17,
IF($C354="2 - HöS/HS",'C1. Verprobung'!$F$18,
IF($C354="3 - HS",'C1. Verprobung'!$F$19,
IF($C354="4 - HS/MS",'C1. Verprobung'!$F$20,
IF($C354="5 - MS",'C1. Verprobung'!$F$21,
IF($C354="6 - MS/NS",'C1. Verprobung'!$F$22,
IF($C354="7 - NS",'C1. Verprobung'!$F$23,"-")))))))</f>
        <v>-</v>
      </c>
      <c r="S354" s="151"/>
      <c r="T354" s="181">
        <f t="shared" si="28"/>
        <v>0</v>
      </c>
      <c r="U354" s="181">
        <f t="shared" si="29"/>
        <v>0</v>
      </c>
      <c r="V354" s="181">
        <f t="shared" si="30"/>
        <v>0</v>
      </c>
      <c r="W354" s="181">
        <f t="shared" si="31"/>
        <v>0</v>
      </c>
      <c r="X354" s="181">
        <f t="shared" si="32"/>
        <v>0</v>
      </c>
    </row>
    <row r="355" spans="2:24" ht="15" customHeight="1" x14ac:dyDescent="0.2">
      <c r="B355" s="337" t="s">
        <v>36</v>
      </c>
      <c r="C355" s="133" t="s">
        <v>36</v>
      </c>
      <c r="D355" s="133" t="s">
        <v>36</v>
      </c>
      <c r="E355" s="133"/>
      <c r="F355" s="133"/>
      <c r="G355" s="133"/>
      <c r="H355" s="133"/>
      <c r="I355" s="133"/>
      <c r="J355" s="133"/>
      <c r="K355" s="154"/>
      <c r="L355" s="154"/>
      <c r="M355" s="154"/>
      <c r="N355" s="154"/>
      <c r="O355" s="322" t="str">
        <f>IF($C355="1 - HöS",'C1. Verprobung'!$C$17,
IF($C355="2 - HöS/HS",'C1. Verprobung'!$C$18,
IF($C355="3 - HS",'C1. Verprobung'!$C$19,
IF($C355="4 - HS/MS",'C1. Verprobung'!$C$20,
IF($C355="5 - MS",'C1. Verprobung'!$C$21,
IF($C355="6 - MS/NS",'C1. Verprobung'!$C$22,
IF($C355="7 - NS",'C1. Verprobung'!$C$23,"-")))))))</f>
        <v>-</v>
      </c>
      <c r="P355" s="322" t="str">
        <f>IF($C355="1 - HöS",'C1. Verprobung'!$D$17,
IF($C355="2 - HöS/HS",'C1. Verprobung'!$D$18,
IF($C355="3 - HS",'C1. Verprobung'!$D$19,
IF($C355="4 - HS/MS",'C1. Verprobung'!$D$20,
IF($C355="5 - MS",'C1. Verprobung'!$D$21,
IF($C355="6 - MS/NS",'C1. Verprobung'!$D$22,
IF($C355="7 - NS",'C1. Verprobung'!$D$23,"-")))))))</f>
        <v>-</v>
      </c>
      <c r="Q355" s="322" t="str">
        <f>IF($C355="1 - HöS",'C1. Verprobung'!$E$17,
IF($C355="2 - HöS/HS",'C1. Verprobung'!$E$18,
IF($C355="3 - HS",'C1. Verprobung'!$E$19,
IF($C355="4 - HS/MS",'C1. Verprobung'!$E$20,
IF($C355="5 - MS",'C1. Verprobung'!$E$21,
IF($C355="6 - MS/NS",'C1. Verprobung'!$E$22,
IF($C355="7 - NS",'C1. Verprobung'!$E$23,"-")))))))</f>
        <v>-</v>
      </c>
      <c r="R355" s="322" t="str">
        <f>IF($C355="1 - HöS",'C1. Verprobung'!$F$17,
IF($C355="2 - HöS/HS",'C1. Verprobung'!$F$18,
IF($C355="3 - HS",'C1. Verprobung'!$F$19,
IF($C355="4 - HS/MS",'C1. Verprobung'!$F$20,
IF($C355="5 - MS",'C1. Verprobung'!$F$21,
IF($C355="6 - MS/NS",'C1. Verprobung'!$F$22,
IF($C355="7 - NS",'C1. Verprobung'!$F$23,"-")))))))</f>
        <v>-</v>
      </c>
      <c r="S355" s="151"/>
      <c r="T355" s="181">
        <f t="shared" si="28"/>
        <v>0</v>
      </c>
      <c r="U355" s="181">
        <f t="shared" si="29"/>
        <v>0</v>
      </c>
      <c r="V355" s="181">
        <f t="shared" si="30"/>
        <v>0</v>
      </c>
      <c r="W355" s="181">
        <f t="shared" si="31"/>
        <v>0</v>
      </c>
      <c r="X355" s="181">
        <f t="shared" si="32"/>
        <v>0</v>
      </c>
    </row>
    <row r="356" spans="2:24" ht="15" customHeight="1" x14ac:dyDescent="0.2">
      <c r="B356" s="337" t="s">
        <v>36</v>
      </c>
      <c r="C356" s="133" t="s">
        <v>36</v>
      </c>
      <c r="D356" s="133" t="s">
        <v>36</v>
      </c>
      <c r="E356" s="133"/>
      <c r="F356" s="133"/>
      <c r="G356" s="133"/>
      <c r="H356" s="133"/>
      <c r="I356" s="133"/>
      <c r="J356" s="133"/>
      <c r="K356" s="154"/>
      <c r="L356" s="154"/>
      <c r="M356" s="154"/>
      <c r="N356" s="154"/>
      <c r="O356" s="322" t="str">
        <f>IF($C356="1 - HöS",'C1. Verprobung'!$C$17,
IF($C356="2 - HöS/HS",'C1. Verprobung'!$C$18,
IF($C356="3 - HS",'C1. Verprobung'!$C$19,
IF($C356="4 - HS/MS",'C1. Verprobung'!$C$20,
IF($C356="5 - MS",'C1. Verprobung'!$C$21,
IF($C356="6 - MS/NS",'C1. Verprobung'!$C$22,
IF($C356="7 - NS",'C1. Verprobung'!$C$23,"-")))))))</f>
        <v>-</v>
      </c>
      <c r="P356" s="322" t="str">
        <f>IF($C356="1 - HöS",'C1. Verprobung'!$D$17,
IF($C356="2 - HöS/HS",'C1. Verprobung'!$D$18,
IF($C356="3 - HS",'C1. Verprobung'!$D$19,
IF($C356="4 - HS/MS",'C1. Verprobung'!$D$20,
IF($C356="5 - MS",'C1. Verprobung'!$D$21,
IF($C356="6 - MS/NS",'C1. Verprobung'!$D$22,
IF($C356="7 - NS",'C1. Verprobung'!$D$23,"-")))))))</f>
        <v>-</v>
      </c>
      <c r="Q356" s="322" t="str">
        <f>IF($C356="1 - HöS",'C1. Verprobung'!$E$17,
IF($C356="2 - HöS/HS",'C1. Verprobung'!$E$18,
IF($C356="3 - HS",'C1. Verprobung'!$E$19,
IF($C356="4 - HS/MS",'C1. Verprobung'!$E$20,
IF($C356="5 - MS",'C1. Verprobung'!$E$21,
IF($C356="6 - MS/NS",'C1. Verprobung'!$E$22,
IF($C356="7 - NS",'C1. Verprobung'!$E$23,"-")))))))</f>
        <v>-</v>
      </c>
      <c r="R356" s="322" t="str">
        <f>IF($C356="1 - HöS",'C1. Verprobung'!$F$17,
IF($C356="2 - HöS/HS",'C1. Verprobung'!$F$18,
IF($C356="3 - HS",'C1. Verprobung'!$F$19,
IF($C356="4 - HS/MS",'C1. Verprobung'!$F$20,
IF($C356="5 - MS",'C1. Verprobung'!$F$21,
IF($C356="6 - MS/NS",'C1. Verprobung'!$F$22,
IF($C356="7 - NS",'C1. Verprobung'!$F$23,"-")))))))</f>
        <v>-</v>
      </c>
      <c r="S356" s="151"/>
      <c r="T356" s="181">
        <f t="shared" si="28"/>
        <v>0</v>
      </c>
      <c r="U356" s="181">
        <f t="shared" si="29"/>
        <v>0</v>
      </c>
      <c r="V356" s="181">
        <f t="shared" si="30"/>
        <v>0</v>
      </c>
      <c r="W356" s="181">
        <f t="shared" si="31"/>
        <v>0</v>
      </c>
      <c r="X356" s="181">
        <f t="shared" si="32"/>
        <v>0</v>
      </c>
    </row>
    <row r="357" spans="2:24" ht="15" customHeight="1" x14ac:dyDescent="0.2">
      <c r="B357" s="337" t="s">
        <v>36</v>
      </c>
      <c r="C357" s="133" t="s">
        <v>36</v>
      </c>
      <c r="D357" s="133" t="s">
        <v>36</v>
      </c>
      <c r="E357" s="133"/>
      <c r="F357" s="133"/>
      <c r="G357" s="133"/>
      <c r="H357" s="133"/>
      <c r="I357" s="133"/>
      <c r="J357" s="133"/>
      <c r="K357" s="154"/>
      <c r="L357" s="154"/>
      <c r="M357" s="154"/>
      <c r="N357" s="154"/>
      <c r="O357" s="322" t="str">
        <f>IF($C357="1 - HöS",'C1. Verprobung'!$C$17,
IF($C357="2 - HöS/HS",'C1. Verprobung'!$C$18,
IF($C357="3 - HS",'C1. Verprobung'!$C$19,
IF($C357="4 - HS/MS",'C1. Verprobung'!$C$20,
IF($C357="5 - MS",'C1. Verprobung'!$C$21,
IF($C357="6 - MS/NS",'C1. Verprobung'!$C$22,
IF($C357="7 - NS",'C1. Verprobung'!$C$23,"-")))))))</f>
        <v>-</v>
      </c>
      <c r="P357" s="322" t="str">
        <f>IF($C357="1 - HöS",'C1. Verprobung'!$D$17,
IF($C357="2 - HöS/HS",'C1. Verprobung'!$D$18,
IF($C357="3 - HS",'C1. Verprobung'!$D$19,
IF($C357="4 - HS/MS",'C1. Verprobung'!$D$20,
IF($C357="5 - MS",'C1. Verprobung'!$D$21,
IF($C357="6 - MS/NS",'C1. Verprobung'!$D$22,
IF($C357="7 - NS",'C1. Verprobung'!$D$23,"-")))))))</f>
        <v>-</v>
      </c>
      <c r="Q357" s="322" t="str">
        <f>IF($C357="1 - HöS",'C1. Verprobung'!$E$17,
IF($C357="2 - HöS/HS",'C1. Verprobung'!$E$18,
IF($C357="3 - HS",'C1. Verprobung'!$E$19,
IF($C357="4 - HS/MS",'C1. Verprobung'!$E$20,
IF($C357="5 - MS",'C1. Verprobung'!$E$21,
IF($C357="6 - MS/NS",'C1. Verprobung'!$E$22,
IF($C357="7 - NS",'C1. Verprobung'!$E$23,"-")))))))</f>
        <v>-</v>
      </c>
      <c r="R357" s="322" t="str">
        <f>IF($C357="1 - HöS",'C1. Verprobung'!$F$17,
IF($C357="2 - HöS/HS",'C1. Verprobung'!$F$18,
IF($C357="3 - HS",'C1. Verprobung'!$F$19,
IF($C357="4 - HS/MS",'C1. Verprobung'!$F$20,
IF($C357="5 - MS",'C1. Verprobung'!$F$21,
IF($C357="6 - MS/NS",'C1. Verprobung'!$F$22,
IF($C357="7 - NS",'C1. Verprobung'!$F$23,"-")))))))</f>
        <v>-</v>
      </c>
      <c r="S357" s="151"/>
      <c r="T357" s="181">
        <f t="shared" si="28"/>
        <v>0</v>
      </c>
      <c r="U357" s="181">
        <f t="shared" si="29"/>
        <v>0</v>
      </c>
      <c r="V357" s="181">
        <f t="shared" si="30"/>
        <v>0</v>
      </c>
      <c r="W357" s="181">
        <f t="shared" si="31"/>
        <v>0</v>
      </c>
      <c r="X357" s="181">
        <f t="shared" si="32"/>
        <v>0</v>
      </c>
    </row>
    <row r="358" spans="2:24" ht="15" customHeight="1" x14ac:dyDescent="0.2">
      <c r="B358" s="337" t="s">
        <v>36</v>
      </c>
      <c r="C358" s="133" t="s">
        <v>36</v>
      </c>
      <c r="D358" s="133" t="s">
        <v>36</v>
      </c>
      <c r="E358" s="133"/>
      <c r="F358" s="133"/>
      <c r="G358" s="133"/>
      <c r="H358" s="133"/>
      <c r="I358" s="133"/>
      <c r="J358" s="133"/>
      <c r="K358" s="154"/>
      <c r="L358" s="154"/>
      <c r="M358" s="154"/>
      <c r="N358" s="154"/>
      <c r="O358" s="322" t="str">
        <f>IF($C358="1 - HöS",'C1. Verprobung'!$C$17,
IF($C358="2 - HöS/HS",'C1. Verprobung'!$C$18,
IF($C358="3 - HS",'C1. Verprobung'!$C$19,
IF($C358="4 - HS/MS",'C1. Verprobung'!$C$20,
IF($C358="5 - MS",'C1. Verprobung'!$C$21,
IF($C358="6 - MS/NS",'C1. Verprobung'!$C$22,
IF($C358="7 - NS",'C1. Verprobung'!$C$23,"-")))))))</f>
        <v>-</v>
      </c>
      <c r="P358" s="322" t="str">
        <f>IF($C358="1 - HöS",'C1. Verprobung'!$D$17,
IF($C358="2 - HöS/HS",'C1. Verprobung'!$D$18,
IF($C358="3 - HS",'C1. Verprobung'!$D$19,
IF($C358="4 - HS/MS",'C1. Verprobung'!$D$20,
IF($C358="5 - MS",'C1. Verprobung'!$D$21,
IF($C358="6 - MS/NS",'C1. Verprobung'!$D$22,
IF($C358="7 - NS",'C1. Verprobung'!$D$23,"-")))))))</f>
        <v>-</v>
      </c>
      <c r="Q358" s="322" t="str">
        <f>IF($C358="1 - HöS",'C1. Verprobung'!$E$17,
IF($C358="2 - HöS/HS",'C1. Verprobung'!$E$18,
IF($C358="3 - HS",'C1. Verprobung'!$E$19,
IF($C358="4 - HS/MS",'C1. Verprobung'!$E$20,
IF($C358="5 - MS",'C1. Verprobung'!$E$21,
IF($C358="6 - MS/NS",'C1. Verprobung'!$E$22,
IF($C358="7 - NS",'C1. Verprobung'!$E$23,"-")))))))</f>
        <v>-</v>
      </c>
      <c r="R358" s="322" t="str">
        <f>IF($C358="1 - HöS",'C1. Verprobung'!$F$17,
IF($C358="2 - HöS/HS",'C1. Verprobung'!$F$18,
IF($C358="3 - HS",'C1. Verprobung'!$F$19,
IF($C358="4 - HS/MS",'C1. Verprobung'!$F$20,
IF($C358="5 - MS",'C1. Verprobung'!$F$21,
IF($C358="6 - MS/NS",'C1. Verprobung'!$F$22,
IF($C358="7 - NS",'C1. Verprobung'!$F$23,"-")))))))</f>
        <v>-</v>
      </c>
      <c r="S358" s="151"/>
      <c r="T358" s="181">
        <f t="shared" si="28"/>
        <v>0</v>
      </c>
      <c r="U358" s="181">
        <f t="shared" si="29"/>
        <v>0</v>
      </c>
      <c r="V358" s="181">
        <f t="shared" si="30"/>
        <v>0</v>
      </c>
      <c r="W358" s="181">
        <f t="shared" si="31"/>
        <v>0</v>
      </c>
      <c r="X358" s="181">
        <f t="shared" si="32"/>
        <v>0</v>
      </c>
    </row>
    <row r="359" spans="2:24" ht="15" customHeight="1" x14ac:dyDescent="0.2">
      <c r="B359" s="337" t="s">
        <v>36</v>
      </c>
      <c r="C359" s="133" t="s">
        <v>36</v>
      </c>
      <c r="D359" s="133" t="s">
        <v>36</v>
      </c>
      <c r="E359" s="133"/>
      <c r="F359" s="133"/>
      <c r="G359" s="133"/>
      <c r="H359" s="133"/>
      <c r="I359" s="133"/>
      <c r="J359" s="133"/>
      <c r="K359" s="154"/>
      <c r="L359" s="154"/>
      <c r="M359" s="154"/>
      <c r="N359" s="154"/>
      <c r="O359" s="322" t="str">
        <f>IF($C359="1 - HöS",'C1. Verprobung'!$C$17,
IF($C359="2 - HöS/HS",'C1. Verprobung'!$C$18,
IF($C359="3 - HS",'C1. Verprobung'!$C$19,
IF($C359="4 - HS/MS",'C1. Verprobung'!$C$20,
IF($C359="5 - MS",'C1. Verprobung'!$C$21,
IF($C359="6 - MS/NS",'C1. Verprobung'!$C$22,
IF($C359="7 - NS",'C1. Verprobung'!$C$23,"-")))))))</f>
        <v>-</v>
      </c>
      <c r="P359" s="322" t="str">
        <f>IF($C359="1 - HöS",'C1. Verprobung'!$D$17,
IF($C359="2 - HöS/HS",'C1. Verprobung'!$D$18,
IF($C359="3 - HS",'C1. Verprobung'!$D$19,
IF($C359="4 - HS/MS",'C1. Verprobung'!$D$20,
IF($C359="5 - MS",'C1. Verprobung'!$D$21,
IF($C359="6 - MS/NS",'C1. Verprobung'!$D$22,
IF($C359="7 - NS",'C1. Verprobung'!$D$23,"-")))))))</f>
        <v>-</v>
      </c>
      <c r="Q359" s="322" t="str">
        <f>IF($C359="1 - HöS",'C1. Verprobung'!$E$17,
IF($C359="2 - HöS/HS",'C1. Verprobung'!$E$18,
IF($C359="3 - HS",'C1. Verprobung'!$E$19,
IF($C359="4 - HS/MS",'C1. Verprobung'!$E$20,
IF($C359="5 - MS",'C1. Verprobung'!$E$21,
IF($C359="6 - MS/NS",'C1. Verprobung'!$E$22,
IF($C359="7 - NS",'C1. Verprobung'!$E$23,"-")))))))</f>
        <v>-</v>
      </c>
      <c r="R359" s="322" t="str">
        <f>IF($C359="1 - HöS",'C1. Verprobung'!$F$17,
IF($C359="2 - HöS/HS",'C1. Verprobung'!$F$18,
IF($C359="3 - HS",'C1. Verprobung'!$F$19,
IF($C359="4 - HS/MS",'C1. Verprobung'!$F$20,
IF($C359="5 - MS",'C1. Verprobung'!$F$21,
IF($C359="6 - MS/NS",'C1. Verprobung'!$F$22,
IF($C359="7 - NS",'C1. Verprobung'!$F$23,"-")))))))</f>
        <v>-</v>
      </c>
      <c r="S359" s="151"/>
      <c r="T359" s="181">
        <f t="shared" si="28"/>
        <v>0</v>
      </c>
      <c r="U359" s="181">
        <f t="shared" si="29"/>
        <v>0</v>
      </c>
      <c r="V359" s="181">
        <f t="shared" si="30"/>
        <v>0</v>
      </c>
      <c r="W359" s="181">
        <f t="shared" si="31"/>
        <v>0</v>
      </c>
      <c r="X359" s="181">
        <f t="shared" si="32"/>
        <v>0</v>
      </c>
    </row>
    <row r="360" spans="2:24" ht="15" customHeight="1" x14ac:dyDescent="0.2">
      <c r="B360" s="337" t="s">
        <v>36</v>
      </c>
      <c r="C360" s="133" t="s">
        <v>36</v>
      </c>
      <c r="D360" s="133" t="s">
        <v>36</v>
      </c>
      <c r="E360" s="133"/>
      <c r="F360" s="133"/>
      <c r="G360" s="133"/>
      <c r="H360" s="133"/>
      <c r="I360" s="133"/>
      <c r="J360" s="133"/>
      <c r="K360" s="154"/>
      <c r="L360" s="154"/>
      <c r="M360" s="154"/>
      <c r="N360" s="154"/>
      <c r="O360" s="322" t="str">
        <f>IF($C360="1 - HöS",'C1. Verprobung'!$C$17,
IF($C360="2 - HöS/HS",'C1. Verprobung'!$C$18,
IF($C360="3 - HS",'C1. Verprobung'!$C$19,
IF($C360="4 - HS/MS",'C1. Verprobung'!$C$20,
IF($C360="5 - MS",'C1. Verprobung'!$C$21,
IF($C360="6 - MS/NS",'C1. Verprobung'!$C$22,
IF($C360="7 - NS",'C1. Verprobung'!$C$23,"-")))))))</f>
        <v>-</v>
      </c>
      <c r="P360" s="322" t="str">
        <f>IF($C360="1 - HöS",'C1. Verprobung'!$D$17,
IF($C360="2 - HöS/HS",'C1. Verprobung'!$D$18,
IF($C360="3 - HS",'C1. Verprobung'!$D$19,
IF($C360="4 - HS/MS",'C1. Verprobung'!$D$20,
IF($C360="5 - MS",'C1. Verprobung'!$D$21,
IF($C360="6 - MS/NS",'C1. Verprobung'!$D$22,
IF($C360="7 - NS",'C1. Verprobung'!$D$23,"-")))))))</f>
        <v>-</v>
      </c>
      <c r="Q360" s="322" t="str">
        <f>IF($C360="1 - HöS",'C1. Verprobung'!$E$17,
IF($C360="2 - HöS/HS",'C1. Verprobung'!$E$18,
IF($C360="3 - HS",'C1. Verprobung'!$E$19,
IF($C360="4 - HS/MS",'C1. Verprobung'!$E$20,
IF($C360="5 - MS",'C1. Verprobung'!$E$21,
IF($C360="6 - MS/NS",'C1. Verprobung'!$E$22,
IF($C360="7 - NS",'C1. Verprobung'!$E$23,"-")))))))</f>
        <v>-</v>
      </c>
      <c r="R360" s="322" t="str">
        <f>IF($C360="1 - HöS",'C1. Verprobung'!$F$17,
IF($C360="2 - HöS/HS",'C1. Verprobung'!$F$18,
IF($C360="3 - HS",'C1. Verprobung'!$F$19,
IF($C360="4 - HS/MS",'C1. Verprobung'!$F$20,
IF($C360="5 - MS",'C1. Verprobung'!$F$21,
IF($C360="6 - MS/NS",'C1. Verprobung'!$F$22,
IF($C360="7 - NS",'C1. Verprobung'!$F$23,"-")))))))</f>
        <v>-</v>
      </c>
      <c r="S360" s="151"/>
      <c r="T360" s="181">
        <f t="shared" si="28"/>
        <v>0</v>
      </c>
      <c r="U360" s="181">
        <f t="shared" si="29"/>
        <v>0</v>
      </c>
      <c r="V360" s="181">
        <f t="shared" si="30"/>
        <v>0</v>
      </c>
      <c r="W360" s="181">
        <f t="shared" si="31"/>
        <v>0</v>
      </c>
      <c r="X360" s="181">
        <f t="shared" si="32"/>
        <v>0</v>
      </c>
    </row>
    <row r="361" spans="2:24" ht="15" customHeight="1" x14ac:dyDescent="0.2">
      <c r="B361" s="337" t="s">
        <v>36</v>
      </c>
      <c r="C361" s="133" t="s">
        <v>36</v>
      </c>
      <c r="D361" s="133" t="s">
        <v>36</v>
      </c>
      <c r="E361" s="133"/>
      <c r="F361" s="133"/>
      <c r="G361" s="133"/>
      <c r="H361" s="133"/>
      <c r="I361" s="133"/>
      <c r="J361" s="133"/>
      <c r="K361" s="154"/>
      <c r="L361" s="154"/>
      <c r="M361" s="154"/>
      <c r="N361" s="154"/>
      <c r="O361" s="322" t="str">
        <f>IF($C361="1 - HöS",'C1. Verprobung'!$C$17,
IF($C361="2 - HöS/HS",'C1. Verprobung'!$C$18,
IF($C361="3 - HS",'C1. Verprobung'!$C$19,
IF($C361="4 - HS/MS",'C1. Verprobung'!$C$20,
IF($C361="5 - MS",'C1. Verprobung'!$C$21,
IF($C361="6 - MS/NS",'C1. Verprobung'!$C$22,
IF($C361="7 - NS",'C1. Verprobung'!$C$23,"-")))))))</f>
        <v>-</v>
      </c>
      <c r="P361" s="322" t="str">
        <f>IF($C361="1 - HöS",'C1. Verprobung'!$D$17,
IF($C361="2 - HöS/HS",'C1. Verprobung'!$D$18,
IF($C361="3 - HS",'C1. Verprobung'!$D$19,
IF($C361="4 - HS/MS",'C1. Verprobung'!$D$20,
IF($C361="5 - MS",'C1. Verprobung'!$D$21,
IF($C361="6 - MS/NS",'C1. Verprobung'!$D$22,
IF($C361="7 - NS",'C1. Verprobung'!$D$23,"-")))))))</f>
        <v>-</v>
      </c>
      <c r="Q361" s="322" t="str">
        <f>IF($C361="1 - HöS",'C1. Verprobung'!$E$17,
IF($C361="2 - HöS/HS",'C1. Verprobung'!$E$18,
IF($C361="3 - HS",'C1. Verprobung'!$E$19,
IF($C361="4 - HS/MS",'C1. Verprobung'!$E$20,
IF($C361="5 - MS",'C1. Verprobung'!$E$21,
IF($C361="6 - MS/NS",'C1. Verprobung'!$E$22,
IF($C361="7 - NS",'C1. Verprobung'!$E$23,"-")))))))</f>
        <v>-</v>
      </c>
      <c r="R361" s="322" t="str">
        <f>IF($C361="1 - HöS",'C1. Verprobung'!$F$17,
IF($C361="2 - HöS/HS",'C1. Verprobung'!$F$18,
IF($C361="3 - HS",'C1. Verprobung'!$F$19,
IF($C361="4 - HS/MS",'C1. Verprobung'!$F$20,
IF($C361="5 - MS",'C1. Verprobung'!$F$21,
IF($C361="6 - MS/NS",'C1. Verprobung'!$F$22,
IF($C361="7 - NS",'C1. Verprobung'!$F$23,"-")))))))</f>
        <v>-</v>
      </c>
      <c r="S361" s="151"/>
      <c r="T361" s="181">
        <f t="shared" si="28"/>
        <v>0</v>
      </c>
      <c r="U361" s="181">
        <f t="shared" si="29"/>
        <v>0</v>
      </c>
      <c r="V361" s="181">
        <f t="shared" si="30"/>
        <v>0</v>
      </c>
      <c r="W361" s="181">
        <f t="shared" si="31"/>
        <v>0</v>
      </c>
      <c r="X361" s="181">
        <f t="shared" si="32"/>
        <v>0</v>
      </c>
    </row>
    <row r="362" spans="2:24" ht="15" customHeight="1" x14ac:dyDescent="0.2">
      <c r="B362" s="337" t="s">
        <v>36</v>
      </c>
      <c r="C362" s="133" t="s">
        <v>36</v>
      </c>
      <c r="D362" s="133" t="s">
        <v>36</v>
      </c>
      <c r="E362" s="133"/>
      <c r="F362" s="133"/>
      <c r="G362" s="133"/>
      <c r="H362" s="133"/>
      <c r="I362" s="133"/>
      <c r="J362" s="133"/>
      <c r="K362" s="154"/>
      <c r="L362" s="154"/>
      <c r="M362" s="154"/>
      <c r="N362" s="154"/>
      <c r="O362" s="322" t="str">
        <f>IF($C362="1 - HöS",'C1. Verprobung'!$C$17,
IF($C362="2 - HöS/HS",'C1. Verprobung'!$C$18,
IF($C362="3 - HS",'C1. Verprobung'!$C$19,
IF($C362="4 - HS/MS",'C1. Verprobung'!$C$20,
IF($C362="5 - MS",'C1. Verprobung'!$C$21,
IF($C362="6 - MS/NS",'C1. Verprobung'!$C$22,
IF($C362="7 - NS",'C1. Verprobung'!$C$23,"-")))))))</f>
        <v>-</v>
      </c>
      <c r="P362" s="322" t="str">
        <f>IF($C362="1 - HöS",'C1. Verprobung'!$D$17,
IF($C362="2 - HöS/HS",'C1. Verprobung'!$D$18,
IF($C362="3 - HS",'C1. Verprobung'!$D$19,
IF($C362="4 - HS/MS",'C1. Verprobung'!$D$20,
IF($C362="5 - MS",'C1. Verprobung'!$D$21,
IF($C362="6 - MS/NS",'C1. Verprobung'!$D$22,
IF($C362="7 - NS",'C1. Verprobung'!$D$23,"-")))))))</f>
        <v>-</v>
      </c>
      <c r="Q362" s="322" t="str">
        <f>IF($C362="1 - HöS",'C1. Verprobung'!$E$17,
IF($C362="2 - HöS/HS",'C1. Verprobung'!$E$18,
IF($C362="3 - HS",'C1. Verprobung'!$E$19,
IF($C362="4 - HS/MS",'C1. Verprobung'!$E$20,
IF($C362="5 - MS",'C1. Verprobung'!$E$21,
IF($C362="6 - MS/NS",'C1. Verprobung'!$E$22,
IF($C362="7 - NS",'C1. Verprobung'!$E$23,"-")))))))</f>
        <v>-</v>
      </c>
      <c r="R362" s="322" t="str">
        <f>IF($C362="1 - HöS",'C1. Verprobung'!$F$17,
IF($C362="2 - HöS/HS",'C1. Verprobung'!$F$18,
IF($C362="3 - HS",'C1. Verprobung'!$F$19,
IF($C362="4 - HS/MS",'C1. Verprobung'!$F$20,
IF($C362="5 - MS",'C1. Verprobung'!$F$21,
IF($C362="6 - MS/NS",'C1. Verprobung'!$F$22,
IF($C362="7 - NS",'C1. Verprobung'!$F$23,"-")))))))</f>
        <v>-</v>
      </c>
      <c r="S362" s="151"/>
      <c r="T362" s="181">
        <f t="shared" si="28"/>
        <v>0</v>
      </c>
      <c r="U362" s="181">
        <f t="shared" si="29"/>
        <v>0</v>
      </c>
      <c r="V362" s="181">
        <f t="shared" si="30"/>
        <v>0</v>
      </c>
      <c r="W362" s="181">
        <f t="shared" si="31"/>
        <v>0</v>
      </c>
      <c r="X362" s="181">
        <f t="shared" si="32"/>
        <v>0</v>
      </c>
    </row>
    <row r="363" spans="2:24" ht="15" customHeight="1" x14ac:dyDescent="0.2">
      <c r="B363" s="337" t="s">
        <v>36</v>
      </c>
      <c r="C363" s="133" t="s">
        <v>36</v>
      </c>
      <c r="D363" s="133" t="s">
        <v>36</v>
      </c>
      <c r="E363" s="133"/>
      <c r="F363" s="133"/>
      <c r="G363" s="133"/>
      <c r="H363" s="133"/>
      <c r="I363" s="133"/>
      <c r="J363" s="133"/>
      <c r="K363" s="154"/>
      <c r="L363" s="154"/>
      <c r="M363" s="154"/>
      <c r="N363" s="154"/>
      <c r="O363" s="322" t="str">
        <f>IF($C363="1 - HöS",'C1. Verprobung'!$C$17,
IF($C363="2 - HöS/HS",'C1. Verprobung'!$C$18,
IF($C363="3 - HS",'C1. Verprobung'!$C$19,
IF($C363="4 - HS/MS",'C1. Verprobung'!$C$20,
IF($C363="5 - MS",'C1. Verprobung'!$C$21,
IF($C363="6 - MS/NS",'C1. Verprobung'!$C$22,
IF($C363="7 - NS",'C1. Verprobung'!$C$23,"-")))))))</f>
        <v>-</v>
      </c>
      <c r="P363" s="322" t="str">
        <f>IF($C363="1 - HöS",'C1. Verprobung'!$D$17,
IF($C363="2 - HöS/HS",'C1. Verprobung'!$D$18,
IF($C363="3 - HS",'C1. Verprobung'!$D$19,
IF($C363="4 - HS/MS",'C1. Verprobung'!$D$20,
IF($C363="5 - MS",'C1. Verprobung'!$D$21,
IF($C363="6 - MS/NS",'C1. Verprobung'!$D$22,
IF($C363="7 - NS",'C1. Verprobung'!$D$23,"-")))))))</f>
        <v>-</v>
      </c>
      <c r="Q363" s="322" t="str">
        <f>IF($C363="1 - HöS",'C1. Verprobung'!$E$17,
IF($C363="2 - HöS/HS",'C1. Verprobung'!$E$18,
IF($C363="3 - HS",'C1. Verprobung'!$E$19,
IF($C363="4 - HS/MS",'C1. Verprobung'!$E$20,
IF($C363="5 - MS",'C1. Verprobung'!$E$21,
IF($C363="6 - MS/NS",'C1. Verprobung'!$E$22,
IF($C363="7 - NS",'C1. Verprobung'!$E$23,"-")))))))</f>
        <v>-</v>
      </c>
      <c r="R363" s="322" t="str">
        <f>IF($C363="1 - HöS",'C1. Verprobung'!$F$17,
IF($C363="2 - HöS/HS",'C1. Verprobung'!$F$18,
IF($C363="3 - HS",'C1. Verprobung'!$F$19,
IF($C363="4 - HS/MS",'C1. Verprobung'!$F$20,
IF($C363="5 - MS",'C1. Verprobung'!$F$21,
IF($C363="6 - MS/NS",'C1. Verprobung'!$F$22,
IF($C363="7 - NS",'C1. Verprobung'!$F$23,"-")))))))</f>
        <v>-</v>
      </c>
      <c r="S363" s="151"/>
      <c r="T363" s="181">
        <f t="shared" si="28"/>
        <v>0</v>
      </c>
      <c r="U363" s="181">
        <f t="shared" si="29"/>
        <v>0</v>
      </c>
      <c r="V363" s="181">
        <f t="shared" si="30"/>
        <v>0</v>
      </c>
      <c r="W363" s="181">
        <f t="shared" si="31"/>
        <v>0</v>
      </c>
      <c r="X363" s="181">
        <f t="shared" si="32"/>
        <v>0</v>
      </c>
    </row>
    <row r="364" spans="2:24" ht="15" customHeight="1" x14ac:dyDescent="0.2">
      <c r="B364" s="337" t="s">
        <v>36</v>
      </c>
      <c r="C364" s="133" t="s">
        <v>36</v>
      </c>
      <c r="D364" s="133" t="s">
        <v>36</v>
      </c>
      <c r="E364" s="133"/>
      <c r="F364" s="133"/>
      <c r="G364" s="133"/>
      <c r="H364" s="133"/>
      <c r="I364" s="133"/>
      <c r="J364" s="133"/>
      <c r="K364" s="154"/>
      <c r="L364" s="154"/>
      <c r="M364" s="154"/>
      <c r="N364" s="154"/>
      <c r="O364" s="322" t="str">
        <f>IF($C364="1 - HöS",'C1. Verprobung'!$C$17,
IF($C364="2 - HöS/HS",'C1. Verprobung'!$C$18,
IF($C364="3 - HS",'C1. Verprobung'!$C$19,
IF($C364="4 - HS/MS",'C1. Verprobung'!$C$20,
IF($C364="5 - MS",'C1. Verprobung'!$C$21,
IF($C364="6 - MS/NS",'C1. Verprobung'!$C$22,
IF($C364="7 - NS",'C1. Verprobung'!$C$23,"-")))))))</f>
        <v>-</v>
      </c>
      <c r="P364" s="322" t="str">
        <f>IF($C364="1 - HöS",'C1. Verprobung'!$D$17,
IF($C364="2 - HöS/HS",'C1. Verprobung'!$D$18,
IF($C364="3 - HS",'C1. Verprobung'!$D$19,
IF($C364="4 - HS/MS",'C1. Verprobung'!$D$20,
IF($C364="5 - MS",'C1. Verprobung'!$D$21,
IF($C364="6 - MS/NS",'C1. Verprobung'!$D$22,
IF($C364="7 - NS",'C1. Verprobung'!$D$23,"-")))))))</f>
        <v>-</v>
      </c>
      <c r="Q364" s="322" t="str">
        <f>IF($C364="1 - HöS",'C1. Verprobung'!$E$17,
IF($C364="2 - HöS/HS",'C1. Verprobung'!$E$18,
IF($C364="3 - HS",'C1. Verprobung'!$E$19,
IF($C364="4 - HS/MS",'C1. Verprobung'!$E$20,
IF($C364="5 - MS",'C1. Verprobung'!$E$21,
IF($C364="6 - MS/NS",'C1. Verprobung'!$E$22,
IF($C364="7 - NS",'C1. Verprobung'!$E$23,"-")))))))</f>
        <v>-</v>
      </c>
      <c r="R364" s="322" t="str">
        <f>IF($C364="1 - HöS",'C1. Verprobung'!$F$17,
IF($C364="2 - HöS/HS",'C1. Verprobung'!$F$18,
IF($C364="3 - HS",'C1. Verprobung'!$F$19,
IF($C364="4 - HS/MS",'C1. Verprobung'!$F$20,
IF($C364="5 - MS",'C1. Verprobung'!$F$21,
IF($C364="6 - MS/NS",'C1. Verprobung'!$F$22,
IF($C364="7 - NS",'C1. Verprobung'!$F$23,"-")))))))</f>
        <v>-</v>
      </c>
      <c r="S364" s="151"/>
      <c r="T364" s="181">
        <f t="shared" si="28"/>
        <v>0</v>
      </c>
      <c r="U364" s="181">
        <f t="shared" si="29"/>
        <v>0</v>
      </c>
      <c r="V364" s="181">
        <f t="shared" si="30"/>
        <v>0</v>
      </c>
      <c r="W364" s="181">
        <f t="shared" si="31"/>
        <v>0</v>
      </c>
      <c r="X364" s="181">
        <f t="shared" si="32"/>
        <v>0</v>
      </c>
    </row>
    <row r="365" spans="2:24" ht="15" customHeight="1" x14ac:dyDescent="0.2">
      <c r="B365" s="337" t="s">
        <v>36</v>
      </c>
      <c r="C365" s="133" t="s">
        <v>36</v>
      </c>
      <c r="D365" s="133" t="s">
        <v>36</v>
      </c>
      <c r="E365" s="133"/>
      <c r="F365" s="133"/>
      <c r="G365" s="133"/>
      <c r="H365" s="133"/>
      <c r="I365" s="133"/>
      <c r="J365" s="133"/>
      <c r="K365" s="154"/>
      <c r="L365" s="154"/>
      <c r="M365" s="154"/>
      <c r="N365" s="154"/>
      <c r="O365" s="322" t="str">
        <f>IF($C365="1 - HöS",'C1. Verprobung'!$C$17,
IF($C365="2 - HöS/HS",'C1. Verprobung'!$C$18,
IF($C365="3 - HS",'C1. Verprobung'!$C$19,
IF($C365="4 - HS/MS",'C1. Verprobung'!$C$20,
IF($C365="5 - MS",'C1. Verprobung'!$C$21,
IF($C365="6 - MS/NS",'C1. Verprobung'!$C$22,
IF($C365="7 - NS",'C1. Verprobung'!$C$23,"-")))))))</f>
        <v>-</v>
      </c>
      <c r="P365" s="322" t="str">
        <f>IF($C365="1 - HöS",'C1. Verprobung'!$D$17,
IF($C365="2 - HöS/HS",'C1. Verprobung'!$D$18,
IF($C365="3 - HS",'C1. Verprobung'!$D$19,
IF($C365="4 - HS/MS",'C1. Verprobung'!$D$20,
IF($C365="5 - MS",'C1. Verprobung'!$D$21,
IF($C365="6 - MS/NS",'C1. Verprobung'!$D$22,
IF($C365="7 - NS",'C1. Verprobung'!$D$23,"-")))))))</f>
        <v>-</v>
      </c>
      <c r="Q365" s="322" t="str">
        <f>IF($C365="1 - HöS",'C1. Verprobung'!$E$17,
IF($C365="2 - HöS/HS",'C1. Verprobung'!$E$18,
IF($C365="3 - HS",'C1. Verprobung'!$E$19,
IF($C365="4 - HS/MS",'C1. Verprobung'!$E$20,
IF($C365="5 - MS",'C1. Verprobung'!$E$21,
IF($C365="6 - MS/NS",'C1. Verprobung'!$E$22,
IF($C365="7 - NS",'C1. Verprobung'!$E$23,"-")))))))</f>
        <v>-</v>
      </c>
      <c r="R365" s="322" t="str">
        <f>IF($C365="1 - HöS",'C1. Verprobung'!$F$17,
IF($C365="2 - HöS/HS",'C1. Verprobung'!$F$18,
IF($C365="3 - HS",'C1. Verprobung'!$F$19,
IF($C365="4 - HS/MS",'C1. Verprobung'!$F$20,
IF($C365="5 - MS",'C1. Verprobung'!$F$21,
IF($C365="6 - MS/NS",'C1. Verprobung'!$F$22,
IF($C365="7 - NS",'C1. Verprobung'!$F$23,"-")))))))</f>
        <v>-</v>
      </c>
      <c r="S365" s="151"/>
      <c r="T365" s="181">
        <f t="shared" si="28"/>
        <v>0</v>
      </c>
      <c r="U365" s="181">
        <f t="shared" si="29"/>
        <v>0</v>
      </c>
      <c r="V365" s="181">
        <f t="shared" si="30"/>
        <v>0</v>
      </c>
      <c r="W365" s="181">
        <f t="shared" si="31"/>
        <v>0</v>
      </c>
      <c r="X365" s="181">
        <f t="shared" si="32"/>
        <v>0</v>
      </c>
    </row>
    <row r="366" spans="2:24" ht="15" customHeight="1" x14ac:dyDescent="0.2">
      <c r="B366" s="337" t="s">
        <v>36</v>
      </c>
      <c r="C366" s="133" t="s">
        <v>36</v>
      </c>
      <c r="D366" s="133" t="s">
        <v>36</v>
      </c>
      <c r="E366" s="133"/>
      <c r="F366" s="133"/>
      <c r="G366" s="133"/>
      <c r="H366" s="133"/>
      <c r="I366" s="133"/>
      <c r="J366" s="133"/>
      <c r="K366" s="154"/>
      <c r="L366" s="154"/>
      <c r="M366" s="154"/>
      <c r="N366" s="154"/>
      <c r="O366" s="322" t="str">
        <f>IF($C366="1 - HöS",'C1. Verprobung'!$C$17,
IF($C366="2 - HöS/HS",'C1. Verprobung'!$C$18,
IF($C366="3 - HS",'C1. Verprobung'!$C$19,
IF($C366="4 - HS/MS",'C1. Verprobung'!$C$20,
IF($C366="5 - MS",'C1. Verprobung'!$C$21,
IF($C366="6 - MS/NS",'C1. Verprobung'!$C$22,
IF($C366="7 - NS",'C1. Verprobung'!$C$23,"-")))))))</f>
        <v>-</v>
      </c>
      <c r="P366" s="322" t="str">
        <f>IF($C366="1 - HöS",'C1. Verprobung'!$D$17,
IF($C366="2 - HöS/HS",'C1. Verprobung'!$D$18,
IF($C366="3 - HS",'C1. Verprobung'!$D$19,
IF($C366="4 - HS/MS",'C1. Verprobung'!$D$20,
IF($C366="5 - MS",'C1. Verprobung'!$D$21,
IF($C366="6 - MS/NS",'C1. Verprobung'!$D$22,
IF($C366="7 - NS",'C1. Verprobung'!$D$23,"-")))))))</f>
        <v>-</v>
      </c>
      <c r="Q366" s="322" t="str">
        <f>IF($C366="1 - HöS",'C1. Verprobung'!$E$17,
IF($C366="2 - HöS/HS",'C1. Verprobung'!$E$18,
IF($C366="3 - HS",'C1. Verprobung'!$E$19,
IF($C366="4 - HS/MS",'C1. Verprobung'!$E$20,
IF($C366="5 - MS",'C1. Verprobung'!$E$21,
IF($C366="6 - MS/NS",'C1. Verprobung'!$E$22,
IF($C366="7 - NS",'C1. Verprobung'!$E$23,"-")))))))</f>
        <v>-</v>
      </c>
      <c r="R366" s="322" t="str">
        <f>IF($C366="1 - HöS",'C1. Verprobung'!$F$17,
IF($C366="2 - HöS/HS",'C1. Verprobung'!$F$18,
IF($C366="3 - HS",'C1. Verprobung'!$F$19,
IF($C366="4 - HS/MS",'C1. Verprobung'!$F$20,
IF($C366="5 - MS",'C1. Verprobung'!$F$21,
IF($C366="6 - MS/NS",'C1. Verprobung'!$F$22,
IF($C366="7 - NS",'C1. Verprobung'!$F$23,"-")))))))</f>
        <v>-</v>
      </c>
      <c r="S366" s="151"/>
      <c r="T366" s="181">
        <f t="shared" si="28"/>
        <v>0</v>
      </c>
      <c r="U366" s="181">
        <f t="shared" si="29"/>
        <v>0</v>
      </c>
      <c r="V366" s="181">
        <f t="shared" si="30"/>
        <v>0</v>
      </c>
      <c r="W366" s="181">
        <f t="shared" si="31"/>
        <v>0</v>
      </c>
      <c r="X366" s="181">
        <f t="shared" si="32"/>
        <v>0</v>
      </c>
    </row>
    <row r="367" spans="2:24" ht="15" customHeight="1" x14ac:dyDescent="0.2">
      <c r="B367" s="337" t="s">
        <v>36</v>
      </c>
      <c r="C367" s="133" t="s">
        <v>36</v>
      </c>
      <c r="D367" s="133" t="s">
        <v>36</v>
      </c>
      <c r="E367" s="133"/>
      <c r="F367" s="133"/>
      <c r="G367" s="133"/>
      <c r="H367" s="133"/>
      <c r="I367" s="133"/>
      <c r="J367" s="133"/>
      <c r="K367" s="154"/>
      <c r="L367" s="154"/>
      <c r="M367" s="154"/>
      <c r="N367" s="154"/>
      <c r="O367" s="322" t="str">
        <f>IF($C367="1 - HöS",'C1. Verprobung'!$C$17,
IF($C367="2 - HöS/HS",'C1. Verprobung'!$C$18,
IF($C367="3 - HS",'C1. Verprobung'!$C$19,
IF($C367="4 - HS/MS",'C1. Verprobung'!$C$20,
IF($C367="5 - MS",'C1. Verprobung'!$C$21,
IF($C367="6 - MS/NS",'C1. Verprobung'!$C$22,
IF($C367="7 - NS",'C1. Verprobung'!$C$23,"-")))))))</f>
        <v>-</v>
      </c>
      <c r="P367" s="322" t="str">
        <f>IF($C367="1 - HöS",'C1. Verprobung'!$D$17,
IF($C367="2 - HöS/HS",'C1. Verprobung'!$D$18,
IF($C367="3 - HS",'C1. Verprobung'!$D$19,
IF($C367="4 - HS/MS",'C1. Verprobung'!$D$20,
IF($C367="5 - MS",'C1. Verprobung'!$D$21,
IF($C367="6 - MS/NS",'C1. Verprobung'!$D$22,
IF($C367="7 - NS",'C1. Verprobung'!$D$23,"-")))))))</f>
        <v>-</v>
      </c>
      <c r="Q367" s="322" t="str">
        <f>IF($C367="1 - HöS",'C1. Verprobung'!$E$17,
IF($C367="2 - HöS/HS",'C1. Verprobung'!$E$18,
IF($C367="3 - HS",'C1. Verprobung'!$E$19,
IF($C367="4 - HS/MS",'C1. Verprobung'!$E$20,
IF($C367="5 - MS",'C1. Verprobung'!$E$21,
IF($C367="6 - MS/NS",'C1. Verprobung'!$E$22,
IF($C367="7 - NS",'C1. Verprobung'!$E$23,"-")))))))</f>
        <v>-</v>
      </c>
      <c r="R367" s="322" t="str">
        <f>IF($C367="1 - HöS",'C1. Verprobung'!$F$17,
IF($C367="2 - HöS/HS",'C1. Verprobung'!$F$18,
IF($C367="3 - HS",'C1. Verprobung'!$F$19,
IF($C367="4 - HS/MS",'C1. Verprobung'!$F$20,
IF($C367="5 - MS",'C1. Verprobung'!$F$21,
IF($C367="6 - MS/NS",'C1. Verprobung'!$F$22,
IF($C367="7 - NS",'C1. Verprobung'!$F$23,"-")))))))</f>
        <v>-</v>
      </c>
      <c r="S367" s="151"/>
      <c r="T367" s="181">
        <f t="shared" si="28"/>
        <v>0</v>
      </c>
      <c r="U367" s="181">
        <f t="shared" si="29"/>
        <v>0</v>
      </c>
      <c r="V367" s="181">
        <f t="shared" si="30"/>
        <v>0</v>
      </c>
      <c r="W367" s="181">
        <f t="shared" si="31"/>
        <v>0</v>
      </c>
      <c r="X367" s="181">
        <f t="shared" si="32"/>
        <v>0</v>
      </c>
    </row>
    <row r="368" spans="2:24" ht="15" customHeight="1" x14ac:dyDescent="0.2">
      <c r="B368" s="337" t="s">
        <v>36</v>
      </c>
      <c r="C368" s="133" t="s">
        <v>36</v>
      </c>
      <c r="D368" s="133" t="s">
        <v>36</v>
      </c>
      <c r="E368" s="133"/>
      <c r="F368" s="133"/>
      <c r="G368" s="133"/>
      <c r="H368" s="133"/>
      <c r="I368" s="133"/>
      <c r="J368" s="133"/>
      <c r="K368" s="154"/>
      <c r="L368" s="154"/>
      <c r="M368" s="154"/>
      <c r="N368" s="154"/>
      <c r="O368" s="322" t="str">
        <f>IF($C368="1 - HöS",'C1. Verprobung'!$C$17,
IF($C368="2 - HöS/HS",'C1. Verprobung'!$C$18,
IF($C368="3 - HS",'C1. Verprobung'!$C$19,
IF($C368="4 - HS/MS",'C1. Verprobung'!$C$20,
IF($C368="5 - MS",'C1. Verprobung'!$C$21,
IF($C368="6 - MS/NS",'C1. Verprobung'!$C$22,
IF($C368="7 - NS",'C1. Verprobung'!$C$23,"-")))))))</f>
        <v>-</v>
      </c>
      <c r="P368" s="322" t="str">
        <f>IF($C368="1 - HöS",'C1. Verprobung'!$D$17,
IF($C368="2 - HöS/HS",'C1. Verprobung'!$D$18,
IF($C368="3 - HS",'C1. Verprobung'!$D$19,
IF($C368="4 - HS/MS",'C1. Verprobung'!$D$20,
IF($C368="5 - MS",'C1. Verprobung'!$D$21,
IF($C368="6 - MS/NS",'C1. Verprobung'!$D$22,
IF($C368="7 - NS",'C1. Verprobung'!$D$23,"-")))))))</f>
        <v>-</v>
      </c>
      <c r="Q368" s="322" t="str">
        <f>IF($C368="1 - HöS",'C1. Verprobung'!$E$17,
IF($C368="2 - HöS/HS",'C1. Verprobung'!$E$18,
IF($C368="3 - HS",'C1. Verprobung'!$E$19,
IF($C368="4 - HS/MS",'C1. Verprobung'!$E$20,
IF($C368="5 - MS",'C1. Verprobung'!$E$21,
IF($C368="6 - MS/NS",'C1. Verprobung'!$E$22,
IF($C368="7 - NS",'C1. Verprobung'!$E$23,"-")))))))</f>
        <v>-</v>
      </c>
      <c r="R368" s="322" t="str">
        <f>IF($C368="1 - HöS",'C1. Verprobung'!$F$17,
IF($C368="2 - HöS/HS",'C1. Verprobung'!$F$18,
IF($C368="3 - HS",'C1. Verprobung'!$F$19,
IF($C368="4 - HS/MS",'C1. Verprobung'!$F$20,
IF($C368="5 - MS",'C1. Verprobung'!$F$21,
IF($C368="6 - MS/NS",'C1. Verprobung'!$F$22,
IF($C368="7 - NS",'C1. Verprobung'!$F$23,"-")))))))</f>
        <v>-</v>
      </c>
      <c r="S368" s="151"/>
      <c r="T368" s="181">
        <f t="shared" si="28"/>
        <v>0</v>
      </c>
      <c r="U368" s="181">
        <f t="shared" si="29"/>
        <v>0</v>
      </c>
      <c r="V368" s="181">
        <f t="shared" si="30"/>
        <v>0</v>
      </c>
      <c r="W368" s="181">
        <f t="shared" si="31"/>
        <v>0</v>
      </c>
      <c r="X368" s="181">
        <f t="shared" si="32"/>
        <v>0</v>
      </c>
    </row>
    <row r="369" spans="2:24" ht="15" customHeight="1" x14ac:dyDescent="0.2">
      <c r="B369" s="337" t="s">
        <v>36</v>
      </c>
      <c r="C369" s="133" t="s">
        <v>36</v>
      </c>
      <c r="D369" s="133" t="s">
        <v>36</v>
      </c>
      <c r="E369" s="133"/>
      <c r="F369" s="133"/>
      <c r="G369" s="133"/>
      <c r="H369" s="133"/>
      <c r="I369" s="133"/>
      <c r="J369" s="133"/>
      <c r="K369" s="154"/>
      <c r="L369" s="154"/>
      <c r="M369" s="154"/>
      <c r="N369" s="154"/>
      <c r="O369" s="322" t="str">
        <f>IF($C369="1 - HöS",'C1. Verprobung'!$C$17,
IF($C369="2 - HöS/HS",'C1. Verprobung'!$C$18,
IF($C369="3 - HS",'C1. Verprobung'!$C$19,
IF($C369="4 - HS/MS",'C1. Verprobung'!$C$20,
IF($C369="5 - MS",'C1. Verprobung'!$C$21,
IF($C369="6 - MS/NS",'C1. Verprobung'!$C$22,
IF($C369="7 - NS",'C1. Verprobung'!$C$23,"-")))))))</f>
        <v>-</v>
      </c>
      <c r="P369" s="322" t="str">
        <f>IF($C369="1 - HöS",'C1. Verprobung'!$D$17,
IF($C369="2 - HöS/HS",'C1. Verprobung'!$D$18,
IF($C369="3 - HS",'C1. Verprobung'!$D$19,
IF($C369="4 - HS/MS",'C1. Verprobung'!$D$20,
IF($C369="5 - MS",'C1. Verprobung'!$D$21,
IF($C369="6 - MS/NS",'C1. Verprobung'!$D$22,
IF($C369="7 - NS",'C1. Verprobung'!$D$23,"-")))))))</f>
        <v>-</v>
      </c>
      <c r="Q369" s="322" t="str">
        <f>IF($C369="1 - HöS",'C1. Verprobung'!$E$17,
IF($C369="2 - HöS/HS",'C1. Verprobung'!$E$18,
IF($C369="3 - HS",'C1. Verprobung'!$E$19,
IF($C369="4 - HS/MS",'C1. Verprobung'!$E$20,
IF($C369="5 - MS",'C1. Verprobung'!$E$21,
IF($C369="6 - MS/NS",'C1. Verprobung'!$E$22,
IF($C369="7 - NS",'C1. Verprobung'!$E$23,"-")))))))</f>
        <v>-</v>
      </c>
      <c r="R369" s="322" t="str">
        <f>IF($C369="1 - HöS",'C1. Verprobung'!$F$17,
IF($C369="2 - HöS/HS",'C1. Verprobung'!$F$18,
IF($C369="3 - HS",'C1. Verprobung'!$F$19,
IF($C369="4 - HS/MS",'C1. Verprobung'!$F$20,
IF($C369="5 - MS",'C1. Verprobung'!$F$21,
IF($C369="6 - MS/NS",'C1. Verprobung'!$F$22,
IF($C369="7 - NS",'C1. Verprobung'!$F$23,"-")))))))</f>
        <v>-</v>
      </c>
      <c r="S369" s="151"/>
      <c r="T369" s="181">
        <f t="shared" si="28"/>
        <v>0</v>
      </c>
      <c r="U369" s="181">
        <f t="shared" si="29"/>
        <v>0</v>
      </c>
      <c r="V369" s="181">
        <f t="shared" si="30"/>
        <v>0</v>
      </c>
      <c r="W369" s="181">
        <f t="shared" si="31"/>
        <v>0</v>
      </c>
      <c r="X369" s="181">
        <f t="shared" si="32"/>
        <v>0</v>
      </c>
    </row>
    <row r="370" spans="2:24" ht="15" customHeight="1" x14ac:dyDescent="0.2">
      <c r="B370" s="337" t="s">
        <v>36</v>
      </c>
      <c r="C370" s="133" t="s">
        <v>36</v>
      </c>
      <c r="D370" s="133" t="s">
        <v>36</v>
      </c>
      <c r="E370" s="133"/>
      <c r="F370" s="133"/>
      <c r="G370" s="133"/>
      <c r="H370" s="133"/>
      <c r="I370" s="133"/>
      <c r="J370" s="133"/>
      <c r="K370" s="154"/>
      <c r="L370" s="154"/>
      <c r="M370" s="154"/>
      <c r="N370" s="154"/>
      <c r="O370" s="322" t="str">
        <f>IF($C370="1 - HöS",'C1. Verprobung'!$C$17,
IF($C370="2 - HöS/HS",'C1. Verprobung'!$C$18,
IF($C370="3 - HS",'C1. Verprobung'!$C$19,
IF($C370="4 - HS/MS",'C1. Verprobung'!$C$20,
IF($C370="5 - MS",'C1. Verprobung'!$C$21,
IF($C370="6 - MS/NS",'C1. Verprobung'!$C$22,
IF($C370="7 - NS",'C1. Verprobung'!$C$23,"-")))))))</f>
        <v>-</v>
      </c>
      <c r="P370" s="322" t="str">
        <f>IF($C370="1 - HöS",'C1. Verprobung'!$D$17,
IF($C370="2 - HöS/HS",'C1. Verprobung'!$D$18,
IF($C370="3 - HS",'C1. Verprobung'!$D$19,
IF($C370="4 - HS/MS",'C1. Verprobung'!$D$20,
IF($C370="5 - MS",'C1. Verprobung'!$D$21,
IF($C370="6 - MS/NS",'C1. Verprobung'!$D$22,
IF($C370="7 - NS",'C1. Verprobung'!$D$23,"-")))))))</f>
        <v>-</v>
      </c>
      <c r="Q370" s="322" t="str">
        <f>IF($C370="1 - HöS",'C1. Verprobung'!$E$17,
IF($C370="2 - HöS/HS",'C1. Verprobung'!$E$18,
IF($C370="3 - HS",'C1. Verprobung'!$E$19,
IF($C370="4 - HS/MS",'C1. Verprobung'!$E$20,
IF($C370="5 - MS",'C1. Verprobung'!$E$21,
IF($C370="6 - MS/NS",'C1. Verprobung'!$E$22,
IF($C370="7 - NS",'C1. Verprobung'!$E$23,"-")))))))</f>
        <v>-</v>
      </c>
      <c r="R370" s="322" t="str">
        <f>IF($C370="1 - HöS",'C1. Verprobung'!$F$17,
IF($C370="2 - HöS/HS",'C1. Verprobung'!$F$18,
IF($C370="3 - HS",'C1. Verprobung'!$F$19,
IF($C370="4 - HS/MS",'C1. Verprobung'!$F$20,
IF($C370="5 - MS",'C1. Verprobung'!$F$21,
IF($C370="6 - MS/NS",'C1. Verprobung'!$F$22,
IF($C370="7 - NS",'C1. Verprobung'!$F$23,"-")))))))</f>
        <v>-</v>
      </c>
      <c r="S370" s="151"/>
      <c r="T370" s="181">
        <f t="shared" si="28"/>
        <v>0</v>
      </c>
      <c r="U370" s="181">
        <f t="shared" si="29"/>
        <v>0</v>
      </c>
      <c r="V370" s="181">
        <f t="shared" si="30"/>
        <v>0</v>
      </c>
      <c r="W370" s="181">
        <f t="shared" si="31"/>
        <v>0</v>
      </c>
      <c r="X370" s="181">
        <f t="shared" si="32"/>
        <v>0</v>
      </c>
    </row>
    <row r="371" spans="2:24" ht="15" customHeight="1" x14ac:dyDescent="0.2">
      <c r="B371" s="337" t="s">
        <v>36</v>
      </c>
      <c r="C371" s="133" t="s">
        <v>36</v>
      </c>
      <c r="D371" s="133" t="s">
        <v>36</v>
      </c>
      <c r="E371" s="133"/>
      <c r="F371" s="133"/>
      <c r="G371" s="133"/>
      <c r="H371" s="133"/>
      <c r="I371" s="133"/>
      <c r="J371" s="133"/>
      <c r="K371" s="154"/>
      <c r="L371" s="154"/>
      <c r="M371" s="154"/>
      <c r="N371" s="154"/>
      <c r="O371" s="322" t="str">
        <f>IF($C371="1 - HöS",'C1. Verprobung'!$C$17,
IF($C371="2 - HöS/HS",'C1. Verprobung'!$C$18,
IF($C371="3 - HS",'C1. Verprobung'!$C$19,
IF($C371="4 - HS/MS",'C1. Verprobung'!$C$20,
IF($C371="5 - MS",'C1. Verprobung'!$C$21,
IF($C371="6 - MS/NS",'C1. Verprobung'!$C$22,
IF($C371="7 - NS",'C1. Verprobung'!$C$23,"-")))))))</f>
        <v>-</v>
      </c>
      <c r="P371" s="322" t="str">
        <f>IF($C371="1 - HöS",'C1. Verprobung'!$D$17,
IF($C371="2 - HöS/HS",'C1. Verprobung'!$D$18,
IF($C371="3 - HS",'C1. Verprobung'!$D$19,
IF($C371="4 - HS/MS",'C1. Verprobung'!$D$20,
IF($C371="5 - MS",'C1. Verprobung'!$D$21,
IF($C371="6 - MS/NS",'C1. Verprobung'!$D$22,
IF($C371="7 - NS",'C1. Verprobung'!$D$23,"-")))))))</f>
        <v>-</v>
      </c>
      <c r="Q371" s="322" t="str">
        <f>IF($C371="1 - HöS",'C1. Verprobung'!$E$17,
IF($C371="2 - HöS/HS",'C1. Verprobung'!$E$18,
IF($C371="3 - HS",'C1. Verprobung'!$E$19,
IF($C371="4 - HS/MS",'C1. Verprobung'!$E$20,
IF($C371="5 - MS",'C1. Verprobung'!$E$21,
IF($C371="6 - MS/NS",'C1. Verprobung'!$E$22,
IF($C371="7 - NS",'C1. Verprobung'!$E$23,"-")))))))</f>
        <v>-</v>
      </c>
      <c r="R371" s="322" t="str">
        <f>IF($C371="1 - HöS",'C1. Verprobung'!$F$17,
IF($C371="2 - HöS/HS",'C1. Verprobung'!$F$18,
IF($C371="3 - HS",'C1. Verprobung'!$F$19,
IF($C371="4 - HS/MS",'C1. Verprobung'!$F$20,
IF($C371="5 - MS",'C1. Verprobung'!$F$21,
IF($C371="6 - MS/NS",'C1. Verprobung'!$F$22,
IF($C371="7 - NS",'C1. Verprobung'!$F$23,"-")))))))</f>
        <v>-</v>
      </c>
      <c r="S371" s="151"/>
      <c r="T371" s="181">
        <f t="shared" si="28"/>
        <v>0</v>
      </c>
      <c r="U371" s="181">
        <f t="shared" si="29"/>
        <v>0</v>
      </c>
      <c r="V371" s="181">
        <f t="shared" si="30"/>
        <v>0</v>
      </c>
      <c r="W371" s="181">
        <f t="shared" si="31"/>
        <v>0</v>
      </c>
      <c r="X371" s="181">
        <f t="shared" si="32"/>
        <v>0</v>
      </c>
    </row>
    <row r="372" spans="2:24" ht="15" customHeight="1" x14ac:dyDescent="0.2">
      <c r="B372" s="337" t="s">
        <v>36</v>
      </c>
      <c r="C372" s="133" t="s">
        <v>36</v>
      </c>
      <c r="D372" s="133" t="s">
        <v>36</v>
      </c>
      <c r="E372" s="133"/>
      <c r="F372" s="133"/>
      <c r="G372" s="133"/>
      <c r="H372" s="133"/>
      <c r="I372" s="133"/>
      <c r="J372" s="133"/>
      <c r="K372" s="154"/>
      <c r="L372" s="154"/>
      <c r="M372" s="154"/>
      <c r="N372" s="154"/>
      <c r="O372" s="322" t="str">
        <f>IF($C372="1 - HöS",'C1. Verprobung'!$C$17,
IF($C372="2 - HöS/HS",'C1. Verprobung'!$C$18,
IF($C372="3 - HS",'C1. Verprobung'!$C$19,
IF($C372="4 - HS/MS",'C1. Verprobung'!$C$20,
IF($C372="5 - MS",'C1. Verprobung'!$C$21,
IF($C372="6 - MS/NS",'C1. Verprobung'!$C$22,
IF($C372="7 - NS",'C1. Verprobung'!$C$23,"-")))))))</f>
        <v>-</v>
      </c>
      <c r="P372" s="322" t="str">
        <f>IF($C372="1 - HöS",'C1. Verprobung'!$D$17,
IF($C372="2 - HöS/HS",'C1. Verprobung'!$D$18,
IF($C372="3 - HS",'C1. Verprobung'!$D$19,
IF($C372="4 - HS/MS",'C1. Verprobung'!$D$20,
IF($C372="5 - MS",'C1. Verprobung'!$D$21,
IF($C372="6 - MS/NS",'C1. Verprobung'!$D$22,
IF($C372="7 - NS",'C1. Verprobung'!$D$23,"-")))))))</f>
        <v>-</v>
      </c>
      <c r="Q372" s="322" t="str">
        <f>IF($C372="1 - HöS",'C1. Verprobung'!$E$17,
IF($C372="2 - HöS/HS",'C1. Verprobung'!$E$18,
IF($C372="3 - HS",'C1. Verprobung'!$E$19,
IF($C372="4 - HS/MS",'C1. Verprobung'!$E$20,
IF($C372="5 - MS",'C1. Verprobung'!$E$21,
IF($C372="6 - MS/NS",'C1. Verprobung'!$E$22,
IF($C372="7 - NS",'C1. Verprobung'!$E$23,"-")))))))</f>
        <v>-</v>
      </c>
      <c r="R372" s="322" t="str">
        <f>IF($C372="1 - HöS",'C1. Verprobung'!$F$17,
IF($C372="2 - HöS/HS",'C1. Verprobung'!$F$18,
IF($C372="3 - HS",'C1. Verprobung'!$F$19,
IF($C372="4 - HS/MS",'C1. Verprobung'!$F$20,
IF($C372="5 - MS",'C1. Verprobung'!$F$21,
IF($C372="6 - MS/NS",'C1. Verprobung'!$F$22,
IF($C372="7 - NS",'C1. Verprobung'!$F$23,"-")))))))</f>
        <v>-</v>
      </c>
      <c r="S372" s="151"/>
      <c r="T372" s="181">
        <f t="shared" si="28"/>
        <v>0</v>
      </c>
      <c r="U372" s="181">
        <f t="shared" si="29"/>
        <v>0</v>
      </c>
      <c r="V372" s="181">
        <f t="shared" si="30"/>
        <v>0</v>
      </c>
      <c r="W372" s="181">
        <f t="shared" si="31"/>
        <v>0</v>
      </c>
      <c r="X372" s="181">
        <f t="shared" si="32"/>
        <v>0</v>
      </c>
    </row>
    <row r="373" spans="2:24" ht="15" customHeight="1" x14ac:dyDescent="0.2">
      <c r="B373" s="337" t="s">
        <v>36</v>
      </c>
      <c r="C373" s="133" t="s">
        <v>36</v>
      </c>
      <c r="D373" s="133" t="s">
        <v>36</v>
      </c>
      <c r="E373" s="133"/>
      <c r="F373" s="133"/>
      <c r="G373" s="133"/>
      <c r="H373" s="133"/>
      <c r="I373" s="133"/>
      <c r="J373" s="133"/>
      <c r="K373" s="154"/>
      <c r="L373" s="154"/>
      <c r="M373" s="154"/>
      <c r="N373" s="154"/>
      <c r="O373" s="322" t="str">
        <f>IF($C373="1 - HöS",'C1. Verprobung'!$C$17,
IF($C373="2 - HöS/HS",'C1. Verprobung'!$C$18,
IF($C373="3 - HS",'C1. Verprobung'!$C$19,
IF($C373="4 - HS/MS",'C1. Verprobung'!$C$20,
IF($C373="5 - MS",'C1. Verprobung'!$C$21,
IF($C373="6 - MS/NS",'C1. Verprobung'!$C$22,
IF($C373="7 - NS",'C1. Verprobung'!$C$23,"-")))))))</f>
        <v>-</v>
      </c>
      <c r="P373" s="322" t="str">
        <f>IF($C373="1 - HöS",'C1. Verprobung'!$D$17,
IF($C373="2 - HöS/HS",'C1. Verprobung'!$D$18,
IF($C373="3 - HS",'C1. Verprobung'!$D$19,
IF($C373="4 - HS/MS",'C1. Verprobung'!$D$20,
IF($C373="5 - MS",'C1. Verprobung'!$D$21,
IF($C373="6 - MS/NS",'C1. Verprobung'!$D$22,
IF($C373="7 - NS",'C1. Verprobung'!$D$23,"-")))))))</f>
        <v>-</v>
      </c>
      <c r="Q373" s="322" t="str">
        <f>IF($C373="1 - HöS",'C1. Verprobung'!$E$17,
IF($C373="2 - HöS/HS",'C1. Verprobung'!$E$18,
IF($C373="3 - HS",'C1. Verprobung'!$E$19,
IF($C373="4 - HS/MS",'C1. Verprobung'!$E$20,
IF($C373="5 - MS",'C1. Verprobung'!$E$21,
IF($C373="6 - MS/NS",'C1. Verprobung'!$E$22,
IF($C373="7 - NS",'C1. Verprobung'!$E$23,"-")))))))</f>
        <v>-</v>
      </c>
      <c r="R373" s="322" t="str">
        <f>IF($C373="1 - HöS",'C1. Verprobung'!$F$17,
IF($C373="2 - HöS/HS",'C1. Verprobung'!$F$18,
IF($C373="3 - HS",'C1. Verprobung'!$F$19,
IF($C373="4 - HS/MS",'C1. Verprobung'!$F$20,
IF($C373="5 - MS",'C1. Verprobung'!$F$21,
IF($C373="6 - MS/NS",'C1. Verprobung'!$F$22,
IF($C373="7 - NS",'C1. Verprobung'!$F$23,"-")))))))</f>
        <v>-</v>
      </c>
      <c r="S373" s="151"/>
      <c r="T373" s="181">
        <f t="shared" si="28"/>
        <v>0</v>
      </c>
      <c r="U373" s="181">
        <f t="shared" si="29"/>
        <v>0</v>
      </c>
      <c r="V373" s="181">
        <f t="shared" si="30"/>
        <v>0</v>
      </c>
      <c r="W373" s="181">
        <f t="shared" si="31"/>
        <v>0</v>
      </c>
      <c r="X373" s="181">
        <f t="shared" si="32"/>
        <v>0</v>
      </c>
    </row>
    <row r="374" spans="2:24" ht="15" customHeight="1" x14ac:dyDescent="0.2">
      <c r="B374" s="337" t="s">
        <v>36</v>
      </c>
      <c r="C374" s="133" t="s">
        <v>36</v>
      </c>
      <c r="D374" s="133" t="s">
        <v>36</v>
      </c>
      <c r="E374" s="133"/>
      <c r="F374" s="133"/>
      <c r="G374" s="133"/>
      <c r="H374" s="133"/>
      <c r="I374" s="133"/>
      <c r="J374" s="133"/>
      <c r="K374" s="154"/>
      <c r="L374" s="154"/>
      <c r="M374" s="154"/>
      <c r="N374" s="154"/>
      <c r="O374" s="322" t="str">
        <f>IF($C374="1 - HöS",'C1. Verprobung'!$C$17,
IF($C374="2 - HöS/HS",'C1. Verprobung'!$C$18,
IF($C374="3 - HS",'C1. Verprobung'!$C$19,
IF($C374="4 - HS/MS",'C1. Verprobung'!$C$20,
IF($C374="5 - MS",'C1. Verprobung'!$C$21,
IF($C374="6 - MS/NS",'C1. Verprobung'!$C$22,
IF($C374="7 - NS",'C1. Verprobung'!$C$23,"-")))))))</f>
        <v>-</v>
      </c>
      <c r="P374" s="322" t="str">
        <f>IF($C374="1 - HöS",'C1. Verprobung'!$D$17,
IF($C374="2 - HöS/HS",'C1. Verprobung'!$D$18,
IF($C374="3 - HS",'C1. Verprobung'!$D$19,
IF($C374="4 - HS/MS",'C1. Verprobung'!$D$20,
IF($C374="5 - MS",'C1. Verprobung'!$D$21,
IF($C374="6 - MS/NS",'C1. Verprobung'!$D$22,
IF($C374="7 - NS",'C1. Verprobung'!$D$23,"-")))))))</f>
        <v>-</v>
      </c>
      <c r="Q374" s="322" t="str">
        <f>IF($C374="1 - HöS",'C1. Verprobung'!$E$17,
IF($C374="2 - HöS/HS",'C1. Verprobung'!$E$18,
IF($C374="3 - HS",'C1. Verprobung'!$E$19,
IF($C374="4 - HS/MS",'C1. Verprobung'!$E$20,
IF($C374="5 - MS",'C1. Verprobung'!$E$21,
IF($C374="6 - MS/NS",'C1. Verprobung'!$E$22,
IF($C374="7 - NS",'C1. Verprobung'!$E$23,"-")))))))</f>
        <v>-</v>
      </c>
      <c r="R374" s="322" t="str">
        <f>IF($C374="1 - HöS",'C1. Verprobung'!$F$17,
IF($C374="2 - HöS/HS",'C1. Verprobung'!$F$18,
IF($C374="3 - HS",'C1. Verprobung'!$F$19,
IF($C374="4 - HS/MS",'C1. Verprobung'!$F$20,
IF($C374="5 - MS",'C1. Verprobung'!$F$21,
IF($C374="6 - MS/NS",'C1. Verprobung'!$F$22,
IF($C374="7 - NS",'C1. Verprobung'!$F$23,"-")))))))</f>
        <v>-</v>
      </c>
      <c r="S374" s="151"/>
      <c r="T374" s="181">
        <f t="shared" si="28"/>
        <v>0</v>
      </c>
      <c r="U374" s="181">
        <f t="shared" si="29"/>
        <v>0</v>
      </c>
      <c r="V374" s="181">
        <f t="shared" si="30"/>
        <v>0</v>
      </c>
      <c r="W374" s="181">
        <f t="shared" si="31"/>
        <v>0</v>
      </c>
      <c r="X374" s="181">
        <f t="shared" si="32"/>
        <v>0</v>
      </c>
    </row>
    <row r="375" spans="2:24" ht="15" customHeight="1" x14ac:dyDescent="0.2">
      <c r="B375" s="337" t="s">
        <v>36</v>
      </c>
      <c r="C375" s="133" t="s">
        <v>36</v>
      </c>
      <c r="D375" s="133" t="s">
        <v>36</v>
      </c>
      <c r="E375" s="133"/>
      <c r="F375" s="133"/>
      <c r="G375" s="133"/>
      <c r="H375" s="133"/>
      <c r="I375" s="133"/>
      <c r="J375" s="133"/>
      <c r="K375" s="154"/>
      <c r="L375" s="154"/>
      <c r="M375" s="154"/>
      <c r="N375" s="154"/>
      <c r="O375" s="322" t="str">
        <f>IF($C375="1 - HöS",'C1. Verprobung'!$C$17,
IF($C375="2 - HöS/HS",'C1. Verprobung'!$C$18,
IF($C375="3 - HS",'C1. Verprobung'!$C$19,
IF($C375="4 - HS/MS",'C1. Verprobung'!$C$20,
IF($C375="5 - MS",'C1. Verprobung'!$C$21,
IF($C375="6 - MS/NS",'C1. Verprobung'!$C$22,
IF($C375="7 - NS",'C1. Verprobung'!$C$23,"-")))))))</f>
        <v>-</v>
      </c>
      <c r="P375" s="322" t="str">
        <f>IF($C375="1 - HöS",'C1. Verprobung'!$D$17,
IF($C375="2 - HöS/HS",'C1. Verprobung'!$D$18,
IF($C375="3 - HS",'C1. Verprobung'!$D$19,
IF($C375="4 - HS/MS",'C1. Verprobung'!$D$20,
IF($C375="5 - MS",'C1. Verprobung'!$D$21,
IF($C375="6 - MS/NS",'C1. Verprobung'!$D$22,
IF($C375="7 - NS",'C1. Verprobung'!$D$23,"-")))))))</f>
        <v>-</v>
      </c>
      <c r="Q375" s="322" t="str">
        <f>IF($C375="1 - HöS",'C1. Verprobung'!$E$17,
IF($C375="2 - HöS/HS",'C1. Verprobung'!$E$18,
IF($C375="3 - HS",'C1. Verprobung'!$E$19,
IF($C375="4 - HS/MS",'C1. Verprobung'!$E$20,
IF($C375="5 - MS",'C1. Verprobung'!$E$21,
IF($C375="6 - MS/NS",'C1. Verprobung'!$E$22,
IF($C375="7 - NS",'C1. Verprobung'!$E$23,"-")))))))</f>
        <v>-</v>
      </c>
      <c r="R375" s="322" t="str">
        <f>IF($C375="1 - HöS",'C1. Verprobung'!$F$17,
IF($C375="2 - HöS/HS",'C1. Verprobung'!$F$18,
IF($C375="3 - HS",'C1. Verprobung'!$F$19,
IF($C375="4 - HS/MS",'C1. Verprobung'!$F$20,
IF($C375="5 - MS",'C1. Verprobung'!$F$21,
IF($C375="6 - MS/NS",'C1. Verprobung'!$F$22,
IF($C375="7 - NS",'C1. Verprobung'!$F$23,"-")))))))</f>
        <v>-</v>
      </c>
      <c r="S375" s="151"/>
      <c r="T375" s="181">
        <f t="shared" si="28"/>
        <v>0</v>
      </c>
      <c r="U375" s="181">
        <f t="shared" si="29"/>
        <v>0</v>
      </c>
      <c r="V375" s="181">
        <f t="shared" si="30"/>
        <v>0</v>
      </c>
      <c r="W375" s="181">
        <f t="shared" si="31"/>
        <v>0</v>
      </c>
      <c r="X375" s="181">
        <f t="shared" si="32"/>
        <v>0</v>
      </c>
    </row>
    <row r="376" spans="2:24" ht="15" customHeight="1" x14ac:dyDescent="0.2">
      <c r="B376" s="337" t="s">
        <v>36</v>
      </c>
      <c r="C376" s="133" t="s">
        <v>36</v>
      </c>
      <c r="D376" s="133" t="s">
        <v>36</v>
      </c>
      <c r="E376" s="133"/>
      <c r="F376" s="133"/>
      <c r="G376" s="133"/>
      <c r="H376" s="133"/>
      <c r="I376" s="133"/>
      <c r="J376" s="133"/>
      <c r="K376" s="154"/>
      <c r="L376" s="154"/>
      <c r="M376" s="154"/>
      <c r="N376" s="154"/>
      <c r="O376" s="322" t="str">
        <f>IF($C376="1 - HöS",'C1. Verprobung'!$C$17,
IF($C376="2 - HöS/HS",'C1. Verprobung'!$C$18,
IF($C376="3 - HS",'C1. Verprobung'!$C$19,
IF($C376="4 - HS/MS",'C1. Verprobung'!$C$20,
IF($C376="5 - MS",'C1. Verprobung'!$C$21,
IF($C376="6 - MS/NS",'C1. Verprobung'!$C$22,
IF($C376="7 - NS",'C1. Verprobung'!$C$23,"-")))))))</f>
        <v>-</v>
      </c>
      <c r="P376" s="322" t="str">
        <f>IF($C376="1 - HöS",'C1. Verprobung'!$D$17,
IF($C376="2 - HöS/HS",'C1. Verprobung'!$D$18,
IF($C376="3 - HS",'C1. Verprobung'!$D$19,
IF($C376="4 - HS/MS",'C1. Verprobung'!$D$20,
IF($C376="5 - MS",'C1. Verprobung'!$D$21,
IF($C376="6 - MS/NS",'C1. Verprobung'!$D$22,
IF($C376="7 - NS",'C1. Verprobung'!$D$23,"-")))))))</f>
        <v>-</v>
      </c>
      <c r="Q376" s="322" t="str">
        <f>IF($C376="1 - HöS",'C1. Verprobung'!$E$17,
IF($C376="2 - HöS/HS",'C1. Verprobung'!$E$18,
IF($C376="3 - HS",'C1. Verprobung'!$E$19,
IF($C376="4 - HS/MS",'C1. Verprobung'!$E$20,
IF($C376="5 - MS",'C1. Verprobung'!$E$21,
IF($C376="6 - MS/NS",'C1. Verprobung'!$E$22,
IF($C376="7 - NS",'C1. Verprobung'!$E$23,"-")))))))</f>
        <v>-</v>
      </c>
      <c r="R376" s="322" t="str">
        <f>IF($C376="1 - HöS",'C1. Verprobung'!$F$17,
IF($C376="2 - HöS/HS",'C1. Verprobung'!$F$18,
IF($C376="3 - HS",'C1. Verprobung'!$F$19,
IF($C376="4 - HS/MS",'C1. Verprobung'!$F$20,
IF($C376="5 - MS",'C1. Verprobung'!$F$21,
IF($C376="6 - MS/NS",'C1. Verprobung'!$F$22,
IF($C376="7 - NS",'C1. Verprobung'!$F$23,"-")))))))</f>
        <v>-</v>
      </c>
      <c r="S376" s="151"/>
      <c r="T376" s="181">
        <f t="shared" si="28"/>
        <v>0</v>
      </c>
      <c r="U376" s="181">
        <f t="shared" si="29"/>
        <v>0</v>
      </c>
      <c r="V376" s="181">
        <f t="shared" si="30"/>
        <v>0</v>
      </c>
      <c r="W376" s="181">
        <f t="shared" si="31"/>
        <v>0</v>
      </c>
      <c r="X376" s="181">
        <f t="shared" si="32"/>
        <v>0</v>
      </c>
    </row>
    <row r="377" spans="2:24" ht="15" customHeight="1" x14ac:dyDescent="0.2">
      <c r="B377" s="337" t="s">
        <v>36</v>
      </c>
      <c r="C377" s="133" t="s">
        <v>36</v>
      </c>
      <c r="D377" s="133" t="s">
        <v>36</v>
      </c>
      <c r="E377" s="133"/>
      <c r="F377" s="133"/>
      <c r="G377" s="133"/>
      <c r="H377" s="133"/>
      <c r="I377" s="133"/>
      <c r="J377" s="133"/>
      <c r="K377" s="154"/>
      <c r="L377" s="154"/>
      <c r="M377" s="154"/>
      <c r="N377" s="154"/>
      <c r="O377" s="322" t="str">
        <f>IF($C377="1 - HöS",'C1. Verprobung'!$C$17,
IF($C377="2 - HöS/HS",'C1. Verprobung'!$C$18,
IF($C377="3 - HS",'C1. Verprobung'!$C$19,
IF($C377="4 - HS/MS",'C1. Verprobung'!$C$20,
IF($C377="5 - MS",'C1. Verprobung'!$C$21,
IF($C377="6 - MS/NS",'C1. Verprobung'!$C$22,
IF($C377="7 - NS",'C1. Verprobung'!$C$23,"-")))))))</f>
        <v>-</v>
      </c>
      <c r="P377" s="322" t="str">
        <f>IF($C377="1 - HöS",'C1. Verprobung'!$D$17,
IF($C377="2 - HöS/HS",'C1. Verprobung'!$D$18,
IF($C377="3 - HS",'C1. Verprobung'!$D$19,
IF($C377="4 - HS/MS",'C1. Verprobung'!$D$20,
IF($C377="5 - MS",'C1. Verprobung'!$D$21,
IF($C377="6 - MS/NS",'C1. Verprobung'!$D$22,
IF($C377="7 - NS",'C1. Verprobung'!$D$23,"-")))))))</f>
        <v>-</v>
      </c>
      <c r="Q377" s="322" t="str">
        <f>IF($C377="1 - HöS",'C1. Verprobung'!$E$17,
IF($C377="2 - HöS/HS",'C1. Verprobung'!$E$18,
IF($C377="3 - HS",'C1. Verprobung'!$E$19,
IF($C377="4 - HS/MS",'C1. Verprobung'!$E$20,
IF($C377="5 - MS",'C1. Verprobung'!$E$21,
IF($C377="6 - MS/NS",'C1. Verprobung'!$E$22,
IF($C377="7 - NS",'C1. Verprobung'!$E$23,"-")))))))</f>
        <v>-</v>
      </c>
      <c r="R377" s="322" t="str">
        <f>IF($C377="1 - HöS",'C1. Verprobung'!$F$17,
IF($C377="2 - HöS/HS",'C1. Verprobung'!$F$18,
IF($C377="3 - HS",'C1. Verprobung'!$F$19,
IF($C377="4 - HS/MS",'C1. Verprobung'!$F$20,
IF($C377="5 - MS",'C1. Verprobung'!$F$21,
IF($C377="6 - MS/NS",'C1. Verprobung'!$F$22,
IF($C377="7 - NS",'C1. Verprobung'!$F$23,"-")))))))</f>
        <v>-</v>
      </c>
      <c r="S377" s="151"/>
      <c r="T377" s="181">
        <f t="shared" si="28"/>
        <v>0</v>
      </c>
      <c r="U377" s="181">
        <f t="shared" si="29"/>
        <v>0</v>
      </c>
      <c r="V377" s="181">
        <f t="shared" si="30"/>
        <v>0</v>
      </c>
      <c r="W377" s="181">
        <f t="shared" si="31"/>
        <v>0</v>
      </c>
      <c r="X377" s="181">
        <f t="shared" si="32"/>
        <v>0</v>
      </c>
    </row>
    <row r="378" spans="2:24" ht="15" customHeight="1" x14ac:dyDescent="0.2">
      <c r="B378" s="337" t="s">
        <v>36</v>
      </c>
      <c r="C378" s="133" t="s">
        <v>36</v>
      </c>
      <c r="D378" s="133" t="s">
        <v>36</v>
      </c>
      <c r="E378" s="133"/>
      <c r="F378" s="133"/>
      <c r="G378" s="133"/>
      <c r="H378" s="133"/>
      <c r="I378" s="133"/>
      <c r="J378" s="133"/>
      <c r="K378" s="154"/>
      <c r="L378" s="154"/>
      <c r="M378" s="154"/>
      <c r="N378" s="154"/>
      <c r="O378" s="322" t="str">
        <f>IF($C378="1 - HöS",'C1. Verprobung'!$C$17,
IF($C378="2 - HöS/HS",'C1. Verprobung'!$C$18,
IF($C378="3 - HS",'C1. Verprobung'!$C$19,
IF($C378="4 - HS/MS",'C1. Verprobung'!$C$20,
IF($C378="5 - MS",'C1. Verprobung'!$C$21,
IF($C378="6 - MS/NS",'C1. Verprobung'!$C$22,
IF($C378="7 - NS",'C1. Verprobung'!$C$23,"-")))))))</f>
        <v>-</v>
      </c>
      <c r="P378" s="322" t="str">
        <f>IF($C378="1 - HöS",'C1. Verprobung'!$D$17,
IF($C378="2 - HöS/HS",'C1. Verprobung'!$D$18,
IF($C378="3 - HS",'C1. Verprobung'!$D$19,
IF($C378="4 - HS/MS",'C1. Verprobung'!$D$20,
IF($C378="5 - MS",'C1. Verprobung'!$D$21,
IF($C378="6 - MS/NS",'C1. Verprobung'!$D$22,
IF($C378="7 - NS",'C1. Verprobung'!$D$23,"-")))))))</f>
        <v>-</v>
      </c>
      <c r="Q378" s="322" t="str">
        <f>IF($C378="1 - HöS",'C1. Verprobung'!$E$17,
IF($C378="2 - HöS/HS",'C1. Verprobung'!$E$18,
IF($C378="3 - HS",'C1. Verprobung'!$E$19,
IF($C378="4 - HS/MS",'C1. Verprobung'!$E$20,
IF($C378="5 - MS",'C1. Verprobung'!$E$21,
IF($C378="6 - MS/NS",'C1. Verprobung'!$E$22,
IF($C378="7 - NS",'C1. Verprobung'!$E$23,"-")))))))</f>
        <v>-</v>
      </c>
      <c r="R378" s="322" t="str">
        <f>IF($C378="1 - HöS",'C1. Verprobung'!$F$17,
IF($C378="2 - HöS/HS",'C1. Verprobung'!$F$18,
IF($C378="3 - HS",'C1. Verprobung'!$F$19,
IF($C378="4 - HS/MS",'C1. Verprobung'!$F$20,
IF($C378="5 - MS",'C1. Verprobung'!$F$21,
IF($C378="6 - MS/NS",'C1. Verprobung'!$F$22,
IF($C378="7 - NS",'C1. Verprobung'!$F$23,"-")))))))</f>
        <v>-</v>
      </c>
      <c r="S378" s="151"/>
      <c r="T378" s="181">
        <f t="shared" si="28"/>
        <v>0</v>
      </c>
      <c r="U378" s="181">
        <f t="shared" si="29"/>
        <v>0</v>
      </c>
      <c r="V378" s="181">
        <f t="shared" si="30"/>
        <v>0</v>
      </c>
      <c r="W378" s="181">
        <f t="shared" si="31"/>
        <v>0</v>
      </c>
      <c r="X378" s="181">
        <f t="shared" si="32"/>
        <v>0</v>
      </c>
    </row>
    <row r="379" spans="2:24" ht="15" customHeight="1" x14ac:dyDescent="0.2">
      <c r="B379" s="337" t="s">
        <v>36</v>
      </c>
      <c r="C379" s="133" t="s">
        <v>36</v>
      </c>
      <c r="D379" s="133" t="s">
        <v>36</v>
      </c>
      <c r="E379" s="133"/>
      <c r="F379" s="133"/>
      <c r="G379" s="133"/>
      <c r="H379" s="133"/>
      <c r="I379" s="133"/>
      <c r="J379" s="133"/>
      <c r="K379" s="154"/>
      <c r="L379" s="154"/>
      <c r="M379" s="154"/>
      <c r="N379" s="154"/>
      <c r="O379" s="322" t="str">
        <f>IF($C379="1 - HöS",'C1. Verprobung'!$C$17,
IF($C379="2 - HöS/HS",'C1. Verprobung'!$C$18,
IF($C379="3 - HS",'C1. Verprobung'!$C$19,
IF($C379="4 - HS/MS",'C1. Verprobung'!$C$20,
IF($C379="5 - MS",'C1. Verprobung'!$C$21,
IF($C379="6 - MS/NS",'C1. Verprobung'!$C$22,
IF($C379="7 - NS",'C1. Verprobung'!$C$23,"-")))))))</f>
        <v>-</v>
      </c>
      <c r="P379" s="322" t="str">
        <f>IF($C379="1 - HöS",'C1. Verprobung'!$D$17,
IF($C379="2 - HöS/HS",'C1. Verprobung'!$D$18,
IF($C379="3 - HS",'C1. Verprobung'!$D$19,
IF($C379="4 - HS/MS",'C1. Verprobung'!$D$20,
IF($C379="5 - MS",'C1. Verprobung'!$D$21,
IF($C379="6 - MS/NS",'C1. Verprobung'!$D$22,
IF($C379="7 - NS",'C1. Verprobung'!$D$23,"-")))))))</f>
        <v>-</v>
      </c>
      <c r="Q379" s="322" t="str">
        <f>IF($C379="1 - HöS",'C1. Verprobung'!$E$17,
IF($C379="2 - HöS/HS",'C1. Verprobung'!$E$18,
IF($C379="3 - HS",'C1. Verprobung'!$E$19,
IF($C379="4 - HS/MS",'C1. Verprobung'!$E$20,
IF($C379="5 - MS",'C1. Verprobung'!$E$21,
IF($C379="6 - MS/NS",'C1. Verprobung'!$E$22,
IF($C379="7 - NS",'C1. Verprobung'!$E$23,"-")))))))</f>
        <v>-</v>
      </c>
      <c r="R379" s="322" t="str">
        <f>IF($C379="1 - HöS",'C1. Verprobung'!$F$17,
IF($C379="2 - HöS/HS",'C1. Verprobung'!$F$18,
IF($C379="3 - HS",'C1. Verprobung'!$F$19,
IF($C379="4 - HS/MS",'C1. Verprobung'!$F$20,
IF($C379="5 - MS",'C1. Verprobung'!$F$21,
IF($C379="6 - MS/NS",'C1. Verprobung'!$F$22,
IF($C379="7 - NS",'C1. Verprobung'!$F$23,"-")))))))</f>
        <v>-</v>
      </c>
      <c r="S379" s="151"/>
      <c r="T379" s="181">
        <f t="shared" si="28"/>
        <v>0</v>
      </c>
      <c r="U379" s="181">
        <f t="shared" si="29"/>
        <v>0</v>
      </c>
      <c r="V379" s="181">
        <f t="shared" si="30"/>
        <v>0</v>
      </c>
      <c r="W379" s="181">
        <f t="shared" si="31"/>
        <v>0</v>
      </c>
      <c r="X379" s="181">
        <f t="shared" si="32"/>
        <v>0</v>
      </c>
    </row>
    <row r="380" spans="2:24" ht="15" customHeight="1" x14ac:dyDescent="0.2">
      <c r="B380" s="337" t="s">
        <v>36</v>
      </c>
      <c r="C380" s="133" t="s">
        <v>36</v>
      </c>
      <c r="D380" s="133" t="s">
        <v>36</v>
      </c>
      <c r="E380" s="133"/>
      <c r="F380" s="133"/>
      <c r="G380" s="133"/>
      <c r="H380" s="133"/>
      <c r="I380" s="133"/>
      <c r="J380" s="133"/>
      <c r="K380" s="154"/>
      <c r="L380" s="154"/>
      <c r="M380" s="154"/>
      <c r="N380" s="154"/>
      <c r="O380" s="322" t="str">
        <f>IF($C380="1 - HöS",'C1. Verprobung'!$C$17,
IF($C380="2 - HöS/HS",'C1. Verprobung'!$C$18,
IF($C380="3 - HS",'C1. Verprobung'!$C$19,
IF($C380="4 - HS/MS",'C1. Verprobung'!$C$20,
IF($C380="5 - MS",'C1. Verprobung'!$C$21,
IF($C380="6 - MS/NS",'C1. Verprobung'!$C$22,
IF($C380="7 - NS",'C1. Verprobung'!$C$23,"-")))))))</f>
        <v>-</v>
      </c>
      <c r="P380" s="322" t="str">
        <f>IF($C380="1 - HöS",'C1. Verprobung'!$D$17,
IF($C380="2 - HöS/HS",'C1. Verprobung'!$D$18,
IF($C380="3 - HS",'C1. Verprobung'!$D$19,
IF($C380="4 - HS/MS",'C1. Verprobung'!$D$20,
IF($C380="5 - MS",'C1. Verprobung'!$D$21,
IF($C380="6 - MS/NS",'C1. Verprobung'!$D$22,
IF($C380="7 - NS",'C1. Verprobung'!$D$23,"-")))))))</f>
        <v>-</v>
      </c>
      <c r="Q380" s="322" t="str">
        <f>IF($C380="1 - HöS",'C1. Verprobung'!$E$17,
IF($C380="2 - HöS/HS",'C1. Verprobung'!$E$18,
IF($C380="3 - HS",'C1. Verprobung'!$E$19,
IF($C380="4 - HS/MS",'C1. Verprobung'!$E$20,
IF($C380="5 - MS",'C1. Verprobung'!$E$21,
IF($C380="6 - MS/NS",'C1. Verprobung'!$E$22,
IF($C380="7 - NS",'C1. Verprobung'!$E$23,"-")))))))</f>
        <v>-</v>
      </c>
      <c r="R380" s="322" t="str">
        <f>IF($C380="1 - HöS",'C1. Verprobung'!$F$17,
IF($C380="2 - HöS/HS",'C1. Verprobung'!$F$18,
IF($C380="3 - HS",'C1. Verprobung'!$F$19,
IF($C380="4 - HS/MS",'C1. Verprobung'!$F$20,
IF($C380="5 - MS",'C1. Verprobung'!$F$21,
IF($C380="6 - MS/NS",'C1. Verprobung'!$F$22,
IF($C380="7 - NS",'C1. Verprobung'!$F$23,"-")))))))</f>
        <v>-</v>
      </c>
      <c r="S380" s="151"/>
      <c r="T380" s="181">
        <f t="shared" si="28"/>
        <v>0</v>
      </c>
      <c r="U380" s="181">
        <f t="shared" si="29"/>
        <v>0</v>
      </c>
      <c r="V380" s="181">
        <f t="shared" si="30"/>
        <v>0</v>
      </c>
      <c r="W380" s="181">
        <f t="shared" si="31"/>
        <v>0</v>
      </c>
      <c r="X380" s="181">
        <f t="shared" si="32"/>
        <v>0</v>
      </c>
    </row>
    <row r="381" spans="2:24" ht="15" customHeight="1" x14ac:dyDescent="0.2">
      <c r="B381" s="337" t="s">
        <v>36</v>
      </c>
      <c r="C381" s="133" t="s">
        <v>36</v>
      </c>
      <c r="D381" s="133" t="s">
        <v>36</v>
      </c>
      <c r="E381" s="133"/>
      <c r="F381" s="133"/>
      <c r="G381" s="133"/>
      <c r="H381" s="133"/>
      <c r="I381" s="133"/>
      <c r="J381" s="133"/>
      <c r="K381" s="154"/>
      <c r="L381" s="154"/>
      <c r="M381" s="154"/>
      <c r="N381" s="154"/>
      <c r="O381" s="322" t="str">
        <f>IF($C381="1 - HöS",'C1. Verprobung'!$C$17,
IF($C381="2 - HöS/HS",'C1. Verprobung'!$C$18,
IF($C381="3 - HS",'C1. Verprobung'!$C$19,
IF($C381="4 - HS/MS",'C1. Verprobung'!$C$20,
IF($C381="5 - MS",'C1. Verprobung'!$C$21,
IF($C381="6 - MS/NS",'C1. Verprobung'!$C$22,
IF($C381="7 - NS",'C1. Verprobung'!$C$23,"-")))))))</f>
        <v>-</v>
      </c>
      <c r="P381" s="322" t="str">
        <f>IF($C381="1 - HöS",'C1. Verprobung'!$D$17,
IF($C381="2 - HöS/HS",'C1. Verprobung'!$D$18,
IF($C381="3 - HS",'C1. Verprobung'!$D$19,
IF($C381="4 - HS/MS",'C1. Verprobung'!$D$20,
IF($C381="5 - MS",'C1. Verprobung'!$D$21,
IF($C381="6 - MS/NS",'C1. Verprobung'!$D$22,
IF($C381="7 - NS",'C1. Verprobung'!$D$23,"-")))))))</f>
        <v>-</v>
      </c>
      <c r="Q381" s="322" t="str">
        <f>IF($C381="1 - HöS",'C1. Verprobung'!$E$17,
IF($C381="2 - HöS/HS",'C1. Verprobung'!$E$18,
IF($C381="3 - HS",'C1. Verprobung'!$E$19,
IF($C381="4 - HS/MS",'C1. Verprobung'!$E$20,
IF($C381="5 - MS",'C1. Verprobung'!$E$21,
IF($C381="6 - MS/NS",'C1. Verprobung'!$E$22,
IF($C381="7 - NS",'C1. Verprobung'!$E$23,"-")))))))</f>
        <v>-</v>
      </c>
      <c r="R381" s="322" t="str">
        <f>IF($C381="1 - HöS",'C1. Verprobung'!$F$17,
IF($C381="2 - HöS/HS",'C1. Verprobung'!$F$18,
IF($C381="3 - HS",'C1. Verprobung'!$F$19,
IF($C381="4 - HS/MS",'C1. Verprobung'!$F$20,
IF($C381="5 - MS",'C1. Verprobung'!$F$21,
IF($C381="6 - MS/NS",'C1. Verprobung'!$F$22,
IF($C381="7 - NS",'C1. Verprobung'!$F$23,"-")))))))</f>
        <v>-</v>
      </c>
      <c r="S381" s="151"/>
      <c r="T381" s="181">
        <f t="shared" si="28"/>
        <v>0</v>
      </c>
      <c r="U381" s="181">
        <f t="shared" si="29"/>
        <v>0</v>
      </c>
      <c r="V381" s="181">
        <f t="shared" si="30"/>
        <v>0</v>
      </c>
      <c r="W381" s="181">
        <f t="shared" si="31"/>
        <v>0</v>
      </c>
      <c r="X381" s="181">
        <f t="shared" si="32"/>
        <v>0</v>
      </c>
    </row>
    <row r="382" spans="2:24" ht="15" customHeight="1" x14ac:dyDescent="0.2">
      <c r="B382" s="337" t="s">
        <v>36</v>
      </c>
      <c r="C382" s="133" t="s">
        <v>36</v>
      </c>
      <c r="D382" s="133" t="s">
        <v>36</v>
      </c>
      <c r="E382" s="133"/>
      <c r="F382" s="133"/>
      <c r="G382" s="133"/>
      <c r="H382" s="133"/>
      <c r="I382" s="133"/>
      <c r="J382" s="133"/>
      <c r="K382" s="154"/>
      <c r="L382" s="154"/>
      <c r="M382" s="154"/>
      <c r="N382" s="154"/>
      <c r="O382" s="322" t="str">
        <f>IF($C382="1 - HöS",'C1. Verprobung'!$C$17,
IF($C382="2 - HöS/HS",'C1. Verprobung'!$C$18,
IF($C382="3 - HS",'C1. Verprobung'!$C$19,
IF($C382="4 - HS/MS",'C1. Verprobung'!$C$20,
IF($C382="5 - MS",'C1. Verprobung'!$C$21,
IF($C382="6 - MS/NS",'C1. Verprobung'!$C$22,
IF($C382="7 - NS",'C1. Verprobung'!$C$23,"-")))))))</f>
        <v>-</v>
      </c>
      <c r="P382" s="322" t="str">
        <f>IF($C382="1 - HöS",'C1. Verprobung'!$D$17,
IF($C382="2 - HöS/HS",'C1. Verprobung'!$D$18,
IF($C382="3 - HS",'C1. Verprobung'!$D$19,
IF($C382="4 - HS/MS",'C1. Verprobung'!$D$20,
IF($C382="5 - MS",'C1. Verprobung'!$D$21,
IF($C382="6 - MS/NS",'C1. Verprobung'!$D$22,
IF($C382="7 - NS",'C1. Verprobung'!$D$23,"-")))))))</f>
        <v>-</v>
      </c>
      <c r="Q382" s="322" t="str">
        <f>IF($C382="1 - HöS",'C1. Verprobung'!$E$17,
IF($C382="2 - HöS/HS",'C1. Verprobung'!$E$18,
IF($C382="3 - HS",'C1. Verprobung'!$E$19,
IF($C382="4 - HS/MS",'C1. Verprobung'!$E$20,
IF($C382="5 - MS",'C1. Verprobung'!$E$21,
IF($C382="6 - MS/NS",'C1. Verprobung'!$E$22,
IF($C382="7 - NS",'C1. Verprobung'!$E$23,"-")))))))</f>
        <v>-</v>
      </c>
      <c r="R382" s="322" t="str">
        <f>IF($C382="1 - HöS",'C1. Verprobung'!$F$17,
IF($C382="2 - HöS/HS",'C1. Verprobung'!$F$18,
IF($C382="3 - HS",'C1. Verprobung'!$F$19,
IF($C382="4 - HS/MS",'C1. Verprobung'!$F$20,
IF($C382="5 - MS",'C1. Verprobung'!$F$21,
IF($C382="6 - MS/NS",'C1. Verprobung'!$F$22,
IF($C382="7 - NS",'C1. Verprobung'!$F$23,"-")))))))</f>
        <v>-</v>
      </c>
      <c r="S382" s="151"/>
      <c r="T382" s="181">
        <f t="shared" si="28"/>
        <v>0</v>
      </c>
      <c r="U382" s="181">
        <f t="shared" si="29"/>
        <v>0</v>
      </c>
      <c r="V382" s="181">
        <f t="shared" si="30"/>
        <v>0</v>
      </c>
      <c r="W382" s="181">
        <f t="shared" si="31"/>
        <v>0</v>
      </c>
      <c r="X382" s="181">
        <f t="shared" si="32"/>
        <v>0</v>
      </c>
    </row>
    <row r="383" spans="2:24" ht="15" customHeight="1" x14ac:dyDescent="0.2">
      <c r="B383" s="337" t="s">
        <v>36</v>
      </c>
      <c r="C383" s="133" t="s">
        <v>36</v>
      </c>
      <c r="D383" s="133" t="s">
        <v>36</v>
      </c>
      <c r="E383" s="133"/>
      <c r="F383" s="133"/>
      <c r="G383" s="133"/>
      <c r="H383" s="133"/>
      <c r="I383" s="133"/>
      <c r="J383" s="133"/>
      <c r="K383" s="154"/>
      <c r="L383" s="154"/>
      <c r="M383" s="154"/>
      <c r="N383" s="154"/>
      <c r="O383" s="322" t="str">
        <f>IF($C383="1 - HöS",'C1. Verprobung'!$C$17,
IF($C383="2 - HöS/HS",'C1. Verprobung'!$C$18,
IF($C383="3 - HS",'C1. Verprobung'!$C$19,
IF($C383="4 - HS/MS",'C1. Verprobung'!$C$20,
IF($C383="5 - MS",'C1. Verprobung'!$C$21,
IF($C383="6 - MS/NS",'C1. Verprobung'!$C$22,
IF($C383="7 - NS",'C1. Verprobung'!$C$23,"-")))))))</f>
        <v>-</v>
      </c>
      <c r="P383" s="322" t="str">
        <f>IF($C383="1 - HöS",'C1. Verprobung'!$D$17,
IF($C383="2 - HöS/HS",'C1. Verprobung'!$D$18,
IF($C383="3 - HS",'C1. Verprobung'!$D$19,
IF($C383="4 - HS/MS",'C1. Verprobung'!$D$20,
IF($C383="5 - MS",'C1. Verprobung'!$D$21,
IF($C383="6 - MS/NS",'C1. Verprobung'!$D$22,
IF($C383="7 - NS",'C1. Verprobung'!$D$23,"-")))))))</f>
        <v>-</v>
      </c>
      <c r="Q383" s="322" t="str">
        <f>IF($C383="1 - HöS",'C1. Verprobung'!$E$17,
IF($C383="2 - HöS/HS",'C1. Verprobung'!$E$18,
IF($C383="3 - HS",'C1. Verprobung'!$E$19,
IF($C383="4 - HS/MS",'C1. Verprobung'!$E$20,
IF($C383="5 - MS",'C1. Verprobung'!$E$21,
IF($C383="6 - MS/NS",'C1. Verprobung'!$E$22,
IF($C383="7 - NS",'C1. Verprobung'!$E$23,"-")))))))</f>
        <v>-</v>
      </c>
      <c r="R383" s="322" t="str">
        <f>IF($C383="1 - HöS",'C1. Verprobung'!$F$17,
IF($C383="2 - HöS/HS",'C1. Verprobung'!$F$18,
IF($C383="3 - HS",'C1. Verprobung'!$F$19,
IF($C383="4 - HS/MS",'C1. Verprobung'!$F$20,
IF($C383="5 - MS",'C1. Verprobung'!$F$21,
IF($C383="6 - MS/NS",'C1. Verprobung'!$F$22,
IF($C383="7 - NS",'C1. Verprobung'!$F$23,"-")))))))</f>
        <v>-</v>
      </c>
      <c r="S383" s="151"/>
      <c r="T383" s="181">
        <f t="shared" si="28"/>
        <v>0</v>
      </c>
      <c r="U383" s="181">
        <f t="shared" si="29"/>
        <v>0</v>
      </c>
      <c r="V383" s="181">
        <f t="shared" si="30"/>
        <v>0</v>
      </c>
      <c r="W383" s="181">
        <f t="shared" si="31"/>
        <v>0</v>
      </c>
      <c r="X383" s="181">
        <f t="shared" si="32"/>
        <v>0</v>
      </c>
    </row>
    <row r="384" spans="2:24" ht="15" customHeight="1" x14ac:dyDescent="0.2">
      <c r="B384" s="337" t="s">
        <v>36</v>
      </c>
      <c r="C384" s="133" t="s">
        <v>36</v>
      </c>
      <c r="D384" s="133" t="s">
        <v>36</v>
      </c>
      <c r="E384" s="133"/>
      <c r="F384" s="133"/>
      <c r="G384" s="133"/>
      <c r="H384" s="133"/>
      <c r="I384" s="133"/>
      <c r="J384" s="133"/>
      <c r="K384" s="154"/>
      <c r="L384" s="154"/>
      <c r="M384" s="154"/>
      <c r="N384" s="154"/>
      <c r="O384" s="322" t="str">
        <f>IF($C384="1 - HöS",'C1. Verprobung'!$C$17,
IF($C384="2 - HöS/HS",'C1. Verprobung'!$C$18,
IF($C384="3 - HS",'C1. Verprobung'!$C$19,
IF($C384="4 - HS/MS",'C1. Verprobung'!$C$20,
IF($C384="5 - MS",'C1. Verprobung'!$C$21,
IF($C384="6 - MS/NS",'C1. Verprobung'!$C$22,
IF($C384="7 - NS",'C1. Verprobung'!$C$23,"-")))))))</f>
        <v>-</v>
      </c>
      <c r="P384" s="322" t="str">
        <f>IF($C384="1 - HöS",'C1. Verprobung'!$D$17,
IF($C384="2 - HöS/HS",'C1. Verprobung'!$D$18,
IF($C384="3 - HS",'C1. Verprobung'!$D$19,
IF($C384="4 - HS/MS",'C1. Verprobung'!$D$20,
IF($C384="5 - MS",'C1. Verprobung'!$D$21,
IF($C384="6 - MS/NS",'C1. Verprobung'!$D$22,
IF($C384="7 - NS",'C1. Verprobung'!$D$23,"-")))))))</f>
        <v>-</v>
      </c>
      <c r="Q384" s="322" t="str">
        <f>IF($C384="1 - HöS",'C1. Verprobung'!$E$17,
IF($C384="2 - HöS/HS",'C1. Verprobung'!$E$18,
IF($C384="3 - HS",'C1. Verprobung'!$E$19,
IF($C384="4 - HS/MS",'C1. Verprobung'!$E$20,
IF($C384="5 - MS",'C1. Verprobung'!$E$21,
IF($C384="6 - MS/NS",'C1. Verprobung'!$E$22,
IF($C384="7 - NS",'C1. Verprobung'!$E$23,"-")))))))</f>
        <v>-</v>
      </c>
      <c r="R384" s="322" t="str">
        <f>IF($C384="1 - HöS",'C1. Verprobung'!$F$17,
IF($C384="2 - HöS/HS",'C1. Verprobung'!$F$18,
IF($C384="3 - HS",'C1. Verprobung'!$F$19,
IF($C384="4 - HS/MS",'C1. Verprobung'!$F$20,
IF($C384="5 - MS",'C1. Verprobung'!$F$21,
IF($C384="6 - MS/NS",'C1. Verprobung'!$F$22,
IF($C384="7 - NS",'C1. Verprobung'!$F$23,"-")))))))</f>
        <v>-</v>
      </c>
      <c r="S384" s="151"/>
      <c r="T384" s="181">
        <f t="shared" si="28"/>
        <v>0</v>
      </c>
      <c r="U384" s="181">
        <f t="shared" si="29"/>
        <v>0</v>
      </c>
      <c r="V384" s="181">
        <f t="shared" si="30"/>
        <v>0</v>
      </c>
      <c r="W384" s="181">
        <f t="shared" si="31"/>
        <v>0</v>
      </c>
      <c r="X384" s="181">
        <f t="shared" si="32"/>
        <v>0</v>
      </c>
    </row>
    <row r="385" spans="2:24" ht="15" customHeight="1" x14ac:dyDescent="0.2">
      <c r="B385" s="337" t="s">
        <v>36</v>
      </c>
      <c r="C385" s="133" t="s">
        <v>36</v>
      </c>
      <c r="D385" s="133" t="s">
        <v>36</v>
      </c>
      <c r="E385" s="133"/>
      <c r="F385" s="133"/>
      <c r="G385" s="133"/>
      <c r="H385" s="133"/>
      <c r="I385" s="133"/>
      <c r="J385" s="133"/>
      <c r="K385" s="154"/>
      <c r="L385" s="154"/>
      <c r="M385" s="154"/>
      <c r="N385" s="154"/>
      <c r="O385" s="322" t="str">
        <f>IF($C385="1 - HöS",'C1. Verprobung'!$C$17,
IF($C385="2 - HöS/HS",'C1. Verprobung'!$C$18,
IF($C385="3 - HS",'C1. Verprobung'!$C$19,
IF($C385="4 - HS/MS",'C1. Verprobung'!$C$20,
IF($C385="5 - MS",'C1. Verprobung'!$C$21,
IF($C385="6 - MS/NS",'C1. Verprobung'!$C$22,
IF($C385="7 - NS",'C1. Verprobung'!$C$23,"-")))))))</f>
        <v>-</v>
      </c>
      <c r="P385" s="322" t="str">
        <f>IF($C385="1 - HöS",'C1. Verprobung'!$D$17,
IF($C385="2 - HöS/HS",'C1. Verprobung'!$D$18,
IF($C385="3 - HS",'C1. Verprobung'!$D$19,
IF($C385="4 - HS/MS",'C1. Verprobung'!$D$20,
IF($C385="5 - MS",'C1. Verprobung'!$D$21,
IF($C385="6 - MS/NS",'C1. Verprobung'!$D$22,
IF($C385="7 - NS",'C1. Verprobung'!$D$23,"-")))))))</f>
        <v>-</v>
      </c>
      <c r="Q385" s="322" t="str">
        <f>IF($C385="1 - HöS",'C1. Verprobung'!$E$17,
IF($C385="2 - HöS/HS",'C1. Verprobung'!$E$18,
IF($C385="3 - HS",'C1. Verprobung'!$E$19,
IF($C385="4 - HS/MS",'C1. Verprobung'!$E$20,
IF($C385="5 - MS",'C1. Verprobung'!$E$21,
IF($C385="6 - MS/NS",'C1. Verprobung'!$E$22,
IF($C385="7 - NS",'C1. Verprobung'!$E$23,"-")))))))</f>
        <v>-</v>
      </c>
      <c r="R385" s="322" t="str">
        <f>IF($C385="1 - HöS",'C1. Verprobung'!$F$17,
IF($C385="2 - HöS/HS",'C1. Verprobung'!$F$18,
IF($C385="3 - HS",'C1. Verprobung'!$F$19,
IF($C385="4 - HS/MS",'C1. Verprobung'!$F$20,
IF($C385="5 - MS",'C1. Verprobung'!$F$21,
IF($C385="6 - MS/NS",'C1. Verprobung'!$F$22,
IF($C385="7 - NS",'C1. Verprobung'!$F$23,"-")))))))</f>
        <v>-</v>
      </c>
      <c r="S385" s="151"/>
      <c r="T385" s="181">
        <f t="shared" si="28"/>
        <v>0</v>
      </c>
      <c r="U385" s="181">
        <f t="shared" si="29"/>
        <v>0</v>
      </c>
      <c r="V385" s="181">
        <f t="shared" si="30"/>
        <v>0</v>
      </c>
      <c r="W385" s="181">
        <f t="shared" si="31"/>
        <v>0</v>
      </c>
      <c r="X385" s="181">
        <f t="shared" si="32"/>
        <v>0</v>
      </c>
    </row>
    <row r="386" spans="2:24" ht="15" customHeight="1" x14ac:dyDescent="0.2">
      <c r="B386" s="337" t="s">
        <v>36</v>
      </c>
      <c r="C386" s="133" t="s">
        <v>36</v>
      </c>
      <c r="D386" s="133" t="s">
        <v>36</v>
      </c>
      <c r="E386" s="133"/>
      <c r="F386" s="133"/>
      <c r="G386" s="133"/>
      <c r="H386" s="133"/>
      <c r="I386" s="133"/>
      <c r="J386" s="133"/>
      <c r="K386" s="154"/>
      <c r="L386" s="154"/>
      <c r="M386" s="154"/>
      <c r="N386" s="154"/>
      <c r="O386" s="322" t="str">
        <f>IF($C386="1 - HöS",'C1. Verprobung'!$C$17,
IF($C386="2 - HöS/HS",'C1. Verprobung'!$C$18,
IF($C386="3 - HS",'C1. Verprobung'!$C$19,
IF($C386="4 - HS/MS",'C1. Verprobung'!$C$20,
IF($C386="5 - MS",'C1. Verprobung'!$C$21,
IF($C386="6 - MS/NS",'C1. Verprobung'!$C$22,
IF($C386="7 - NS",'C1. Verprobung'!$C$23,"-")))))))</f>
        <v>-</v>
      </c>
      <c r="P386" s="322" t="str">
        <f>IF($C386="1 - HöS",'C1. Verprobung'!$D$17,
IF($C386="2 - HöS/HS",'C1. Verprobung'!$D$18,
IF($C386="3 - HS",'C1. Verprobung'!$D$19,
IF($C386="4 - HS/MS",'C1. Verprobung'!$D$20,
IF($C386="5 - MS",'C1. Verprobung'!$D$21,
IF($C386="6 - MS/NS",'C1. Verprobung'!$D$22,
IF($C386="7 - NS",'C1. Verprobung'!$D$23,"-")))))))</f>
        <v>-</v>
      </c>
      <c r="Q386" s="322" t="str">
        <f>IF($C386="1 - HöS",'C1. Verprobung'!$E$17,
IF($C386="2 - HöS/HS",'C1. Verprobung'!$E$18,
IF($C386="3 - HS",'C1. Verprobung'!$E$19,
IF($C386="4 - HS/MS",'C1. Verprobung'!$E$20,
IF($C386="5 - MS",'C1. Verprobung'!$E$21,
IF($C386="6 - MS/NS",'C1. Verprobung'!$E$22,
IF($C386="7 - NS",'C1. Verprobung'!$E$23,"-")))))))</f>
        <v>-</v>
      </c>
      <c r="R386" s="322" t="str">
        <f>IF($C386="1 - HöS",'C1. Verprobung'!$F$17,
IF($C386="2 - HöS/HS",'C1. Verprobung'!$F$18,
IF($C386="3 - HS",'C1. Verprobung'!$F$19,
IF($C386="4 - HS/MS",'C1. Verprobung'!$F$20,
IF($C386="5 - MS",'C1. Verprobung'!$F$21,
IF($C386="6 - MS/NS",'C1. Verprobung'!$F$22,
IF($C386="7 - NS",'C1. Verprobung'!$F$23,"-")))))))</f>
        <v>-</v>
      </c>
      <c r="S386" s="151"/>
      <c r="T386" s="181">
        <f t="shared" si="28"/>
        <v>0</v>
      </c>
      <c r="U386" s="181">
        <f t="shared" si="29"/>
        <v>0</v>
      </c>
      <c r="V386" s="181">
        <f t="shared" si="30"/>
        <v>0</v>
      </c>
      <c r="W386" s="181">
        <f t="shared" si="31"/>
        <v>0</v>
      </c>
      <c r="X386" s="181">
        <f t="shared" si="32"/>
        <v>0</v>
      </c>
    </row>
    <row r="387" spans="2:24" ht="15" customHeight="1" x14ac:dyDescent="0.2">
      <c r="B387" s="337" t="s">
        <v>36</v>
      </c>
      <c r="C387" s="133" t="s">
        <v>36</v>
      </c>
      <c r="D387" s="133" t="s">
        <v>36</v>
      </c>
      <c r="E387" s="133"/>
      <c r="F387" s="133"/>
      <c r="G387" s="133"/>
      <c r="H387" s="133"/>
      <c r="I387" s="133"/>
      <c r="J387" s="133"/>
      <c r="K387" s="154"/>
      <c r="L387" s="154"/>
      <c r="M387" s="154"/>
      <c r="N387" s="154"/>
      <c r="O387" s="322" t="str">
        <f>IF($C387="1 - HöS",'C1. Verprobung'!$C$17,
IF($C387="2 - HöS/HS",'C1. Verprobung'!$C$18,
IF($C387="3 - HS",'C1. Verprobung'!$C$19,
IF($C387="4 - HS/MS",'C1. Verprobung'!$C$20,
IF($C387="5 - MS",'C1. Verprobung'!$C$21,
IF($C387="6 - MS/NS",'C1. Verprobung'!$C$22,
IF($C387="7 - NS",'C1. Verprobung'!$C$23,"-")))))))</f>
        <v>-</v>
      </c>
      <c r="P387" s="322" t="str">
        <f>IF($C387="1 - HöS",'C1. Verprobung'!$D$17,
IF($C387="2 - HöS/HS",'C1. Verprobung'!$D$18,
IF($C387="3 - HS",'C1. Verprobung'!$D$19,
IF($C387="4 - HS/MS",'C1. Verprobung'!$D$20,
IF($C387="5 - MS",'C1. Verprobung'!$D$21,
IF($C387="6 - MS/NS",'C1. Verprobung'!$D$22,
IF($C387="7 - NS",'C1. Verprobung'!$D$23,"-")))))))</f>
        <v>-</v>
      </c>
      <c r="Q387" s="322" t="str">
        <f>IF($C387="1 - HöS",'C1. Verprobung'!$E$17,
IF($C387="2 - HöS/HS",'C1. Verprobung'!$E$18,
IF($C387="3 - HS",'C1. Verprobung'!$E$19,
IF($C387="4 - HS/MS",'C1. Verprobung'!$E$20,
IF($C387="5 - MS",'C1. Verprobung'!$E$21,
IF($C387="6 - MS/NS",'C1. Verprobung'!$E$22,
IF($C387="7 - NS",'C1. Verprobung'!$E$23,"-")))))))</f>
        <v>-</v>
      </c>
      <c r="R387" s="322" t="str">
        <f>IF($C387="1 - HöS",'C1. Verprobung'!$F$17,
IF($C387="2 - HöS/HS",'C1. Verprobung'!$F$18,
IF($C387="3 - HS",'C1. Verprobung'!$F$19,
IF($C387="4 - HS/MS",'C1. Verprobung'!$F$20,
IF($C387="5 - MS",'C1. Verprobung'!$F$21,
IF($C387="6 - MS/NS",'C1. Verprobung'!$F$22,
IF($C387="7 - NS",'C1. Verprobung'!$F$23,"-")))))))</f>
        <v>-</v>
      </c>
      <c r="S387" s="151"/>
      <c r="T387" s="181">
        <f t="shared" si="28"/>
        <v>0</v>
      </c>
      <c r="U387" s="181">
        <f t="shared" si="29"/>
        <v>0</v>
      </c>
      <c r="V387" s="181">
        <f t="shared" si="30"/>
        <v>0</v>
      </c>
      <c r="W387" s="181">
        <f t="shared" si="31"/>
        <v>0</v>
      </c>
      <c r="X387" s="181">
        <f t="shared" si="32"/>
        <v>0</v>
      </c>
    </row>
    <row r="388" spans="2:24" ht="15" customHeight="1" x14ac:dyDescent="0.2">
      <c r="B388" s="337" t="s">
        <v>36</v>
      </c>
      <c r="C388" s="133" t="s">
        <v>36</v>
      </c>
      <c r="D388" s="133" t="s">
        <v>36</v>
      </c>
      <c r="E388" s="133"/>
      <c r="F388" s="133"/>
      <c r="G388" s="133"/>
      <c r="H388" s="133"/>
      <c r="I388" s="133"/>
      <c r="J388" s="133"/>
      <c r="K388" s="154"/>
      <c r="L388" s="154"/>
      <c r="M388" s="154"/>
      <c r="N388" s="154"/>
      <c r="O388" s="322" t="str">
        <f>IF($C388="1 - HöS",'C1. Verprobung'!$C$17,
IF($C388="2 - HöS/HS",'C1. Verprobung'!$C$18,
IF($C388="3 - HS",'C1. Verprobung'!$C$19,
IF($C388="4 - HS/MS",'C1. Verprobung'!$C$20,
IF($C388="5 - MS",'C1. Verprobung'!$C$21,
IF($C388="6 - MS/NS",'C1. Verprobung'!$C$22,
IF($C388="7 - NS",'C1. Verprobung'!$C$23,"-")))))))</f>
        <v>-</v>
      </c>
      <c r="P388" s="322" t="str">
        <f>IF($C388="1 - HöS",'C1. Verprobung'!$D$17,
IF($C388="2 - HöS/HS",'C1. Verprobung'!$D$18,
IF($C388="3 - HS",'C1. Verprobung'!$D$19,
IF($C388="4 - HS/MS",'C1. Verprobung'!$D$20,
IF($C388="5 - MS",'C1. Verprobung'!$D$21,
IF($C388="6 - MS/NS",'C1. Verprobung'!$D$22,
IF($C388="7 - NS",'C1. Verprobung'!$D$23,"-")))))))</f>
        <v>-</v>
      </c>
      <c r="Q388" s="322" t="str">
        <f>IF($C388="1 - HöS",'C1. Verprobung'!$E$17,
IF($C388="2 - HöS/HS",'C1. Verprobung'!$E$18,
IF($C388="3 - HS",'C1. Verprobung'!$E$19,
IF($C388="4 - HS/MS",'C1. Verprobung'!$E$20,
IF($C388="5 - MS",'C1. Verprobung'!$E$21,
IF($C388="6 - MS/NS",'C1. Verprobung'!$E$22,
IF($C388="7 - NS",'C1. Verprobung'!$E$23,"-")))))))</f>
        <v>-</v>
      </c>
      <c r="R388" s="322" t="str">
        <f>IF($C388="1 - HöS",'C1. Verprobung'!$F$17,
IF($C388="2 - HöS/HS",'C1. Verprobung'!$F$18,
IF($C388="3 - HS",'C1. Verprobung'!$F$19,
IF($C388="4 - HS/MS",'C1. Verprobung'!$F$20,
IF($C388="5 - MS",'C1. Verprobung'!$F$21,
IF($C388="6 - MS/NS",'C1. Verprobung'!$F$22,
IF($C388="7 - NS",'C1. Verprobung'!$F$23,"-")))))))</f>
        <v>-</v>
      </c>
      <c r="S388" s="151"/>
      <c r="T388" s="181">
        <f t="shared" si="28"/>
        <v>0</v>
      </c>
      <c r="U388" s="181">
        <f t="shared" si="29"/>
        <v>0</v>
      </c>
      <c r="V388" s="181">
        <f t="shared" si="30"/>
        <v>0</v>
      </c>
      <c r="W388" s="181">
        <f t="shared" si="31"/>
        <v>0</v>
      </c>
      <c r="X388" s="181">
        <f t="shared" si="32"/>
        <v>0</v>
      </c>
    </row>
    <row r="389" spans="2:24" ht="15" customHeight="1" x14ac:dyDescent="0.2">
      <c r="B389" s="337" t="s">
        <v>36</v>
      </c>
      <c r="C389" s="133" t="s">
        <v>36</v>
      </c>
      <c r="D389" s="133" t="s">
        <v>36</v>
      </c>
      <c r="E389" s="133"/>
      <c r="F389" s="133"/>
      <c r="G389" s="133"/>
      <c r="H389" s="133"/>
      <c r="I389" s="133"/>
      <c r="J389" s="133"/>
      <c r="K389" s="154"/>
      <c r="L389" s="154"/>
      <c r="M389" s="154"/>
      <c r="N389" s="154"/>
      <c r="O389" s="322" t="str">
        <f>IF($C389="1 - HöS",'C1. Verprobung'!$C$17,
IF($C389="2 - HöS/HS",'C1. Verprobung'!$C$18,
IF($C389="3 - HS",'C1. Verprobung'!$C$19,
IF($C389="4 - HS/MS",'C1. Verprobung'!$C$20,
IF($C389="5 - MS",'C1. Verprobung'!$C$21,
IF($C389="6 - MS/NS",'C1. Verprobung'!$C$22,
IF($C389="7 - NS",'C1. Verprobung'!$C$23,"-")))))))</f>
        <v>-</v>
      </c>
      <c r="P389" s="322" t="str">
        <f>IF($C389="1 - HöS",'C1. Verprobung'!$D$17,
IF($C389="2 - HöS/HS",'C1. Verprobung'!$D$18,
IF($C389="3 - HS",'C1. Verprobung'!$D$19,
IF($C389="4 - HS/MS",'C1. Verprobung'!$D$20,
IF($C389="5 - MS",'C1. Verprobung'!$D$21,
IF($C389="6 - MS/NS",'C1. Verprobung'!$D$22,
IF($C389="7 - NS",'C1. Verprobung'!$D$23,"-")))))))</f>
        <v>-</v>
      </c>
      <c r="Q389" s="322" t="str">
        <f>IF($C389="1 - HöS",'C1. Verprobung'!$E$17,
IF($C389="2 - HöS/HS",'C1. Verprobung'!$E$18,
IF($C389="3 - HS",'C1. Verprobung'!$E$19,
IF($C389="4 - HS/MS",'C1. Verprobung'!$E$20,
IF($C389="5 - MS",'C1. Verprobung'!$E$21,
IF($C389="6 - MS/NS",'C1. Verprobung'!$E$22,
IF($C389="7 - NS",'C1. Verprobung'!$E$23,"-")))))))</f>
        <v>-</v>
      </c>
      <c r="R389" s="322" t="str">
        <f>IF($C389="1 - HöS",'C1. Verprobung'!$F$17,
IF($C389="2 - HöS/HS",'C1. Verprobung'!$F$18,
IF($C389="3 - HS",'C1. Verprobung'!$F$19,
IF($C389="4 - HS/MS",'C1. Verprobung'!$F$20,
IF($C389="5 - MS",'C1. Verprobung'!$F$21,
IF($C389="6 - MS/NS",'C1. Verprobung'!$F$22,
IF($C389="7 - NS",'C1. Verprobung'!$F$23,"-")))))))</f>
        <v>-</v>
      </c>
      <c r="S389" s="151"/>
      <c r="T389" s="181">
        <f t="shared" si="28"/>
        <v>0</v>
      </c>
      <c r="U389" s="181">
        <f t="shared" si="29"/>
        <v>0</v>
      </c>
      <c r="V389" s="181">
        <f t="shared" si="30"/>
        <v>0</v>
      </c>
      <c r="W389" s="181">
        <f t="shared" si="31"/>
        <v>0</v>
      </c>
      <c r="X389" s="181">
        <f t="shared" si="32"/>
        <v>0</v>
      </c>
    </row>
    <row r="390" spans="2:24" ht="15" customHeight="1" x14ac:dyDescent="0.2">
      <c r="B390" s="337" t="s">
        <v>36</v>
      </c>
      <c r="C390" s="133" t="s">
        <v>36</v>
      </c>
      <c r="D390" s="133" t="s">
        <v>36</v>
      </c>
      <c r="E390" s="133"/>
      <c r="F390" s="133"/>
      <c r="G390" s="133"/>
      <c r="H390" s="133"/>
      <c r="I390" s="133"/>
      <c r="J390" s="133"/>
      <c r="K390" s="154"/>
      <c r="L390" s="154"/>
      <c r="M390" s="154"/>
      <c r="N390" s="154"/>
      <c r="O390" s="322" t="str">
        <f>IF($C390="1 - HöS",'C1. Verprobung'!$C$17,
IF($C390="2 - HöS/HS",'C1. Verprobung'!$C$18,
IF($C390="3 - HS",'C1. Verprobung'!$C$19,
IF($C390="4 - HS/MS",'C1. Verprobung'!$C$20,
IF($C390="5 - MS",'C1. Verprobung'!$C$21,
IF($C390="6 - MS/NS",'C1. Verprobung'!$C$22,
IF($C390="7 - NS",'C1. Verprobung'!$C$23,"-")))))))</f>
        <v>-</v>
      </c>
      <c r="P390" s="322" t="str">
        <f>IF($C390="1 - HöS",'C1. Verprobung'!$D$17,
IF($C390="2 - HöS/HS",'C1. Verprobung'!$D$18,
IF($C390="3 - HS",'C1. Verprobung'!$D$19,
IF($C390="4 - HS/MS",'C1. Verprobung'!$D$20,
IF($C390="5 - MS",'C1. Verprobung'!$D$21,
IF($C390="6 - MS/NS",'C1. Verprobung'!$D$22,
IF($C390="7 - NS",'C1. Verprobung'!$D$23,"-")))))))</f>
        <v>-</v>
      </c>
      <c r="Q390" s="322" t="str">
        <f>IF($C390="1 - HöS",'C1. Verprobung'!$E$17,
IF($C390="2 - HöS/HS",'C1. Verprobung'!$E$18,
IF($C390="3 - HS",'C1. Verprobung'!$E$19,
IF($C390="4 - HS/MS",'C1. Verprobung'!$E$20,
IF($C390="5 - MS",'C1. Verprobung'!$E$21,
IF($C390="6 - MS/NS",'C1. Verprobung'!$E$22,
IF($C390="7 - NS",'C1. Verprobung'!$E$23,"-")))))))</f>
        <v>-</v>
      </c>
      <c r="R390" s="322" t="str">
        <f>IF($C390="1 - HöS",'C1. Verprobung'!$F$17,
IF($C390="2 - HöS/HS",'C1. Verprobung'!$F$18,
IF($C390="3 - HS",'C1. Verprobung'!$F$19,
IF($C390="4 - HS/MS",'C1. Verprobung'!$F$20,
IF($C390="5 - MS",'C1. Verprobung'!$F$21,
IF($C390="6 - MS/NS",'C1. Verprobung'!$F$22,
IF($C390="7 - NS",'C1. Verprobung'!$F$23,"-")))))))</f>
        <v>-</v>
      </c>
      <c r="S390" s="151"/>
      <c r="T390" s="181">
        <f t="shared" si="28"/>
        <v>0</v>
      </c>
      <c r="U390" s="181">
        <f t="shared" si="29"/>
        <v>0</v>
      </c>
      <c r="V390" s="181">
        <f t="shared" si="30"/>
        <v>0</v>
      </c>
      <c r="W390" s="181">
        <f t="shared" si="31"/>
        <v>0</v>
      </c>
      <c r="X390" s="181">
        <f t="shared" si="32"/>
        <v>0</v>
      </c>
    </row>
    <row r="391" spans="2:24" ht="15" customHeight="1" x14ac:dyDescent="0.2">
      <c r="B391" s="337" t="s">
        <v>36</v>
      </c>
      <c r="C391" s="133" t="s">
        <v>36</v>
      </c>
      <c r="D391" s="133" t="s">
        <v>36</v>
      </c>
      <c r="E391" s="133"/>
      <c r="F391" s="133"/>
      <c r="G391" s="133"/>
      <c r="H391" s="133"/>
      <c r="I391" s="133"/>
      <c r="J391" s="133"/>
      <c r="K391" s="154"/>
      <c r="L391" s="154"/>
      <c r="M391" s="154"/>
      <c r="N391" s="154"/>
      <c r="O391" s="322" t="str">
        <f>IF($C391="1 - HöS",'C1. Verprobung'!$C$17,
IF($C391="2 - HöS/HS",'C1. Verprobung'!$C$18,
IF($C391="3 - HS",'C1. Verprobung'!$C$19,
IF($C391="4 - HS/MS",'C1. Verprobung'!$C$20,
IF($C391="5 - MS",'C1. Verprobung'!$C$21,
IF($C391="6 - MS/NS",'C1. Verprobung'!$C$22,
IF($C391="7 - NS",'C1. Verprobung'!$C$23,"-")))))))</f>
        <v>-</v>
      </c>
      <c r="P391" s="322" t="str">
        <f>IF($C391="1 - HöS",'C1. Verprobung'!$D$17,
IF($C391="2 - HöS/HS",'C1. Verprobung'!$D$18,
IF($C391="3 - HS",'C1. Verprobung'!$D$19,
IF($C391="4 - HS/MS",'C1. Verprobung'!$D$20,
IF($C391="5 - MS",'C1. Verprobung'!$D$21,
IF($C391="6 - MS/NS",'C1. Verprobung'!$D$22,
IF($C391="7 - NS",'C1. Verprobung'!$D$23,"-")))))))</f>
        <v>-</v>
      </c>
      <c r="Q391" s="322" t="str">
        <f>IF($C391="1 - HöS",'C1. Verprobung'!$E$17,
IF($C391="2 - HöS/HS",'C1. Verprobung'!$E$18,
IF($C391="3 - HS",'C1. Verprobung'!$E$19,
IF($C391="4 - HS/MS",'C1. Verprobung'!$E$20,
IF($C391="5 - MS",'C1. Verprobung'!$E$21,
IF($C391="6 - MS/NS",'C1. Verprobung'!$E$22,
IF($C391="7 - NS",'C1. Verprobung'!$E$23,"-")))))))</f>
        <v>-</v>
      </c>
      <c r="R391" s="322" t="str">
        <f>IF($C391="1 - HöS",'C1. Verprobung'!$F$17,
IF($C391="2 - HöS/HS",'C1. Verprobung'!$F$18,
IF($C391="3 - HS",'C1. Verprobung'!$F$19,
IF($C391="4 - HS/MS",'C1. Verprobung'!$F$20,
IF($C391="5 - MS",'C1. Verprobung'!$F$21,
IF($C391="6 - MS/NS",'C1. Verprobung'!$F$22,
IF($C391="7 - NS",'C1. Verprobung'!$F$23,"-")))))))</f>
        <v>-</v>
      </c>
      <c r="S391" s="151"/>
      <c r="T391" s="181">
        <f t="shared" si="28"/>
        <v>0</v>
      </c>
      <c r="U391" s="181">
        <f t="shared" si="29"/>
        <v>0</v>
      </c>
      <c r="V391" s="181">
        <f t="shared" si="30"/>
        <v>0</v>
      </c>
      <c r="W391" s="181">
        <f t="shared" si="31"/>
        <v>0</v>
      </c>
      <c r="X391" s="181">
        <f t="shared" si="32"/>
        <v>0</v>
      </c>
    </row>
    <row r="392" spans="2:24" ht="15" customHeight="1" x14ac:dyDescent="0.2">
      <c r="B392" s="337" t="s">
        <v>36</v>
      </c>
      <c r="C392" s="133" t="s">
        <v>36</v>
      </c>
      <c r="D392" s="133" t="s">
        <v>36</v>
      </c>
      <c r="E392" s="133"/>
      <c r="F392" s="133"/>
      <c r="G392" s="133"/>
      <c r="H392" s="133"/>
      <c r="I392" s="133"/>
      <c r="J392" s="133"/>
      <c r="K392" s="154"/>
      <c r="L392" s="154"/>
      <c r="M392" s="154"/>
      <c r="N392" s="154"/>
      <c r="O392" s="322" t="str">
        <f>IF($C392="1 - HöS",'C1. Verprobung'!$C$17,
IF($C392="2 - HöS/HS",'C1. Verprobung'!$C$18,
IF($C392="3 - HS",'C1. Verprobung'!$C$19,
IF($C392="4 - HS/MS",'C1. Verprobung'!$C$20,
IF($C392="5 - MS",'C1. Verprobung'!$C$21,
IF($C392="6 - MS/NS",'C1. Verprobung'!$C$22,
IF($C392="7 - NS",'C1. Verprobung'!$C$23,"-")))))))</f>
        <v>-</v>
      </c>
      <c r="P392" s="322" t="str">
        <f>IF($C392="1 - HöS",'C1. Verprobung'!$D$17,
IF($C392="2 - HöS/HS",'C1. Verprobung'!$D$18,
IF($C392="3 - HS",'C1. Verprobung'!$D$19,
IF($C392="4 - HS/MS",'C1. Verprobung'!$D$20,
IF($C392="5 - MS",'C1. Verprobung'!$D$21,
IF($C392="6 - MS/NS",'C1. Verprobung'!$D$22,
IF($C392="7 - NS",'C1. Verprobung'!$D$23,"-")))))))</f>
        <v>-</v>
      </c>
      <c r="Q392" s="322" t="str">
        <f>IF($C392="1 - HöS",'C1. Verprobung'!$E$17,
IF($C392="2 - HöS/HS",'C1. Verprobung'!$E$18,
IF($C392="3 - HS",'C1. Verprobung'!$E$19,
IF($C392="4 - HS/MS",'C1. Verprobung'!$E$20,
IF($C392="5 - MS",'C1. Verprobung'!$E$21,
IF($C392="6 - MS/NS",'C1. Verprobung'!$E$22,
IF($C392="7 - NS",'C1. Verprobung'!$E$23,"-")))))))</f>
        <v>-</v>
      </c>
      <c r="R392" s="322" t="str">
        <f>IF($C392="1 - HöS",'C1. Verprobung'!$F$17,
IF($C392="2 - HöS/HS",'C1. Verprobung'!$F$18,
IF($C392="3 - HS",'C1. Verprobung'!$F$19,
IF($C392="4 - HS/MS",'C1. Verprobung'!$F$20,
IF($C392="5 - MS",'C1. Verprobung'!$F$21,
IF($C392="6 - MS/NS",'C1. Verprobung'!$F$22,
IF($C392="7 - NS",'C1. Verprobung'!$F$23,"-")))))))</f>
        <v>-</v>
      </c>
      <c r="S392" s="151"/>
      <c r="T392" s="181">
        <f t="shared" si="28"/>
        <v>0</v>
      </c>
      <c r="U392" s="181">
        <f t="shared" si="29"/>
        <v>0</v>
      </c>
      <c r="V392" s="181">
        <f t="shared" si="30"/>
        <v>0</v>
      </c>
      <c r="W392" s="181">
        <f t="shared" si="31"/>
        <v>0</v>
      </c>
      <c r="X392" s="181">
        <f t="shared" si="32"/>
        <v>0</v>
      </c>
    </row>
    <row r="393" spans="2:24" ht="15" customHeight="1" x14ac:dyDescent="0.2">
      <c r="B393" s="337" t="s">
        <v>36</v>
      </c>
      <c r="C393" s="133" t="s">
        <v>36</v>
      </c>
      <c r="D393" s="133" t="s">
        <v>36</v>
      </c>
      <c r="E393" s="133"/>
      <c r="F393" s="133"/>
      <c r="G393" s="133"/>
      <c r="H393" s="133"/>
      <c r="I393" s="133"/>
      <c r="J393" s="133"/>
      <c r="K393" s="154"/>
      <c r="L393" s="154"/>
      <c r="M393" s="154"/>
      <c r="N393" s="154"/>
      <c r="O393" s="322" t="str">
        <f>IF($C393="1 - HöS",'C1. Verprobung'!$C$17,
IF($C393="2 - HöS/HS",'C1. Verprobung'!$C$18,
IF($C393="3 - HS",'C1. Verprobung'!$C$19,
IF($C393="4 - HS/MS",'C1. Verprobung'!$C$20,
IF($C393="5 - MS",'C1. Verprobung'!$C$21,
IF($C393="6 - MS/NS",'C1. Verprobung'!$C$22,
IF($C393="7 - NS",'C1. Verprobung'!$C$23,"-")))))))</f>
        <v>-</v>
      </c>
      <c r="P393" s="322" t="str">
        <f>IF($C393="1 - HöS",'C1. Verprobung'!$D$17,
IF($C393="2 - HöS/HS",'C1. Verprobung'!$D$18,
IF($C393="3 - HS",'C1. Verprobung'!$D$19,
IF($C393="4 - HS/MS",'C1. Verprobung'!$D$20,
IF($C393="5 - MS",'C1. Verprobung'!$D$21,
IF($C393="6 - MS/NS",'C1. Verprobung'!$D$22,
IF($C393="7 - NS",'C1. Verprobung'!$D$23,"-")))))))</f>
        <v>-</v>
      </c>
      <c r="Q393" s="322" t="str">
        <f>IF($C393="1 - HöS",'C1. Verprobung'!$E$17,
IF($C393="2 - HöS/HS",'C1. Verprobung'!$E$18,
IF($C393="3 - HS",'C1. Verprobung'!$E$19,
IF($C393="4 - HS/MS",'C1. Verprobung'!$E$20,
IF($C393="5 - MS",'C1. Verprobung'!$E$21,
IF($C393="6 - MS/NS",'C1. Verprobung'!$E$22,
IF($C393="7 - NS",'C1. Verprobung'!$E$23,"-")))))))</f>
        <v>-</v>
      </c>
      <c r="R393" s="322" t="str">
        <f>IF($C393="1 - HöS",'C1. Verprobung'!$F$17,
IF($C393="2 - HöS/HS",'C1. Verprobung'!$F$18,
IF($C393="3 - HS",'C1. Verprobung'!$F$19,
IF($C393="4 - HS/MS",'C1. Verprobung'!$F$20,
IF($C393="5 - MS",'C1. Verprobung'!$F$21,
IF($C393="6 - MS/NS",'C1. Verprobung'!$F$22,
IF($C393="7 - NS",'C1. Verprobung'!$F$23,"-")))))))</f>
        <v>-</v>
      </c>
      <c r="S393" s="151"/>
      <c r="T393" s="181">
        <f t="shared" si="28"/>
        <v>0</v>
      </c>
      <c r="U393" s="181">
        <f t="shared" si="29"/>
        <v>0</v>
      </c>
      <c r="V393" s="181">
        <f t="shared" si="30"/>
        <v>0</v>
      </c>
      <c r="W393" s="181">
        <f t="shared" si="31"/>
        <v>0</v>
      </c>
      <c r="X393" s="181">
        <f t="shared" si="32"/>
        <v>0</v>
      </c>
    </row>
    <row r="394" spans="2:24" ht="15" customHeight="1" x14ac:dyDescent="0.2">
      <c r="B394" s="337" t="s">
        <v>36</v>
      </c>
      <c r="C394" s="133" t="s">
        <v>36</v>
      </c>
      <c r="D394" s="133" t="s">
        <v>36</v>
      </c>
      <c r="E394" s="133"/>
      <c r="F394" s="133"/>
      <c r="G394" s="133"/>
      <c r="H394" s="133"/>
      <c r="I394" s="133"/>
      <c r="J394" s="133"/>
      <c r="K394" s="154"/>
      <c r="L394" s="154"/>
      <c r="M394" s="154"/>
      <c r="N394" s="154"/>
      <c r="O394" s="322" t="str">
        <f>IF($C394="1 - HöS",'C1. Verprobung'!$C$17,
IF($C394="2 - HöS/HS",'C1. Verprobung'!$C$18,
IF($C394="3 - HS",'C1. Verprobung'!$C$19,
IF($C394="4 - HS/MS",'C1. Verprobung'!$C$20,
IF($C394="5 - MS",'C1. Verprobung'!$C$21,
IF($C394="6 - MS/NS",'C1. Verprobung'!$C$22,
IF($C394="7 - NS",'C1. Verprobung'!$C$23,"-")))))))</f>
        <v>-</v>
      </c>
      <c r="P394" s="322" t="str">
        <f>IF($C394="1 - HöS",'C1. Verprobung'!$D$17,
IF($C394="2 - HöS/HS",'C1. Verprobung'!$D$18,
IF($C394="3 - HS",'C1. Verprobung'!$D$19,
IF($C394="4 - HS/MS",'C1. Verprobung'!$D$20,
IF($C394="5 - MS",'C1. Verprobung'!$D$21,
IF($C394="6 - MS/NS",'C1. Verprobung'!$D$22,
IF($C394="7 - NS",'C1. Verprobung'!$D$23,"-")))))))</f>
        <v>-</v>
      </c>
      <c r="Q394" s="322" t="str">
        <f>IF($C394="1 - HöS",'C1. Verprobung'!$E$17,
IF($C394="2 - HöS/HS",'C1. Verprobung'!$E$18,
IF($C394="3 - HS",'C1. Verprobung'!$E$19,
IF($C394="4 - HS/MS",'C1. Verprobung'!$E$20,
IF($C394="5 - MS",'C1. Verprobung'!$E$21,
IF($C394="6 - MS/NS",'C1. Verprobung'!$E$22,
IF($C394="7 - NS",'C1. Verprobung'!$E$23,"-")))))))</f>
        <v>-</v>
      </c>
      <c r="R394" s="322" t="str">
        <f>IF($C394="1 - HöS",'C1. Verprobung'!$F$17,
IF($C394="2 - HöS/HS",'C1. Verprobung'!$F$18,
IF($C394="3 - HS",'C1. Verprobung'!$F$19,
IF($C394="4 - HS/MS",'C1. Verprobung'!$F$20,
IF($C394="5 - MS",'C1. Verprobung'!$F$21,
IF($C394="6 - MS/NS",'C1. Verprobung'!$F$22,
IF($C394="7 - NS",'C1. Verprobung'!$F$23,"-")))))))</f>
        <v>-</v>
      </c>
      <c r="S394" s="151"/>
      <c r="T394" s="181">
        <f t="shared" si="28"/>
        <v>0</v>
      </c>
      <c r="U394" s="181">
        <f t="shared" si="29"/>
        <v>0</v>
      </c>
      <c r="V394" s="181">
        <f t="shared" si="30"/>
        <v>0</v>
      </c>
      <c r="W394" s="181">
        <f t="shared" si="31"/>
        <v>0</v>
      </c>
      <c r="X394" s="181">
        <f t="shared" si="32"/>
        <v>0</v>
      </c>
    </row>
    <row r="395" spans="2:24" ht="15" customHeight="1" x14ac:dyDescent="0.2">
      <c r="B395" s="337" t="s">
        <v>36</v>
      </c>
      <c r="C395" s="133" t="s">
        <v>36</v>
      </c>
      <c r="D395" s="133" t="s">
        <v>36</v>
      </c>
      <c r="E395" s="133"/>
      <c r="F395" s="133"/>
      <c r="G395" s="133"/>
      <c r="H395" s="133"/>
      <c r="I395" s="133"/>
      <c r="J395" s="133"/>
      <c r="K395" s="154"/>
      <c r="L395" s="154"/>
      <c r="M395" s="154"/>
      <c r="N395" s="154"/>
      <c r="O395" s="322" t="str">
        <f>IF($C395="1 - HöS",'C1. Verprobung'!$C$17,
IF($C395="2 - HöS/HS",'C1. Verprobung'!$C$18,
IF($C395="3 - HS",'C1. Verprobung'!$C$19,
IF($C395="4 - HS/MS",'C1. Verprobung'!$C$20,
IF($C395="5 - MS",'C1. Verprobung'!$C$21,
IF($C395="6 - MS/NS",'C1. Verprobung'!$C$22,
IF($C395="7 - NS",'C1. Verprobung'!$C$23,"-")))))))</f>
        <v>-</v>
      </c>
      <c r="P395" s="322" t="str">
        <f>IF($C395="1 - HöS",'C1. Verprobung'!$D$17,
IF($C395="2 - HöS/HS",'C1. Verprobung'!$D$18,
IF($C395="3 - HS",'C1. Verprobung'!$D$19,
IF($C395="4 - HS/MS",'C1. Verprobung'!$D$20,
IF($C395="5 - MS",'C1. Verprobung'!$D$21,
IF($C395="6 - MS/NS",'C1. Verprobung'!$D$22,
IF($C395="7 - NS",'C1. Verprobung'!$D$23,"-")))))))</f>
        <v>-</v>
      </c>
      <c r="Q395" s="322" t="str">
        <f>IF($C395="1 - HöS",'C1. Verprobung'!$E$17,
IF($C395="2 - HöS/HS",'C1. Verprobung'!$E$18,
IF($C395="3 - HS",'C1. Verprobung'!$E$19,
IF($C395="4 - HS/MS",'C1. Verprobung'!$E$20,
IF($C395="5 - MS",'C1. Verprobung'!$E$21,
IF($C395="6 - MS/NS",'C1. Verprobung'!$E$22,
IF($C395="7 - NS",'C1. Verprobung'!$E$23,"-")))))))</f>
        <v>-</v>
      </c>
      <c r="R395" s="322" t="str">
        <f>IF($C395="1 - HöS",'C1. Verprobung'!$F$17,
IF($C395="2 - HöS/HS",'C1. Verprobung'!$F$18,
IF($C395="3 - HS",'C1. Verprobung'!$F$19,
IF($C395="4 - HS/MS",'C1. Verprobung'!$F$20,
IF($C395="5 - MS",'C1. Verprobung'!$F$21,
IF($C395="6 - MS/NS",'C1. Verprobung'!$F$22,
IF($C395="7 - NS",'C1. Verprobung'!$F$23,"-")))))))</f>
        <v>-</v>
      </c>
      <c r="S395" s="151"/>
      <c r="T395" s="181">
        <f t="shared" si="28"/>
        <v>0</v>
      </c>
      <c r="U395" s="181">
        <f t="shared" si="29"/>
        <v>0</v>
      </c>
      <c r="V395" s="181">
        <f t="shared" si="30"/>
        <v>0</v>
      </c>
      <c r="W395" s="181">
        <f t="shared" si="31"/>
        <v>0</v>
      </c>
      <c r="X395" s="181">
        <f t="shared" si="32"/>
        <v>0</v>
      </c>
    </row>
    <row r="396" spans="2:24" ht="15" customHeight="1" x14ac:dyDescent="0.2">
      <c r="B396" s="337" t="s">
        <v>36</v>
      </c>
      <c r="C396" s="133" t="s">
        <v>36</v>
      </c>
      <c r="D396" s="133" t="s">
        <v>36</v>
      </c>
      <c r="E396" s="133"/>
      <c r="F396" s="133"/>
      <c r="G396" s="133"/>
      <c r="H396" s="133"/>
      <c r="I396" s="133"/>
      <c r="J396" s="133"/>
      <c r="K396" s="154"/>
      <c r="L396" s="154"/>
      <c r="M396" s="154"/>
      <c r="N396" s="154"/>
      <c r="O396" s="322" t="str">
        <f>IF($C396="1 - HöS",'C1. Verprobung'!$C$17,
IF($C396="2 - HöS/HS",'C1. Verprobung'!$C$18,
IF($C396="3 - HS",'C1. Verprobung'!$C$19,
IF($C396="4 - HS/MS",'C1. Verprobung'!$C$20,
IF($C396="5 - MS",'C1. Verprobung'!$C$21,
IF($C396="6 - MS/NS",'C1. Verprobung'!$C$22,
IF($C396="7 - NS",'C1. Verprobung'!$C$23,"-")))))))</f>
        <v>-</v>
      </c>
      <c r="P396" s="322" t="str">
        <f>IF($C396="1 - HöS",'C1. Verprobung'!$D$17,
IF($C396="2 - HöS/HS",'C1. Verprobung'!$D$18,
IF($C396="3 - HS",'C1. Verprobung'!$D$19,
IF($C396="4 - HS/MS",'C1. Verprobung'!$D$20,
IF($C396="5 - MS",'C1. Verprobung'!$D$21,
IF($C396="6 - MS/NS",'C1. Verprobung'!$D$22,
IF($C396="7 - NS",'C1. Verprobung'!$D$23,"-")))))))</f>
        <v>-</v>
      </c>
      <c r="Q396" s="322" t="str">
        <f>IF($C396="1 - HöS",'C1. Verprobung'!$E$17,
IF($C396="2 - HöS/HS",'C1. Verprobung'!$E$18,
IF($C396="3 - HS",'C1. Verprobung'!$E$19,
IF($C396="4 - HS/MS",'C1. Verprobung'!$E$20,
IF($C396="5 - MS",'C1. Verprobung'!$E$21,
IF($C396="6 - MS/NS",'C1. Verprobung'!$E$22,
IF($C396="7 - NS",'C1. Verprobung'!$E$23,"-")))))))</f>
        <v>-</v>
      </c>
      <c r="R396" s="322" t="str">
        <f>IF($C396="1 - HöS",'C1. Verprobung'!$F$17,
IF($C396="2 - HöS/HS",'C1. Verprobung'!$F$18,
IF($C396="3 - HS",'C1. Verprobung'!$F$19,
IF($C396="4 - HS/MS",'C1. Verprobung'!$F$20,
IF($C396="5 - MS",'C1. Verprobung'!$F$21,
IF($C396="6 - MS/NS",'C1. Verprobung'!$F$22,
IF($C396="7 - NS",'C1. Verprobung'!$F$23,"-")))))))</f>
        <v>-</v>
      </c>
      <c r="S396" s="151"/>
      <c r="T396" s="181">
        <f t="shared" si="28"/>
        <v>0</v>
      </c>
      <c r="U396" s="181">
        <f t="shared" si="29"/>
        <v>0</v>
      </c>
      <c r="V396" s="181">
        <f t="shared" si="30"/>
        <v>0</v>
      </c>
      <c r="W396" s="181">
        <f t="shared" si="31"/>
        <v>0</v>
      </c>
      <c r="X396" s="181">
        <f t="shared" si="32"/>
        <v>0</v>
      </c>
    </row>
    <row r="397" spans="2:24" ht="15" customHeight="1" x14ac:dyDescent="0.2">
      <c r="B397" s="337" t="s">
        <v>36</v>
      </c>
      <c r="C397" s="133" t="s">
        <v>36</v>
      </c>
      <c r="D397" s="133" t="s">
        <v>36</v>
      </c>
      <c r="E397" s="133"/>
      <c r="F397" s="133"/>
      <c r="G397" s="133"/>
      <c r="H397" s="133"/>
      <c r="I397" s="133"/>
      <c r="J397" s="133"/>
      <c r="K397" s="154"/>
      <c r="L397" s="154"/>
      <c r="M397" s="154"/>
      <c r="N397" s="154"/>
      <c r="O397" s="322" t="str">
        <f>IF($C397="1 - HöS",'C1. Verprobung'!$C$17,
IF($C397="2 - HöS/HS",'C1. Verprobung'!$C$18,
IF($C397="3 - HS",'C1. Verprobung'!$C$19,
IF($C397="4 - HS/MS",'C1. Verprobung'!$C$20,
IF($C397="5 - MS",'C1. Verprobung'!$C$21,
IF($C397="6 - MS/NS",'C1. Verprobung'!$C$22,
IF($C397="7 - NS",'C1. Verprobung'!$C$23,"-")))))))</f>
        <v>-</v>
      </c>
      <c r="P397" s="322" t="str">
        <f>IF($C397="1 - HöS",'C1. Verprobung'!$D$17,
IF($C397="2 - HöS/HS",'C1. Verprobung'!$D$18,
IF($C397="3 - HS",'C1. Verprobung'!$D$19,
IF($C397="4 - HS/MS",'C1. Verprobung'!$D$20,
IF($C397="5 - MS",'C1. Verprobung'!$D$21,
IF($C397="6 - MS/NS",'C1. Verprobung'!$D$22,
IF($C397="7 - NS",'C1. Verprobung'!$D$23,"-")))))))</f>
        <v>-</v>
      </c>
      <c r="Q397" s="322" t="str">
        <f>IF($C397="1 - HöS",'C1. Verprobung'!$E$17,
IF($C397="2 - HöS/HS",'C1. Verprobung'!$E$18,
IF($C397="3 - HS",'C1. Verprobung'!$E$19,
IF($C397="4 - HS/MS",'C1. Verprobung'!$E$20,
IF($C397="5 - MS",'C1. Verprobung'!$E$21,
IF($C397="6 - MS/NS",'C1. Verprobung'!$E$22,
IF($C397="7 - NS",'C1. Verprobung'!$E$23,"-")))))))</f>
        <v>-</v>
      </c>
      <c r="R397" s="322" t="str">
        <f>IF($C397="1 - HöS",'C1. Verprobung'!$F$17,
IF($C397="2 - HöS/HS",'C1. Verprobung'!$F$18,
IF($C397="3 - HS",'C1. Verprobung'!$F$19,
IF($C397="4 - HS/MS",'C1. Verprobung'!$F$20,
IF($C397="5 - MS",'C1. Verprobung'!$F$21,
IF($C397="6 - MS/NS",'C1. Verprobung'!$F$22,
IF($C397="7 - NS",'C1. Verprobung'!$F$23,"-")))))))</f>
        <v>-</v>
      </c>
      <c r="S397" s="151"/>
      <c r="T397" s="181">
        <f t="shared" si="28"/>
        <v>0</v>
      </c>
      <c r="U397" s="181">
        <f t="shared" si="29"/>
        <v>0</v>
      </c>
      <c r="V397" s="181">
        <f t="shared" si="30"/>
        <v>0</v>
      </c>
      <c r="W397" s="181">
        <f t="shared" si="31"/>
        <v>0</v>
      </c>
      <c r="X397" s="181">
        <f t="shared" si="32"/>
        <v>0</v>
      </c>
    </row>
    <row r="398" spans="2:24" ht="15" customHeight="1" x14ac:dyDescent="0.2">
      <c r="B398" s="337" t="s">
        <v>36</v>
      </c>
      <c r="C398" s="133" t="s">
        <v>36</v>
      </c>
      <c r="D398" s="133" t="s">
        <v>36</v>
      </c>
      <c r="E398" s="133"/>
      <c r="F398" s="133"/>
      <c r="G398" s="133"/>
      <c r="H398" s="133"/>
      <c r="I398" s="133"/>
      <c r="J398" s="133"/>
      <c r="K398" s="154"/>
      <c r="L398" s="154"/>
      <c r="M398" s="154"/>
      <c r="N398" s="154"/>
      <c r="O398" s="322" t="str">
        <f>IF($C398="1 - HöS",'C1. Verprobung'!$C$17,
IF($C398="2 - HöS/HS",'C1. Verprobung'!$C$18,
IF($C398="3 - HS",'C1. Verprobung'!$C$19,
IF($C398="4 - HS/MS",'C1. Verprobung'!$C$20,
IF($C398="5 - MS",'C1. Verprobung'!$C$21,
IF($C398="6 - MS/NS",'C1. Verprobung'!$C$22,
IF($C398="7 - NS",'C1. Verprobung'!$C$23,"-")))))))</f>
        <v>-</v>
      </c>
      <c r="P398" s="322" t="str">
        <f>IF($C398="1 - HöS",'C1. Verprobung'!$D$17,
IF($C398="2 - HöS/HS",'C1. Verprobung'!$D$18,
IF($C398="3 - HS",'C1. Verprobung'!$D$19,
IF($C398="4 - HS/MS",'C1. Verprobung'!$D$20,
IF($C398="5 - MS",'C1. Verprobung'!$D$21,
IF($C398="6 - MS/NS",'C1. Verprobung'!$D$22,
IF($C398="7 - NS",'C1. Verprobung'!$D$23,"-")))))))</f>
        <v>-</v>
      </c>
      <c r="Q398" s="322" t="str">
        <f>IF($C398="1 - HöS",'C1. Verprobung'!$E$17,
IF($C398="2 - HöS/HS",'C1. Verprobung'!$E$18,
IF($C398="3 - HS",'C1. Verprobung'!$E$19,
IF($C398="4 - HS/MS",'C1. Verprobung'!$E$20,
IF($C398="5 - MS",'C1. Verprobung'!$E$21,
IF($C398="6 - MS/NS",'C1. Verprobung'!$E$22,
IF($C398="7 - NS",'C1. Verprobung'!$E$23,"-")))))))</f>
        <v>-</v>
      </c>
      <c r="R398" s="322" t="str">
        <f>IF($C398="1 - HöS",'C1. Verprobung'!$F$17,
IF($C398="2 - HöS/HS",'C1. Verprobung'!$F$18,
IF($C398="3 - HS",'C1. Verprobung'!$F$19,
IF($C398="4 - HS/MS",'C1. Verprobung'!$F$20,
IF($C398="5 - MS",'C1. Verprobung'!$F$21,
IF($C398="6 - MS/NS",'C1. Verprobung'!$F$22,
IF($C398="7 - NS",'C1. Verprobung'!$F$23,"-")))))))</f>
        <v>-</v>
      </c>
      <c r="S398" s="151"/>
      <c r="T398" s="181">
        <f t="shared" si="28"/>
        <v>0</v>
      </c>
      <c r="U398" s="181">
        <f t="shared" si="29"/>
        <v>0</v>
      </c>
      <c r="V398" s="181">
        <f t="shared" si="30"/>
        <v>0</v>
      </c>
      <c r="W398" s="181">
        <f t="shared" si="31"/>
        <v>0</v>
      </c>
      <c r="X398" s="181">
        <f t="shared" si="32"/>
        <v>0</v>
      </c>
    </row>
    <row r="399" spans="2:24" ht="15" customHeight="1" x14ac:dyDescent="0.2">
      <c r="B399" s="337" t="s">
        <v>36</v>
      </c>
      <c r="C399" s="133" t="s">
        <v>36</v>
      </c>
      <c r="D399" s="133" t="s">
        <v>36</v>
      </c>
      <c r="E399" s="133"/>
      <c r="F399" s="133"/>
      <c r="G399" s="133"/>
      <c r="H399" s="133"/>
      <c r="I399" s="133"/>
      <c r="J399" s="133"/>
      <c r="K399" s="154"/>
      <c r="L399" s="154"/>
      <c r="M399" s="154"/>
      <c r="N399" s="154"/>
      <c r="O399" s="322" t="str">
        <f>IF($C399="1 - HöS",'C1. Verprobung'!$C$17,
IF($C399="2 - HöS/HS",'C1. Verprobung'!$C$18,
IF($C399="3 - HS",'C1. Verprobung'!$C$19,
IF($C399="4 - HS/MS",'C1. Verprobung'!$C$20,
IF($C399="5 - MS",'C1. Verprobung'!$C$21,
IF($C399="6 - MS/NS",'C1. Verprobung'!$C$22,
IF($C399="7 - NS",'C1. Verprobung'!$C$23,"-")))))))</f>
        <v>-</v>
      </c>
      <c r="P399" s="322" t="str">
        <f>IF($C399="1 - HöS",'C1. Verprobung'!$D$17,
IF($C399="2 - HöS/HS",'C1. Verprobung'!$D$18,
IF($C399="3 - HS",'C1. Verprobung'!$D$19,
IF($C399="4 - HS/MS",'C1. Verprobung'!$D$20,
IF($C399="5 - MS",'C1. Verprobung'!$D$21,
IF($C399="6 - MS/NS",'C1. Verprobung'!$D$22,
IF($C399="7 - NS",'C1. Verprobung'!$D$23,"-")))))))</f>
        <v>-</v>
      </c>
      <c r="Q399" s="322" t="str">
        <f>IF($C399="1 - HöS",'C1. Verprobung'!$E$17,
IF($C399="2 - HöS/HS",'C1. Verprobung'!$E$18,
IF($C399="3 - HS",'C1. Verprobung'!$E$19,
IF($C399="4 - HS/MS",'C1. Verprobung'!$E$20,
IF($C399="5 - MS",'C1. Verprobung'!$E$21,
IF($C399="6 - MS/NS",'C1. Verprobung'!$E$22,
IF($C399="7 - NS",'C1. Verprobung'!$E$23,"-")))))))</f>
        <v>-</v>
      </c>
      <c r="R399" s="322" t="str">
        <f>IF($C399="1 - HöS",'C1. Verprobung'!$F$17,
IF($C399="2 - HöS/HS",'C1. Verprobung'!$F$18,
IF($C399="3 - HS",'C1. Verprobung'!$F$19,
IF($C399="4 - HS/MS",'C1. Verprobung'!$F$20,
IF($C399="5 - MS",'C1. Verprobung'!$F$21,
IF($C399="6 - MS/NS",'C1. Verprobung'!$F$22,
IF($C399="7 - NS",'C1. Verprobung'!$F$23,"-")))))))</f>
        <v>-</v>
      </c>
      <c r="S399" s="151"/>
      <c r="T399" s="181">
        <f t="shared" si="28"/>
        <v>0</v>
      </c>
      <c r="U399" s="181">
        <f t="shared" si="29"/>
        <v>0</v>
      </c>
      <c r="V399" s="181">
        <f t="shared" si="30"/>
        <v>0</v>
      </c>
      <c r="W399" s="181">
        <f t="shared" si="31"/>
        <v>0</v>
      </c>
      <c r="X399" s="181">
        <f t="shared" si="32"/>
        <v>0</v>
      </c>
    </row>
    <row r="400" spans="2:24" ht="15" customHeight="1" x14ac:dyDescent="0.2">
      <c r="B400" s="337" t="s">
        <v>36</v>
      </c>
      <c r="C400" s="133" t="s">
        <v>36</v>
      </c>
      <c r="D400" s="133" t="s">
        <v>36</v>
      </c>
      <c r="E400" s="133"/>
      <c r="F400" s="133"/>
      <c r="G400" s="133"/>
      <c r="H400" s="133"/>
      <c r="I400" s="133"/>
      <c r="J400" s="133"/>
      <c r="K400" s="154"/>
      <c r="L400" s="154"/>
      <c r="M400" s="154"/>
      <c r="N400" s="154"/>
      <c r="O400" s="322" t="str">
        <f>IF($C400="1 - HöS",'C1. Verprobung'!$C$17,
IF($C400="2 - HöS/HS",'C1. Verprobung'!$C$18,
IF($C400="3 - HS",'C1. Verprobung'!$C$19,
IF($C400="4 - HS/MS",'C1. Verprobung'!$C$20,
IF($C400="5 - MS",'C1. Verprobung'!$C$21,
IF($C400="6 - MS/NS",'C1. Verprobung'!$C$22,
IF($C400="7 - NS",'C1. Verprobung'!$C$23,"-")))))))</f>
        <v>-</v>
      </c>
      <c r="P400" s="322" t="str">
        <f>IF($C400="1 - HöS",'C1. Verprobung'!$D$17,
IF($C400="2 - HöS/HS",'C1. Verprobung'!$D$18,
IF($C400="3 - HS",'C1. Verprobung'!$D$19,
IF($C400="4 - HS/MS",'C1. Verprobung'!$D$20,
IF($C400="5 - MS",'C1. Verprobung'!$D$21,
IF($C400="6 - MS/NS",'C1. Verprobung'!$D$22,
IF($C400="7 - NS",'C1. Verprobung'!$D$23,"-")))))))</f>
        <v>-</v>
      </c>
      <c r="Q400" s="322" t="str">
        <f>IF($C400="1 - HöS",'C1. Verprobung'!$E$17,
IF($C400="2 - HöS/HS",'C1. Verprobung'!$E$18,
IF($C400="3 - HS",'C1. Verprobung'!$E$19,
IF($C400="4 - HS/MS",'C1. Verprobung'!$E$20,
IF($C400="5 - MS",'C1. Verprobung'!$E$21,
IF($C400="6 - MS/NS",'C1. Verprobung'!$E$22,
IF($C400="7 - NS",'C1. Verprobung'!$E$23,"-")))))))</f>
        <v>-</v>
      </c>
      <c r="R400" s="322" t="str">
        <f>IF($C400="1 - HöS",'C1. Verprobung'!$F$17,
IF($C400="2 - HöS/HS",'C1. Verprobung'!$F$18,
IF($C400="3 - HS",'C1. Verprobung'!$F$19,
IF($C400="4 - HS/MS",'C1. Verprobung'!$F$20,
IF($C400="5 - MS",'C1. Verprobung'!$F$21,
IF($C400="6 - MS/NS",'C1. Verprobung'!$F$22,
IF($C400="7 - NS",'C1. Verprobung'!$F$23,"-")))))))</f>
        <v>-</v>
      </c>
      <c r="S400" s="151"/>
      <c r="T400" s="181">
        <f t="shared" si="28"/>
        <v>0</v>
      </c>
      <c r="U400" s="181">
        <f t="shared" si="29"/>
        <v>0</v>
      </c>
      <c r="V400" s="181">
        <f t="shared" si="30"/>
        <v>0</v>
      </c>
      <c r="W400" s="181">
        <f t="shared" si="31"/>
        <v>0</v>
      </c>
      <c r="X400" s="181">
        <f t="shared" si="32"/>
        <v>0</v>
      </c>
    </row>
    <row r="401" spans="2:24" ht="15" customHeight="1" x14ac:dyDescent="0.2">
      <c r="B401" s="337" t="s">
        <v>36</v>
      </c>
      <c r="C401" s="133" t="s">
        <v>36</v>
      </c>
      <c r="D401" s="133" t="s">
        <v>36</v>
      </c>
      <c r="E401" s="133"/>
      <c r="F401" s="133"/>
      <c r="G401" s="133"/>
      <c r="H401" s="133"/>
      <c r="I401" s="133"/>
      <c r="J401" s="133"/>
      <c r="K401" s="154"/>
      <c r="L401" s="154"/>
      <c r="M401" s="154"/>
      <c r="N401" s="154"/>
      <c r="O401" s="322" t="str">
        <f>IF($C401="1 - HöS",'C1. Verprobung'!$C$17,
IF($C401="2 - HöS/HS",'C1. Verprobung'!$C$18,
IF($C401="3 - HS",'C1. Verprobung'!$C$19,
IF($C401="4 - HS/MS",'C1. Verprobung'!$C$20,
IF($C401="5 - MS",'C1. Verprobung'!$C$21,
IF($C401="6 - MS/NS",'C1. Verprobung'!$C$22,
IF($C401="7 - NS",'C1. Verprobung'!$C$23,"-")))))))</f>
        <v>-</v>
      </c>
      <c r="P401" s="322" t="str">
        <f>IF($C401="1 - HöS",'C1. Verprobung'!$D$17,
IF($C401="2 - HöS/HS",'C1. Verprobung'!$D$18,
IF($C401="3 - HS",'C1. Verprobung'!$D$19,
IF($C401="4 - HS/MS",'C1. Verprobung'!$D$20,
IF($C401="5 - MS",'C1. Verprobung'!$D$21,
IF($C401="6 - MS/NS",'C1. Verprobung'!$D$22,
IF($C401="7 - NS",'C1. Verprobung'!$D$23,"-")))))))</f>
        <v>-</v>
      </c>
      <c r="Q401" s="322" t="str">
        <f>IF($C401="1 - HöS",'C1. Verprobung'!$E$17,
IF($C401="2 - HöS/HS",'C1. Verprobung'!$E$18,
IF($C401="3 - HS",'C1. Verprobung'!$E$19,
IF($C401="4 - HS/MS",'C1. Verprobung'!$E$20,
IF($C401="5 - MS",'C1. Verprobung'!$E$21,
IF($C401="6 - MS/NS",'C1. Verprobung'!$E$22,
IF($C401="7 - NS",'C1. Verprobung'!$E$23,"-")))))))</f>
        <v>-</v>
      </c>
      <c r="R401" s="322" t="str">
        <f>IF($C401="1 - HöS",'C1. Verprobung'!$F$17,
IF($C401="2 - HöS/HS",'C1. Verprobung'!$F$18,
IF($C401="3 - HS",'C1. Verprobung'!$F$19,
IF($C401="4 - HS/MS",'C1. Verprobung'!$F$20,
IF($C401="5 - MS",'C1. Verprobung'!$F$21,
IF($C401="6 - MS/NS",'C1. Verprobung'!$F$22,
IF($C401="7 - NS",'C1. Verprobung'!$F$23,"-")))))))</f>
        <v>-</v>
      </c>
      <c r="S401" s="151"/>
      <c r="T401" s="181">
        <f t="shared" ref="T401:T464" si="33">IF($B401="§ 19 Abs. 2 Satz 1 StromNEV",(($K401*$O401)+($L401*$P401/100))*($S401),0)</f>
        <v>0</v>
      </c>
      <c r="U401" s="181">
        <f t="shared" ref="U401:U464" si="34">IF($B401="§ 19 Abs. 2 Satz 1 StromNEV",(($M401*$Q401)+($N401*$R401/100))*($S401),0)</f>
        <v>0</v>
      </c>
      <c r="V401" s="181">
        <f t="shared" ref="V401:V464" si="35">IF($B401="§ 19 Abs. 2 Satz 2 StromNEV",(($M401*$Q401)+($N401*$R401/100))*($S401),0)</f>
        <v>0</v>
      </c>
      <c r="W401" s="181">
        <f t="shared" si="31"/>
        <v>0</v>
      </c>
      <c r="X401" s="181">
        <f t="shared" si="32"/>
        <v>0</v>
      </c>
    </row>
    <row r="402" spans="2:24" ht="15" customHeight="1" x14ac:dyDescent="0.2">
      <c r="B402" s="337" t="s">
        <v>36</v>
      </c>
      <c r="C402" s="133" t="s">
        <v>36</v>
      </c>
      <c r="D402" s="133" t="s">
        <v>36</v>
      </c>
      <c r="E402" s="133"/>
      <c r="F402" s="133"/>
      <c r="G402" s="133"/>
      <c r="H402" s="133"/>
      <c r="I402" s="133"/>
      <c r="J402" s="133"/>
      <c r="K402" s="154"/>
      <c r="L402" s="154"/>
      <c r="M402" s="154"/>
      <c r="N402" s="154"/>
      <c r="O402" s="322" t="str">
        <f>IF($C402="1 - HöS",'C1. Verprobung'!$C$17,
IF($C402="2 - HöS/HS",'C1. Verprobung'!$C$18,
IF($C402="3 - HS",'C1. Verprobung'!$C$19,
IF($C402="4 - HS/MS",'C1. Verprobung'!$C$20,
IF($C402="5 - MS",'C1. Verprobung'!$C$21,
IF($C402="6 - MS/NS",'C1. Verprobung'!$C$22,
IF($C402="7 - NS",'C1. Verprobung'!$C$23,"-")))))))</f>
        <v>-</v>
      </c>
      <c r="P402" s="322" t="str">
        <f>IF($C402="1 - HöS",'C1. Verprobung'!$D$17,
IF($C402="2 - HöS/HS",'C1. Verprobung'!$D$18,
IF($C402="3 - HS",'C1. Verprobung'!$D$19,
IF($C402="4 - HS/MS",'C1. Verprobung'!$D$20,
IF($C402="5 - MS",'C1. Verprobung'!$D$21,
IF($C402="6 - MS/NS",'C1. Verprobung'!$D$22,
IF($C402="7 - NS",'C1. Verprobung'!$D$23,"-")))))))</f>
        <v>-</v>
      </c>
      <c r="Q402" s="322" t="str">
        <f>IF($C402="1 - HöS",'C1. Verprobung'!$E$17,
IF($C402="2 - HöS/HS",'C1. Verprobung'!$E$18,
IF($C402="3 - HS",'C1. Verprobung'!$E$19,
IF($C402="4 - HS/MS",'C1. Verprobung'!$E$20,
IF($C402="5 - MS",'C1. Verprobung'!$E$21,
IF($C402="6 - MS/NS",'C1. Verprobung'!$E$22,
IF($C402="7 - NS",'C1. Verprobung'!$E$23,"-")))))))</f>
        <v>-</v>
      </c>
      <c r="R402" s="322" t="str">
        <f>IF($C402="1 - HöS",'C1. Verprobung'!$F$17,
IF($C402="2 - HöS/HS",'C1. Verprobung'!$F$18,
IF($C402="3 - HS",'C1. Verprobung'!$F$19,
IF($C402="4 - HS/MS",'C1. Verprobung'!$F$20,
IF($C402="5 - MS",'C1. Verprobung'!$F$21,
IF($C402="6 - MS/NS",'C1. Verprobung'!$F$22,
IF($C402="7 - NS",'C1. Verprobung'!$F$23,"-")))))))</f>
        <v>-</v>
      </c>
      <c r="S402" s="151"/>
      <c r="T402" s="181">
        <f t="shared" si="33"/>
        <v>0</v>
      </c>
      <c r="U402" s="181">
        <f t="shared" si="34"/>
        <v>0</v>
      </c>
      <c r="V402" s="181">
        <f t="shared" si="35"/>
        <v>0</v>
      </c>
      <c r="W402" s="181">
        <f t="shared" ref="W402:W465" si="36">IF($B402="§ 118 Abs. 6 Satz 9 EnWG",(($K402*$O402)+($L402*$P402/100))*($S402),0)</f>
        <v>0</v>
      </c>
      <c r="X402" s="181">
        <f t="shared" ref="X402:X465" si="37">IF($B402="§ 118 Abs. 6 Satz 9 EnWG",(($M402*$Q402)+($N402*$R402/100))*($S402),0)</f>
        <v>0</v>
      </c>
    </row>
    <row r="403" spans="2:24" ht="15" customHeight="1" x14ac:dyDescent="0.2">
      <c r="B403" s="337" t="s">
        <v>36</v>
      </c>
      <c r="C403" s="133" t="s">
        <v>36</v>
      </c>
      <c r="D403" s="133" t="s">
        <v>36</v>
      </c>
      <c r="E403" s="133"/>
      <c r="F403" s="133"/>
      <c r="G403" s="133"/>
      <c r="H403" s="133"/>
      <c r="I403" s="133"/>
      <c r="J403" s="133"/>
      <c r="K403" s="154"/>
      <c r="L403" s="154"/>
      <c r="M403" s="154"/>
      <c r="N403" s="154"/>
      <c r="O403" s="322" t="str">
        <f>IF($C403="1 - HöS",'C1. Verprobung'!$C$17,
IF($C403="2 - HöS/HS",'C1. Verprobung'!$C$18,
IF($C403="3 - HS",'C1. Verprobung'!$C$19,
IF($C403="4 - HS/MS",'C1. Verprobung'!$C$20,
IF($C403="5 - MS",'C1. Verprobung'!$C$21,
IF($C403="6 - MS/NS",'C1. Verprobung'!$C$22,
IF($C403="7 - NS",'C1. Verprobung'!$C$23,"-")))))))</f>
        <v>-</v>
      </c>
      <c r="P403" s="322" t="str">
        <f>IF($C403="1 - HöS",'C1. Verprobung'!$D$17,
IF($C403="2 - HöS/HS",'C1. Verprobung'!$D$18,
IF($C403="3 - HS",'C1. Verprobung'!$D$19,
IF($C403="4 - HS/MS",'C1. Verprobung'!$D$20,
IF($C403="5 - MS",'C1. Verprobung'!$D$21,
IF($C403="6 - MS/NS",'C1. Verprobung'!$D$22,
IF($C403="7 - NS",'C1. Verprobung'!$D$23,"-")))))))</f>
        <v>-</v>
      </c>
      <c r="Q403" s="322" t="str">
        <f>IF($C403="1 - HöS",'C1. Verprobung'!$E$17,
IF($C403="2 - HöS/HS",'C1. Verprobung'!$E$18,
IF($C403="3 - HS",'C1. Verprobung'!$E$19,
IF($C403="4 - HS/MS",'C1. Verprobung'!$E$20,
IF($C403="5 - MS",'C1. Verprobung'!$E$21,
IF($C403="6 - MS/NS",'C1. Verprobung'!$E$22,
IF($C403="7 - NS",'C1. Verprobung'!$E$23,"-")))))))</f>
        <v>-</v>
      </c>
      <c r="R403" s="322" t="str">
        <f>IF($C403="1 - HöS",'C1. Verprobung'!$F$17,
IF($C403="2 - HöS/HS",'C1. Verprobung'!$F$18,
IF($C403="3 - HS",'C1. Verprobung'!$F$19,
IF($C403="4 - HS/MS",'C1. Verprobung'!$F$20,
IF($C403="5 - MS",'C1. Verprobung'!$F$21,
IF($C403="6 - MS/NS",'C1. Verprobung'!$F$22,
IF($C403="7 - NS",'C1. Verprobung'!$F$23,"-")))))))</f>
        <v>-</v>
      </c>
      <c r="S403" s="151"/>
      <c r="T403" s="181">
        <f t="shared" si="33"/>
        <v>0</v>
      </c>
      <c r="U403" s="181">
        <f t="shared" si="34"/>
        <v>0</v>
      </c>
      <c r="V403" s="181">
        <f t="shared" si="35"/>
        <v>0</v>
      </c>
      <c r="W403" s="181">
        <f t="shared" si="36"/>
        <v>0</v>
      </c>
      <c r="X403" s="181">
        <f t="shared" si="37"/>
        <v>0</v>
      </c>
    </row>
    <row r="404" spans="2:24" ht="15" customHeight="1" x14ac:dyDescent="0.2">
      <c r="B404" s="337" t="s">
        <v>36</v>
      </c>
      <c r="C404" s="133" t="s">
        <v>36</v>
      </c>
      <c r="D404" s="133" t="s">
        <v>36</v>
      </c>
      <c r="E404" s="133"/>
      <c r="F404" s="133"/>
      <c r="G404" s="133"/>
      <c r="H404" s="133"/>
      <c r="I404" s="133"/>
      <c r="J404" s="133"/>
      <c r="K404" s="154"/>
      <c r="L404" s="154"/>
      <c r="M404" s="154"/>
      <c r="N404" s="154"/>
      <c r="O404" s="322" t="str">
        <f>IF($C404="1 - HöS",'C1. Verprobung'!$C$17,
IF($C404="2 - HöS/HS",'C1. Verprobung'!$C$18,
IF($C404="3 - HS",'C1. Verprobung'!$C$19,
IF($C404="4 - HS/MS",'C1. Verprobung'!$C$20,
IF($C404="5 - MS",'C1. Verprobung'!$C$21,
IF($C404="6 - MS/NS",'C1. Verprobung'!$C$22,
IF($C404="7 - NS",'C1. Verprobung'!$C$23,"-")))))))</f>
        <v>-</v>
      </c>
      <c r="P404" s="322" t="str">
        <f>IF($C404="1 - HöS",'C1. Verprobung'!$D$17,
IF($C404="2 - HöS/HS",'C1. Verprobung'!$D$18,
IF($C404="3 - HS",'C1. Verprobung'!$D$19,
IF($C404="4 - HS/MS",'C1. Verprobung'!$D$20,
IF($C404="5 - MS",'C1. Verprobung'!$D$21,
IF($C404="6 - MS/NS",'C1. Verprobung'!$D$22,
IF($C404="7 - NS",'C1. Verprobung'!$D$23,"-")))))))</f>
        <v>-</v>
      </c>
      <c r="Q404" s="322" t="str">
        <f>IF($C404="1 - HöS",'C1. Verprobung'!$E$17,
IF($C404="2 - HöS/HS",'C1. Verprobung'!$E$18,
IF($C404="3 - HS",'C1. Verprobung'!$E$19,
IF($C404="4 - HS/MS",'C1. Verprobung'!$E$20,
IF($C404="5 - MS",'C1. Verprobung'!$E$21,
IF($C404="6 - MS/NS",'C1. Verprobung'!$E$22,
IF($C404="7 - NS",'C1. Verprobung'!$E$23,"-")))))))</f>
        <v>-</v>
      </c>
      <c r="R404" s="322" t="str">
        <f>IF($C404="1 - HöS",'C1. Verprobung'!$F$17,
IF($C404="2 - HöS/HS",'C1. Verprobung'!$F$18,
IF($C404="3 - HS",'C1. Verprobung'!$F$19,
IF($C404="4 - HS/MS",'C1. Verprobung'!$F$20,
IF($C404="5 - MS",'C1. Verprobung'!$F$21,
IF($C404="6 - MS/NS",'C1. Verprobung'!$F$22,
IF($C404="7 - NS",'C1. Verprobung'!$F$23,"-")))))))</f>
        <v>-</v>
      </c>
      <c r="S404" s="151"/>
      <c r="T404" s="181">
        <f t="shared" si="33"/>
        <v>0</v>
      </c>
      <c r="U404" s="181">
        <f t="shared" si="34"/>
        <v>0</v>
      </c>
      <c r="V404" s="181">
        <f t="shared" si="35"/>
        <v>0</v>
      </c>
      <c r="W404" s="181">
        <f t="shared" si="36"/>
        <v>0</v>
      </c>
      <c r="X404" s="181">
        <f t="shared" si="37"/>
        <v>0</v>
      </c>
    </row>
    <row r="405" spans="2:24" ht="15" customHeight="1" x14ac:dyDescent="0.2">
      <c r="B405" s="337" t="s">
        <v>36</v>
      </c>
      <c r="C405" s="133" t="s">
        <v>36</v>
      </c>
      <c r="D405" s="133" t="s">
        <v>36</v>
      </c>
      <c r="E405" s="133"/>
      <c r="F405" s="133"/>
      <c r="G405" s="133"/>
      <c r="H405" s="133"/>
      <c r="I405" s="133"/>
      <c r="J405" s="133"/>
      <c r="K405" s="154"/>
      <c r="L405" s="154"/>
      <c r="M405" s="154"/>
      <c r="N405" s="154"/>
      <c r="O405" s="322" t="str">
        <f>IF($C405="1 - HöS",'C1. Verprobung'!$C$17,
IF($C405="2 - HöS/HS",'C1. Verprobung'!$C$18,
IF($C405="3 - HS",'C1. Verprobung'!$C$19,
IF($C405="4 - HS/MS",'C1. Verprobung'!$C$20,
IF($C405="5 - MS",'C1. Verprobung'!$C$21,
IF($C405="6 - MS/NS",'C1. Verprobung'!$C$22,
IF($C405="7 - NS",'C1. Verprobung'!$C$23,"-")))))))</f>
        <v>-</v>
      </c>
      <c r="P405" s="322" t="str">
        <f>IF($C405="1 - HöS",'C1. Verprobung'!$D$17,
IF($C405="2 - HöS/HS",'C1. Verprobung'!$D$18,
IF($C405="3 - HS",'C1. Verprobung'!$D$19,
IF($C405="4 - HS/MS",'C1. Verprobung'!$D$20,
IF($C405="5 - MS",'C1. Verprobung'!$D$21,
IF($C405="6 - MS/NS",'C1. Verprobung'!$D$22,
IF($C405="7 - NS",'C1. Verprobung'!$D$23,"-")))))))</f>
        <v>-</v>
      </c>
      <c r="Q405" s="322" t="str">
        <f>IF($C405="1 - HöS",'C1. Verprobung'!$E$17,
IF($C405="2 - HöS/HS",'C1. Verprobung'!$E$18,
IF($C405="3 - HS",'C1. Verprobung'!$E$19,
IF($C405="4 - HS/MS",'C1. Verprobung'!$E$20,
IF($C405="5 - MS",'C1. Verprobung'!$E$21,
IF($C405="6 - MS/NS",'C1. Verprobung'!$E$22,
IF($C405="7 - NS",'C1. Verprobung'!$E$23,"-")))))))</f>
        <v>-</v>
      </c>
      <c r="R405" s="322" t="str">
        <f>IF($C405="1 - HöS",'C1. Verprobung'!$F$17,
IF($C405="2 - HöS/HS",'C1. Verprobung'!$F$18,
IF($C405="3 - HS",'C1. Verprobung'!$F$19,
IF($C405="4 - HS/MS",'C1. Verprobung'!$F$20,
IF($C405="5 - MS",'C1. Verprobung'!$F$21,
IF($C405="6 - MS/NS",'C1. Verprobung'!$F$22,
IF($C405="7 - NS",'C1. Verprobung'!$F$23,"-")))))))</f>
        <v>-</v>
      </c>
      <c r="S405" s="151"/>
      <c r="T405" s="181">
        <f t="shared" si="33"/>
        <v>0</v>
      </c>
      <c r="U405" s="181">
        <f t="shared" si="34"/>
        <v>0</v>
      </c>
      <c r="V405" s="181">
        <f t="shared" si="35"/>
        <v>0</v>
      </c>
      <c r="W405" s="181">
        <f t="shared" si="36"/>
        <v>0</v>
      </c>
      <c r="X405" s="181">
        <f t="shared" si="37"/>
        <v>0</v>
      </c>
    </row>
    <row r="406" spans="2:24" ht="15" customHeight="1" x14ac:dyDescent="0.2">
      <c r="B406" s="337" t="s">
        <v>36</v>
      </c>
      <c r="C406" s="133" t="s">
        <v>36</v>
      </c>
      <c r="D406" s="133" t="s">
        <v>36</v>
      </c>
      <c r="E406" s="133"/>
      <c r="F406" s="133"/>
      <c r="G406" s="133"/>
      <c r="H406" s="133"/>
      <c r="I406" s="133"/>
      <c r="J406" s="133"/>
      <c r="K406" s="154"/>
      <c r="L406" s="154"/>
      <c r="M406" s="154"/>
      <c r="N406" s="154"/>
      <c r="O406" s="322" t="str">
        <f>IF($C406="1 - HöS",'C1. Verprobung'!$C$17,
IF($C406="2 - HöS/HS",'C1. Verprobung'!$C$18,
IF($C406="3 - HS",'C1. Verprobung'!$C$19,
IF($C406="4 - HS/MS",'C1. Verprobung'!$C$20,
IF($C406="5 - MS",'C1. Verprobung'!$C$21,
IF($C406="6 - MS/NS",'C1. Verprobung'!$C$22,
IF($C406="7 - NS",'C1. Verprobung'!$C$23,"-")))))))</f>
        <v>-</v>
      </c>
      <c r="P406" s="322" t="str">
        <f>IF($C406="1 - HöS",'C1. Verprobung'!$D$17,
IF($C406="2 - HöS/HS",'C1. Verprobung'!$D$18,
IF($C406="3 - HS",'C1. Verprobung'!$D$19,
IF($C406="4 - HS/MS",'C1. Verprobung'!$D$20,
IF($C406="5 - MS",'C1. Verprobung'!$D$21,
IF($C406="6 - MS/NS",'C1. Verprobung'!$D$22,
IF($C406="7 - NS",'C1. Verprobung'!$D$23,"-")))))))</f>
        <v>-</v>
      </c>
      <c r="Q406" s="322" t="str">
        <f>IF($C406="1 - HöS",'C1. Verprobung'!$E$17,
IF($C406="2 - HöS/HS",'C1. Verprobung'!$E$18,
IF($C406="3 - HS",'C1. Verprobung'!$E$19,
IF($C406="4 - HS/MS",'C1. Verprobung'!$E$20,
IF($C406="5 - MS",'C1. Verprobung'!$E$21,
IF($C406="6 - MS/NS",'C1. Verprobung'!$E$22,
IF($C406="7 - NS",'C1. Verprobung'!$E$23,"-")))))))</f>
        <v>-</v>
      </c>
      <c r="R406" s="322" t="str">
        <f>IF($C406="1 - HöS",'C1. Verprobung'!$F$17,
IF($C406="2 - HöS/HS",'C1. Verprobung'!$F$18,
IF($C406="3 - HS",'C1. Verprobung'!$F$19,
IF($C406="4 - HS/MS",'C1. Verprobung'!$F$20,
IF($C406="5 - MS",'C1. Verprobung'!$F$21,
IF($C406="6 - MS/NS",'C1. Verprobung'!$F$22,
IF($C406="7 - NS",'C1. Verprobung'!$F$23,"-")))))))</f>
        <v>-</v>
      </c>
      <c r="S406" s="151"/>
      <c r="T406" s="181">
        <f t="shared" si="33"/>
        <v>0</v>
      </c>
      <c r="U406" s="181">
        <f t="shared" si="34"/>
        <v>0</v>
      </c>
      <c r="V406" s="181">
        <f t="shared" si="35"/>
        <v>0</v>
      </c>
      <c r="W406" s="181">
        <f t="shared" si="36"/>
        <v>0</v>
      </c>
      <c r="X406" s="181">
        <f t="shared" si="37"/>
        <v>0</v>
      </c>
    </row>
    <row r="407" spans="2:24" ht="15" customHeight="1" x14ac:dyDescent="0.2">
      <c r="B407" s="337" t="s">
        <v>36</v>
      </c>
      <c r="C407" s="133" t="s">
        <v>36</v>
      </c>
      <c r="D407" s="133" t="s">
        <v>36</v>
      </c>
      <c r="E407" s="133"/>
      <c r="F407" s="133"/>
      <c r="G407" s="133"/>
      <c r="H407" s="133"/>
      <c r="I407" s="133"/>
      <c r="J407" s="133"/>
      <c r="K407" s="154"/>
      <c r="L407" s="154"/>
      <c r="M407" s="154"/>
      <c r="N407" s="154"/>
      <c r="O407" s="322" t="str">
        <f>IF($C407="1 - HöS",'C1. Verprobung'!$C$17,
IF($C407="2 - HöS/HS",'C1. Verprobung'!$C$18,
IF($C407="3 - HS",'C1. Verprobung'!$C$19,
IF($C407="4 - HS/MS",'C1. Verprobung'!$C$20,
IF($C407="5 - MS",'C1. Verprobung'!$C$21,
IF($C407="6 - MS/NS",'C1. Verprobung'!$C$22,
IF($C407="7 - NS",'C1. Verprobung'!$C$23,"-")))))))</f>
        <v>-</v>
      </c>
      <c r="P407" s="322" t="str">
        <f>IF($C407="1 - HöS",'C1. Verprobung'!$D$17,
IF($C407="2 - HöS/HS",'C1. Verprobung'!$D$18,
IF($C407="3 - HS",'C1. Verprobung'!$D$19,
IF($C407="4 - HS/MS",'C1. Verprobung'!$D$20,
IF($C407="5 - MS",'C1. Verprobung'!$D$21,
IF($C407="6 - MS/NS",'C1. Verprobung'!$D$22,
IF($C407="7 - NS",'C1. Verprobung'!$D$23,"-")))))))</f>
        <v>-</v>
      </c>
      <c r="Q407" s="322" t="str">
        <f>IF($C407="1 - HöS",'C1. Verprobung'!$E$17,
IF($C407="2 - HöS/HS",'C1. Verprobung'!$E$18,
IF($C407="3 - HS",'C1. Verprobung'!$E$19,
IF($C407="4 - HS/MS",'C1. Verprobung'!$E$20,
IF($C407="5 - MS",'C1. Verprobung'!$E$21,
IF($C407="6 - MS/NS",'C1. Verprobung'!$E$22,
IF($C407="7 - NS",'C1. Verprobung'!$E$23,"-")))))))</f>
        <v>-</v>
      </c>
      <c r="R407" s="322" t="str">
        <f>IF($C407="1 - HöS",'C1. Verprobung'!$F$17,
IF($C407="2 - HöS/HS",'C1. Verprobung'!$F$18,
IF($C407="3 - HS",'C1. Verprobung'!$F$19,
IF($C407="4 - HS/MS",'C1. Verprobung'!$F$20,
IF($C407="5 - MS",'C1. Verprobung'!$F$21,
IF($C407="6 - MS/NS",'C1. Verprobung'!$F$22,
IF($C407="7 - NS",'C1. Verprobung'!$F$23,"-")))))))</f>
        <v>-</v>
      </c>
      <c r="S407" s="151"/>
      <c r="T407" s="181">
        <f t="shared" si="33"/>
        <v>0</v>
      </c>
      <c r="U407" s="181">
        <f t="shared" si="34"/>
        <v>0</v>
      </c>
      <c r="V407" s="181">
        <f t="shared" si="35"/>
        <v>0</v>
      </c>
      <c r="W407" s="181">
        <f t="shared" si="36"/>
        <v>0</v>
      </c>
      <c r="X407" s="181">
        <f t="shared" si="37"/>
        <v>0</v>
      </c>
    </row>
    <row r="408" spans="2:24" ht="15" customHeight="1" x14ac:dyDescent="0.2">
      <c r="B408" s="337" t="s">
        <v>36</v>
      </c>
      <c r="C408" s="133" t="s">
        <v>36</v>
      </c>
      <c r="D408" s="133" t="s">
        <v>36</v>
      </c>
      <c r="E408" s="133"/>
      <c r="F408" s="133"/>
      <c r="G408" s="133"/>
      <c r="H408" s="133"/>
      <c r="I408" s="133"/>
      <c r="J408" s="133"/>
      <c r="K408" s="154"/>
      <c r="L408" s="154"/>
      <c r="M408" s="154"/>
      <c r="N408" s="154"/>
      <c r="O408" s="322" t="str">
        <f>IF($C408="1 - HöS",'C1. Verprobung'!$C$17,
IF($C408="2 - HöS/HS",'C1. Verprobung'!$C$18,
IF($C408="3 - HS",'C1. Verprobung'!$C$19,
IF($C408="4 - HS/MS",'C1. Verprobung'!$C$20,
IF($C408="5 - MS",'C1. Verprobung'!$C$21,
IF($C408="6 - MS/NS",'C1. Verprobung'!$C$22,
IF($C408="7 - NS",'C1. Verprobung'!$C$23,"-")))))))</f>
        <v>-</v>
      </c>
      <c r="P408" s="322" t="str">
        <f>IF($C408="1 - HöS",'C1. Verprobung'!$D$17,
IF($C408="2 - HöS/HS",'C1. Verprobung'!$D$18,
IF($C408="3 - HS",'C1. Verprobung'!$D$19,
IF($C408="4 - HS/MS",'C1. Verprobung'!$D$20,
IF($C408="5 - MS",'C1. Verprobung'!$D$21,
IF($C408="6 - MS/NS",'C1. Verprobung'!$D$22,
IF($C408="7 - NS",'C1. Verprobung'!$D$23,"-")))))))</f>
        <v>-</v>
      </c>
      <c r="Q408" s="322" t="str">
        <f>IF($C408="1 - HöS",'C1. Verprobung'!$E$17,
IF($C408="2 - HöS/HS",'C1. Verprobung'!$E$18,
IF($C408="3 - HS",'C1. Verprobung'!$E$19,
IF($C408="4 - HS/MS",'C1. Verprobung'!$E$20,
IF($C408="5 - MS",'C1. Verprobung'!$E$21,
IF($C408="6 - MS/NS",'C1. Verprobung'!$E$22,
IF($C408="7 - NS",'C1. Verprobung'!$E$23,"-")))))))</f>
        <v>-</v>
      </c>
      <c r="R408" s="322" t="str">
        <f>IF($C408="1 - HöS",'C1. Verprobung'!$F$17,
IF($C408="2 - HöS/HS",'C1. Verprobung'!$F$18,
IF($C408="3 - HS",'C1. Verprobung'!$F$19,
IF($C408="4 - HS/MS",'C1. Verprobung'!$F$20,
IF($C408="5 - MS",'C1. Verprobung'!$F$21,
IF($C408="6 - MS/NS",'C1. Verprobung'!$F$22,
IF($C408="7 - NS",'C1. Verprobung'!$F$23,"-")))))))</f>
        <v>-</v>
      </c>
      <c r="S408" s="151"/>
      <c r="T408" s="181">
        <f t="shared" si="33"/>
        <v>0</v>
      </c>
      <c r="U408" s="181">
        <f t="shared" si="34"/>
        <v>0</v>
      </c>
      <c r="V408" s="181">
        <f t="shared" si="35"/>
        <v>0</v>
      </c>
      <c r="W408" s="181">
        <f t="shared" si="36"/>
        <v>0</v>
      </c>
      <c r="X408" s="181">
        <f t="shared" si="37"/>
        <v>0</v>
      </c>
    </row>
    <row r="409" spans="2:24" ht="15" customHeight="1" x14ac:dyDescent="0.2">
      <c r="B409" s="337" t="s">
        <v>36</v>
      </c>
      <c r="C409" s="133" t="s">
        <v>36</v>
      </c>
      <c r="D409" s="133" t="s">
        <v>36</v>
      </c>
      <c r="E409" s="133"/>
      <c r="F409" s="133"/>
      <c r="G409" s="133"/>
      <c r="H409" s="133"/>
      <c r="I409" s="133"/>
      <c r="J409" s="133"/>
      <c r="K409" s="154"/>
      <c r="L409" s="154"/>
      <c r="M409" s="154"/>
      <c r="N409" s="154"/>
      <c r="O409" s="322" t="str">
        <f>IF($C409="1 - HöS",'C1. Verprobung'!$C$17,
IF($C409="2 - HöS/HS",'C1. Verprobung'!$C$18,
IF($C409="3 - HS",'C1. Verprobung'!$C$19,
IF($C409="4 - HS/MS",'C1. Verprobung'!$C$20,
IF($C409="5 - MS",'C1. Verprobung'!$C$21,
IF($C409="6 - MS/NS",'C1. Verprobung'!$C$22,
IF($C409="7 - NS",'C1. Verprobung'!$C$23,"-")))))))</f>
        <v>-</v>
      </c>
      <c r="P409" s="322" t="str">
        <f>IF($C409="1 - HöS",'C1. Verprobung'!$D$17,
IF($C409="2 - HöS/HS",'C1. Verprobung'!$D$18,
IF($C409="3 - HS",'C1. Verprobung'!$D$19,
IF($C409="4 - HS/MS",'C1. Verprobung'!$D$20,
IF($C409="5 - MS",'C1. Verprobung'!$D$21,
IF($C409="6 - MS/NS",'C1. Verprobung'!$D$22,
IF($C409="7 - NS",'C1. Verprobung'!$D$23,"-")))))))</f>
        <v>-</v>
      </c>
      <c r="Q409" s="322" t="str">
        <f>IF($C409="1 - HöS",'C1. Verprobung'!$E$17,
IF($C409="2 - HöS/HS",'C1. Verprobung'!$E$18,
IF($C409="3 - HS",'C1. Verprobung'!$E$19,
IF($C409="4 - HS/MS",'C1. Verprobung'!$E$20,
IF($C409="5 - MS",'C1. Verprobung'!$E$21,
IF($C409="6 - MS/NS",'C1. Verprobung'!$E$22,
IF($C409="7 - NS",'C1. Verprobung'!$E$23,"-")))))))</f>
        <v>-</v>
      </c>
      <c r="R409" s="322" t="str">
        <f>IF($C409="1 - HöS",'C1. Verprobung'!$F$17,
IF($C409="2 - HöS/HS",'C1. Verprobung'!$F$18,
IF($C409="3 - HS",'C1. Verprobung'!$F$19,
IF($C409="4 - HS/MS",'C1. Verprobung'!$F$20,
IF($C409="5 - MS",'C1. Verprobung'!$F$21,
IF($C409="6 - MS/NS",'C1. Verprobung'!$F$22,
IF($C409="7 - NS",'C1. Verprobung'!$F$23,"-")))))))</f>
        <v>-</v>
      </c>
      <c r="S409" s="151"/>
      <c r="T409" s="181">
        <f t="shared" si="33"/>
        <v>0</v>
      </c>
      <c r="U409" s="181">
        <f t="shared" si="34"/>
        <v>0</v>
      </c>
      <c r="V409" s="181">
        <f t="shared" si="35"/>
        <v>0</v>
      </c>
      <c r="W409" s="181">
        <f t="shared" si="36"/>
        <v>0</v>
      </c>
      <c r="X409" s="181">
        <f t="shared" si="37"/>
        <v>0</v>
      </c>
    </row>
    <row r="410" spans="2:24" ht="15" customHeight="1" x14ac:dyDescent="0.2">
      <c r="B410" s="337" t="s">
        <v>36</v>
      </c>
      <c r="C410" s="133" t="s">
        <v>36</v>
      </c>
      <c r="D410" s="133" t="s">
        <v>36</v>
      </c>
      <c r="E410" s="133"/>
      <c r="F410" s="133"/>
      <c r="G410" s="133"/>
      <c r="H410" s="133"/>
      <c r="I410" s="133"/>
      <c r="J410" s="133"/>
      <c r="K410" s="154"/>
      <c r="L410" s="154"/>
      <c r="M410" s="154"/>
      <c r="N410" s="154"/>
      <c r="O410" s="322" t="str">
        <f>IF($C410="1 - HöS",'C1. Verprobung'!$C$17,
IF($C410="2 - HöS/HS",'C1. Verprobung'!$C$18,
IF($C410="3 - HS",'C1. Verprobung'!$C$19,
IF($C410="4 - HS/MS",'C1. Verprobung'!$C$20,
IF($C410="5 - MS",'C1. Verprobung'!$C$21,
IF($C410="6 - MS/NS",'C1. Verprobung'!$C$22,
IF($C410="7 - NS",'C1. Verprobung'!$C$23,"-")))))))</f>
        <v>-</v>
      </c>
      <c r="P410" s="322" t="str">
        <f>IF($C410="1 - HöS",'C1. Verprobung'!$D$17,
IF($C410="2 - HöS/HS",'C1. Verprobung'!$D$18,
IF($C410="3 - HS",'C1. Verprobung'!$D$19,
IF($C410="4 - HS/MS",'C1. Verprobung'!$D$20,
IF($C410="5 - MS",'C1. Verprobung'!$D$21,
IF($C410="6 - MS/NS",'C1. Verprobung'!$D$22,
IF($C410="7 - NS",'C1. Verprobung'!$D$23,"-")))))))</f>
        <v>-</v>
      </c>
      <c r="Q410" s="322" t="str">
        <f>IF($C410="1 - HöS",'C1. Verprobung'!$E$17,
IF($C410="2 - HöS/HS",'C1. Verprobung'!$E$18,
IF($C410="3 - HS",'C1. Verprobung'!$E$19,
IF($C410="4 - HS/MS",'C1. Verprobung'!$E$20,
IF($C410="5 - MS",'C1. Verprobung'!$E$21,
IF($C410="6 - MS/NS",'C1. Verprobung'!$E$22,
IF($C410="7 - NS",'C1. Verprobung'!$E$23,"-")))))))</f>
        <v>-</v>
      </c>
      <c r="R410" s="322" t="str">
        <f>IF($C410="1 - HöS",'C1. Verprobung'!$F$17,
IF($C410="2 - HöS/HS",'C1. Verprobung'!$F$18,
IF($C410="3 - HS",'C1. Verprobung'!$F$19,
IF($C410="4 - HS/MS",'C1. Verprobung'!$F$20,
IF($C410="5 - MS",'C1. Verprobung'!$F$21,
IF($C410="6 - MS/NS",'C1. Verprobung'!$F$22,
IF($C410="7 - NS",'C1. Verprobung'!$F$23,"-")))))))</f>
        <v>-</v>
      </c>
      <c r="S410" s="151"/>
      <c r="T410" s="181">
        <f t="shared" si="33"/>
        <v>0</v>
      </c>
      <c r="U410" s="181">
        <f t="shared" si="34"/>
        <v>0</v>
      </c>
      <c r="V410" s="181">
        <f t="shared" si="35"/>
        <v>0</v>
      </c>
      <c r="W410" s="181">
        <f t="shared" si="36"/>
        <v>0</v>
      </c>
      <c r="X410" s="181">
        <f t="shared" si="37"/>
        <v>0</v>
      </c>
    </row>
    <row r="411" spans="2:24" ht="15" customHeight="1" x14ac:dyDescent="0.2">
      <c r="B411" s="337" t="s">
        <v>36</v>
      </c>
      <c r="C411" s="133" t="s">
        <v>36</v>
      </c>
      <c r="D411" s="133" t="s">
        <v>36</v>
      </c>
      <c r="E411" s="133"/>
      <c r="F411" s="133"/>
      <c r="G411" s="133"/>
      <c r="H411" s="133"/>
      <c r="I411" s="133"/>
      <c r="J411" s="133"/>
      <c r="K411" s="154"/>
      <c r="L411" s="154"/>
      <c r="M411" s="154"/>
      <c r="N411" s="154"/>
      <c r="O411" s="322" t="str">
        <f>IF($C411="1 - HöS",'C1. Verprobung'!$C$17,
IF($C411="2 - HöS/HS",'C1. Verprobung'!$C$18,
IF($C411="3 - HS",'C1. Verprobung'!$C$19,
IF($C411="4 - HS/MS",'C1. Verprobung'!$C$20,
IF($C411="5 - MS",'C1. Verprobung'!$C$21,
IF($C411="6 - MS/NS",'C1. Verprobung'!$C$22,
IF($C411="7 - NS",'C1. Verprobung'!$C$23,"-")))))))</f>
        <v>-</v>
      </c>
      <c r="P411" s="322" t="str">
        <f>IF($C411="1 - HöS",'C1. Verprobung'!$D$17,
IF($C411="2 - HöS/HS",'C1. Verprobung'!$D$18,
IF($C411="3 - HS",'C1. Verprobung'!$D$19,
IF($C411="4 - HS/MS",'C1. Verprobung'!$D$20,
IF($C411="5 - MS",'C1. Verprobung'!$D$21,
IF($C411="6 - MS/NS",'C1. Verprobung'!$D$22,
IF($C411="7 - NS",'C1. Verprobung'!$D$23,"-")))))))</f>
        <v>-</v>
      </c>
      <c r="Q411" s="322" t="str">
        <f>IF($C411="1 - HöS",'C1. Verprobung'!$E$17,
IF($C411="2 - HöS/HS",'C1. Verprobung'!$E$18,
IF($C411="3 - HS",'C1. Verprobung'!$E$19,
IF($C411="4 - HS/MS",'C1. Verprobung'!$E$20,
IF($C411="5 - MS",'C1. Verprobung'!$E$21,
IF($C411="6 - MS/NS",'C1. Verprobung'!$E$22,
IF($C411="7 - NS",'C1. Verprobung'!$E$23,"-")))))))</f>
        <v>-</v>
      </c>
      <c r="R411" s="322" t="str">
        <f>IF($C411="1 - HöS",'C1. Verprobung'!$F$17,
IF($C411="2 - HöS/HS",'C1. Verprobung'!$F$18,
IF($C411="3 - HS",'C1. Verprobung'!$F$19,
IF($C411="4 - HS/MS",'C1. Verprobung'!$F$20,
IF($C411="5 - MS",'C1. Verprobung'!$F$21,
IF($C411="6 - MS/NS",'C1. Verprobung'!$F$22,
IF($C411="7 - NS",'C1. Verprobung'!$F$23,"-")))))))</f>
        <v>-</v>
      </c>
      <c r="S411" s="151"/>
      <c r="T411" s="181">
        <f t="shared" si="33"/>
        <v>0</v>
      </c>
      <c r="U411" s="181">
        <f t="shared" si="34"/>
        <v>0</v>
      </c>
      <c r="V411" s="181">
        <f t="shared" si="35"/>
        <v>0</v>
      </c>
      <c r="W411" s="181">
        <f t="shared" si="36"/>
        <v>0</v>
      </c>
      <c r="X411" s="181">
        <f t="shared" si="37"/>
        <v>0</v>
      </c>
    </row>
    <row r="412" spans="2:24" ht="15" customHeight="1" x14ac:dyDescent="0.2">
      <c r="B412" s="337" t="s">
        <v>36</v>
      </c>
      <c r="C412" s="133" t="s">
        <v>36</v>
      </c>
      <c r="D412" s="133" t="s">
        <v>36</v>
      </c>
      <c r="E412" s="133"/>
      <c r="F412" s="133"/>
      <c r="G412" s="133"/>
      <c r="H412" s="133"/>
      <c r="I412" s="133"/>
      <c r="J412" s="133"/>
      <c r="K412" s="154"/>
      <c r="L412" s="154"/>
      <c r="M412" s="154"/>
      <c r="N412" s="154"/>
      <c r="O412" s="322" t="str">
        <f>IF($C412="1 - HöS",'C1. Verprobung'!$C$17,
IF($C412="2 - HöS/HS",'C1. Verprobung'!$C$18,
IF($C412="3 - HS",'C1. Verprobung'!$C$19,
IF($C412="4 - HS/MS",'C1. Verprobung'!$C$20,
IF($C412="5 - MS",'C1. Verprobung'!$C$21,
IF($C412="6 - MS/NS",'C1. Verprobung'!$C$22,
IF($C412="7 - NS",'C1. Verprobung'!$C$23,"-")))))))</f>
        <v>-</v>
      </c>
      <c r="P412" s="322" t="str">
        <f>IF($C412="1 - HöS",'C1. Verprobung'!$D$17,
IF($C412="2 - HöS/HS",'C1. Verprobung'!$D$18,
IF($C412="3 - HS",'C1. Verprobung'!$D$19,
IF($C412="4 - HS/MS",'C1. Verprobung'!$D$20,
IF($C412="5 - MS",'C1. Verprobung'!$D$21,
IF($C412="6 - MS/NS",'C1. Verprobung'!$D$22,
IF($C412="7 - NS",'C1. Verprobung'!$D$23,"-")))))))</f>
        <v>-</v>
      </c>
      <c r="Q412" s="322" t="str">
        <f>IF($C412="1 - HöS",'C1. Verprobung'!$E$17,
IF($C412="2 - HöS/HS",'C1. Verprobung'!$E$18,
IF($C412="3 - HS",'C1. Verprobung'!$E$19,
IF($C412="4 - HS/MS",'C1. Verprobung'!$E$20,
IF($C412="5 - MS",'C1. Verprobung'!$E$21,
IF($C412="6 - MS/NS",'C1. Verprobung'!$E$22,
IF($C412="7 - NS",'C1. Verprobung'!$E$23,"-")))))))</f>
        <v>-</v>
      </c>
      <c r="R412" s="322" t="str">
        <f>IF($C412="1 - HöS",'C1. Verprobung'!$F$17,
IF($C412="2 - HöS/HS",'C1. Verprobung'!$F$18,
IF($C412="3 - HS",'C1. Verprobung'!$F$19,
IF($C412="4 - HS/MS",'C1. Verprobung'!$F$20,
IF($C412="5 - MS",'C1. Verprobung'!$F$21,
IF($C412="6 - MS/NS",'C1. Verprobung'!$F$22,
IF($C412="7 - NS",'C1. Verprobung'!$F$23,"-")))))))</f>
        <v>-</v>
      </c>
      <c r="S412" s="151"/>
      <c r="T412" s="181">
        <f t="shared" si="33"/>
        <v>0</v>
      </c>
      <c r="U412" s="181">
        <f t="shared" si="34"/>
        <v>0</v>
      </c>
      <c r="V412" s="181">
        <f t="shared" si="35"/>
        <v>0</v>
      </c>
      <c r="W412" s="181">
        <f t="shared" si="36"/>
        <v>0</v>
      </c>
      <c r="X412" s="181">
        <f t="shared" si="37"/>
        <v>0</v>
      </c>
    </row>
    <row r="413" spans="2:24" ht="15" customHeight="1" x14ac:dyDescent="0.2">
      <c r="B413" s="337" t="s">
        <v>36</v>
      </c>
      <c r="C413" s="133" t="s">
        <v>36</v>
      </c>
      <c r="D413" s="133" t="s">
        <v>36</v>
      </c>
      <c r="E413" s="133"/>
      <c r="F413" s="133"/>
      <c r="G413" s="133"/>
      <c r="H413" s="133"/>
      <c r="I413" s="133"/>
      <c r="J413" s="133"/>
      <c r="K413" s="154"/>
      <c r="L413" s="154"/>
      <c r="M413" s="154"/>
      <c r="N413" s="154"/>
      <c r="O413" s="322" t="str">
        <f>IF($C413="1 - HöS",'C1. Verprobung'!$C$17,
IF($C413="2 - HöS/HS",'C1. Verprobung'!$C$18,
IF($C413="3 - HS",'C1. Verprobung'!$C$19,
IF($C413="4 - HS/MS",'C1. Verprobung'!$C$20,
IF($C413="5 - MS",'C1. Verprobung'!$C$21,
IF($C413="6 - MS/NS",'C1. Verprobung'!$C$22,
IF($C413="7 - NS",'C1. Verprobung'!$C$23,"-")))))))</f>
        <v>-</v>
      </c>
      <c r="P413" s="322" t="str">
        <f>IF($C413="1 - HöS",'C1. Verprobung'!$D$17,
IF($C413="2 - HöS/HS",'C1. Verprobung'!$D$18,
IF($C413="3 - HS",'C1. Verprobung'!$D$19,
IF($C413="4 - HS/MS",'C1. Verprobung'!$D$20,
IF($C413="5 - MS",'C1. Verprobung'!$D$21,
IF($C413="6 - MS/NS",'C1. Verprobung'!$D$22,
IF($C413="7 - NS",'C1. Verprobung'!$D$23,"-")))))))</f>
        <v>-</v>
      </c>
      <c r="Q413" s="322" t="str">
        <f>IF($C413="1 - HöS",'C1. Verprobung'!$E$17,
IF($C413="2 - HöS/HS",'C1. Verprobung'!$E$18,
IF($C413="3 - HS",'C1. Verprobung'!$E$19,
IF($C413="4 - HS/MS",'C1. Verprobung'!$E$20,
IF($C413="5 - MS",'C1. Verprobung'!$E$21,
IF($C413="6 - MS/NS",'C1. Verprobung'!$E$22,
IF($C413="7 - NS",'C1. Verprobung'!$E$23,"-")))))))</f>
        <v>-</v>
      </c>
      <c r="R413" s="322" t="str">
        <f>IF($C413="1 - HöS",'C1. Verprobung'!$F$17,
IF($C413="2 - HöS/HS",'C1. Verprobung'!$F$18,
IF($C413="3 - HS",'C1. Verprobung'!$F$19,
IF($C413="4 - HS/MS",'C1. Verprobung'!$F$20,
IF($C413="5 - MS",'C1. Verprobung'!$F$21,
IF($C413="6 - MS/NS",'C1. Verprobung'!$F$22,
IF($C413="7 - NS",'C1. Verprobung'!$F$23,"-")))))))</f>
        <v>-</v>
      </c>
      <c r="S413" s="151"/>
      <c r="T413" s="181">
        <f t="shared" si="33"/>
        <v>0</v>
      </c>
      <c r="U413" s="181">
        <f t="shared" si="34"/>
        <v>0</v>
      </c>
      <c r="V413" s="181">
        <f t="shared" si="35"/>
        <v>0</v>
      </c>
      <c r="W413" s="181">
        <f t="shared" si="36"/>
        <v>0</v>
      </c>
      <c r="X413" s="181">
        <f t="shared" si="37"/>
        <v>0</v>
      </c>
    </row>
    <row r="414" spans="2:24" ht="15" customHeight="1" x14ac:dyDescent="0.2">
      <c r="B414" s="337" t="s">
        <v>36</v>
      </c>
      <c r="C414" s="133" t="s">
        <v>36</v>
      </c>
      <c r="D414" s="133" t="s">
        <v>36</v>
      </c>
      <c r="E414" s="133"/>
      <c r="F414" s="133"/>
      <c r="G414" s="133"/>
      <c r="H414" s="133"/>
      <c r="I414" s="133"/>
      <c r="J414" s="133"/>
      <c r="K414" s="154"/>
      <c r="L414" s="154"/>
      <c r="M414" s="154"/>
      <c r="N414" s="154"/>
      <c r="O414" s="322" t="str">
        <f>IF($C414="1 - HöS",'C1. Verprobung'!$C$17,
IF($C414="2 - HöS/HS",'C1. Verprobung'!$C$18,
IF($C414="3 - HS",'C1. Verprobung'!$C$19,
IF($C414="4 - HS/MS",'C1. Verprobung'!$C$20,
IF($C414="5 - MS",'C1. Verprobung'!$C$21,
IF($C414="6 - MS/NS",'C1. Verprobung'!$C$22,
IF($C414="7 - NS",'C1. Verprobung'!$C$23,"-")))))))</f>
        <v>-</v>
      </c>
      <c r="P414" s="322" t="str">
        <f>IF($C414="1 - HöS",'C1. Verprobung'!$D$17,
IF($C414="2 - HöS/HS",'C1. Verprobung'!$D$18,
IF($C414="3 - HS",'C1. Verprobung'!$D$19,
IF($C414="4 - HS/MS",'C1. Verprobung'!$D$20,
IF($C414="5 - MS",'C1. Verprobung'!$D$21,
IF($C414="6 - MS/NS",'C1. Verprobung'!$D$22,
IF($C414="7 - NS",'C1. Verprobung'!$D$23,"-")))))))</f>
        <v>-</v>
      </c>
      <c r="Q414" s="322" t="str">
        <f>IF($C414="1 - HöS",'C1. Verprobung'!$E$17,
IF($C414="2 - HöS/HS",'C1. Verprobung'!$E$18,
IF($C414="3 - HS",'C1. Verprobung'!$E$19,
IF($C414="4 - HS/MS",'C1. Verprobung'!$E$20,
IF($C414="5 - MS",'C1. Verprobung'!$E$21,
IF($C414="6 - MS/NS",'C1. Verprobung'!$E$22,
IF($C414="7 - NS",'C1. Verprobung'!$E$23,"-")))))))</f>
        <v>-</v>
      </c>
      <c r="R414" s="322" t="str">
        <f>IF($C414="1 - HöS",'C1. Verprobung'!$F$17,
IF($C414="2 - HöS/HS",'C1. Verprobung'!$F$18,
IF($C414="3 - HS",'C1. Verprobung'!$F$19,
IF($C414="4 - HS/MS",'C1. Verprobung'!$F$20,
IF($C414="5 - MS",'C1. Verprobung'!$F$21,
IF($C414="6 - MS/NS",'C1. Verprobung'!$F$22,
IF($C414="7 - NS",'C1. Verprobung'!$F$23,"-")))))))</f>
        <v>-</v>
      </c>
      <c r="S414" s="151"/>
      <c r="T414" s="181">
        <f t="shared" si="33"/>
        <v>0</v>
      </c>
      <c r="U414" s="181">
        <f t="shared" si="34"/>
        <v>0</v>
      </c>
      <c r="V414" s="181">
        <f t="shared" si="35"/>
        <v>0</v>
      </c>
      <c r="W414" s="181">
        <f t="shared" si="36"/>
        <v>0</v>
      </c>
      <c r="X414" s="181">
        <f t="shared" si="37"/>
        <v>0</v>
      </c>
    </row>
    <row r="415" spans="2:24" ht="15" customHeight="1" x14ac:dyDescent="0.2">
      <c r="B415" s="337" t="s">
        <v>36</v>
      </c>
      <c r="C415" s="133" t="s">
        <v>36</v>
      </c>
      <c r="D415" s="133" t="s">
        <v>36</v>
      </c>
      <c r="E415" s="133"/>
      <c r="F415" s="133"/>
      <c r="G415" s="133"/>
      <c r="H415" s="133"/>
      <c r="I415" s="133"/>
      <c r="J415" s="133"/>
      <c r="K415" s="154"/>
      <c r="L415" s="154"/>
      <c r="M415" s="154"/>
      <c r="N415" s="154"/>
      <c r="O415" s="322" t="str">
        <f>IF($C415="1 - HöS",'C1. Verprobung'!$C$17,
IF($C415="2 - HöS/HS",'C1. Verprobung'!$C$18,
IF($C415="3 - HS",'C1. Verprobung'!$C$19,
IF($C415="4 - HS/MS",'C1. Verprobung'!$C$20,
IF($C415="5 - MS",'C1. Verprobung'!$C$21,
IF($C415="6 - MS/NS",'C1. Verprobung'!$C$22,
IF($C415="7 - NS",'C1. Verprobung'!$C$23,"-")))))))</f>
        <v>-</v>
      </c>
      <c r="P415" s="322" t="str">
        <f>IF($C415="1 - HöS",'C1. Verprobung'!$D$17,
IF($C415="2 - HöS/HS",'C1. Verprobung'!$D$18,
IF($C415="3 - HS",'C1. Verprobung'!$D$19,
IF($C415="4 - HS/MS",'C1. Verprobung'!$D$20,
IF($C415="5 - MS",'C1. Verprobung'!$D$21,
IF($C415="6 - MS/NS",'C1. Verprobung'!$D$22,
IF($C415="7 - NS",'C1. Verprobung'!$D$23,"-")))))))</f>
        <v>-</v>
      </c>
      <c r="Q415" s="322" t="str">
        <f>IF($C415="1 - HöS",'C1. Verprobung'!$E$17,
IF($C415="2 - HöS/HS",'C1. Verprobung'!$E$18,
IF($C415="3 - HS",'C1. Verprobung'!$E$19,
IF($C415="4 - HS/MS",'C1. Verprobung'!$E$20,
IF($C415="5 - MS",'C1. Verprobung'!$E$21,
IF($C415="6 - MS/NS",'C1. Verprobung'!$E$22,
IF($C415="7 - NS",'C1. Verprobung'!$E$23,"-")))))))</f>
        <v>-</v>
      </c>
      <c r="R415" s="322" t="str">
        <f>IF($C415="1 - HöS",'C1. Verprobung'!$F$17,
IF($C415="2 - HöS/HS",'C1. Verprobung'!$F$18,
IF($C415="3 - HS",'C1. Verprobung'!$F$19,
IF($C415="4 - HS/MS",'C1. Verprobung'!$F$20,
IF($C415="5 - MS",'C1. Verprobung'!$F$21,
IF($C415="6 - MS/NS",'C1. Verprobung'!$F$22,
IF($C415="7 - NS",'C1. Verprobung'!$F$23,"-")))))))</f>
        <v>-</v>
      </c>
      <c r="S415" s="151"/>
      <c r="T415" s="181">
        <f t="shared" si="33"/>
        <v>0</v>
      </c>
      <c r="U415" s="181">
        <f t="shared" si="34"/>
        <v>0</v>
      </c>
      <c r="V415" s="181">
        <f t="shared" si="35"/>
        <v>0</v>
      </c>
      <c r="W415" s="181">
        <f t="shared" si="36"/>
        <v>0</v>
      </c>
      <c r="X415" s="181">
        <f t="shared" si="37"/>
        <v>0</v>
      </c>
    </row>
    <row r="416" spans="2:24" ht="15" customHeight="1" x14ac:dyDescent="0.2">
      <c r="B416" s="337" t="s">
        <v>36</v>
      </c>
      <c r="C416" s="133" t="s">
        <v>36</v>
      </c>
      <c r="D416" s="133" t="s">
        <v>36</v>
      </c>
      <c r="E416" s="133"/>
      <c r="F416" s="133"/>
      <c r="G416" s="133"/>
      <c r="H416" s="133"/>
      <c r="I416" s="133"/>
      <c r="J416" s="133"/>
      <c r="K416" s="154"/>
      <c r="L416" s="154"/>
      <c r="M416" s="154"/>
      <c r="N416" s="154"/>
      <c r="O416" s="322" t="str">
        <f>IF($C416="1 - HöS",'C1. Verprobung'!$C$17,
IF($C416="2 - HöS/HS",'C1. Verprobung'!$C$18,
IF($C416="3 - HS",'C1. Verprobung'!$C$19,
IF($C416="4 - HS/MS",'C1. Verprobung'!$C$20,
IF($C416="5 - MS",'C1. Verprobung'!$C$21,
IF($C416="6 - MS/NS",'C1. Verprobung'!$C$22,
IF($C416="7 - NS",'C1. Verprobung'!$C$23,"-")))))))</f>
        <v>-</v>
      </c>
      <c r="P416" s="322" t="str">
        <f>IF($C416="1 - HöS",'C1. Verprobung'!$D$17,
IF($C416="2 - HöS/HS",'C1. Verprobung'!$D$18,
IF($C416="3 - HS",'C1. Verprobung'!$D$19,
IF($C416="4 - HS/MS",'C1. Verprobung'!$D$20,
IF($C416="5 - MS",'C1. Verprobung'!$D$21,
IF($C416="6 - MS/NS",'C1. Verprobung'!$D$22,
IF($C416="7 - NS",'C1. Verprobung'!$D$23,"-")))))))</f>
        <v>-</v>
      </c>
      <c r="Q416" s="322" t="str">
        <f>IF($C416="1 - HöS",'C1. Verprobung'!$E$17,
IF($C416="2 - HöS/HS",'C1. Verprobung'!$E$18,
IF($C416="3 - HS",'C1. Verprobung'!$E$19,
IF($C416="4 - HS/MS",'C1. Verprobung'!$E$20,
IF($C416="5 - MS",'C1. Verprobung'!$E$21,
IF($C416="6 - MS/NS",'C1. Verprobung'!$E$22,
IF($C416="7 - NS",'C1. Verprobung'!$E$23,"-")))))))</f>
        <v>-</v>
      </c>
      <c r="R416" s="322" t="str">
        <f>IF($C416="1 - HöS",'C1. Verprobung'!$F$17,
IF($C416="2 - HöS/HS",'C1. Verprobung'!$F$18,
IF($C416="3 - HS",'C1. Verprobung'!$F$19,
IF($C416="4 - HS/MS",'C1. Verprobung'!$F$20,
IF($C416="5 - MS",'C1. Verprobung'!$F$21,
IF($C416="6 - MS/NS",'C1. Verprobung'!$F$22,
IF($C416="7 - NS",'C1. Verprobung'!$F$23,"-")))))))</f>
        <v>-</v>
      </c>
      <c r="S416" s="151"/>
      <c r="T416" s="181">
        <f t="shared" si="33"/>
        <v>0</v>
      </c>
      <c r="U416" s="181">
        <f t="shared" si="34"/>
        <v>0</v>
      </c>
      <c r="V416" s="181">
        <f t="shared" si="35"/>
        <v>0</v>
      </c>
      <c r="W416" s="181">
        <f t="shared" si="36"/>
        <v>0</v>
      </c>
      <c r="X416" s="181">
        <f t="shared" si="37"/>
        <v>0</v>
      </c>
    </row>
    <row r="417" spans="2:24" ht="15" customHeight="1" x14ac:dyDescent="0.2">
      <c r="B417" s="337" t="s">
        <v>36</v>
      </c>
      <c r="C417" s="133" t="s">
        <v>36</v>
      </c>
      <c r="D417" s="133" t="s">
        <v>36</v>
      </c>
      <c r="E417" s="133"/>
      <c r="F417" s="133"/>
      <c r="G417" s="133"/>
      <c r="H417" s="133"/>
      <c r="I417" s="133"/>
      <c r="J417" s="133"/>
      <c r="K417" s="154"/>
      <c r="L417" s="154"/>
      <c r="M417" s="154"/>
      <c r="N417" s="154"/>
      <c r="O417" s="322" t="str">
        <f>IF($C417="1 - HöS",'C1. Verprobung'!$C$17,
IF($C417="2 - HöS/HS",'C1. Verprobung'!$C$18,
IF($C417="3 - HS",'C1. Verprobung'!$C$19,
IF($C417="4 - HS/MS",'C1. Verprobung'!$C$20,
IF($C417="5 - MS",'C1. Verprobung'!$C$21,
IF($C417="6 - MS/NS",'C1. Verprobung'!$C$22,
IF($C417="7 - NS",'C1. Verprobung'!$C$23,"-")))))))</f>
        <v>-</v>
      </c>
      <c r="P417" s="322" t="str">
        <f>IF($C417="1 - HöS",'C1. Verprobung'!$D$17,
IF($C417="2 - HöS/HS",'C1. Verprobung'!$D$18,
IF($C417="3 - HS",'C1. Verprobung'!$D$19,
IF($C417="4 - HS/MS",'C1. Verprobung'!$D$20,
IF($C417="5 - MS",'C1. Verprobung'!$D$21,
IF($C417="6 - MS/NS",'C1. Verprobung'!$D$22,
IF($C417="7 - NS",'C1. Verprobung'!$D$23,"-")))))))</f>
        <v>-</v>
      </c>
      <c r="Q417" s="322" t="str">
        <f>IF($C417="1 - HöS",'C1. Verprobung'!$E$17,
IF($C417="2 - HöS/HS",'C1. Verprobung'!$E$18,
IF($C417="3 - HS",'C1. Verprobung'!$E$19,
IF($C417="4 - HS/MS",'C1. Verprobung'!$E$20,
IF($C417="5 - MS",'C1. Verprobung'!$E$21,
IF($C417="6 - MS/NS",'C1. Verprobung'!$E$22,
IF($C417="7 - NS",'C1. Verprobung'!$E$23,"-")))))))</f>
        <v>-</v>
      </c>
      <c r="R417" s="322" t="str">
        <f>IF($C417="1 - HöS",'C1. Verprobung'!$F$17,
IF($C417="2 - HöS/HS",'C1. Verprobung'!$F$18,
IF($C417="3 - HS",'C1. Verprobung'!$F$19,
IF($C417="4 - HS/MS",'C1. Verprobung'!$F$20,
IF($C417="5 - MS",'C1. Verprobung'!$F$21,
IF($C417="6 - MS/NS",'C1. Verprobung'!$F$22,
IF($C417="7 - NS",'C1. Verprobung'!$F$23,"-")))))))</f>
        <v>-</v>
      </c>
      <c r="S417" s="151"/>
      <c r="T417" s="181">
        <f t="shared" si="33"/>
        <v>0</v>
      </c>
      <c r="U417" s="181">
        <f t="shared" si="34"/>
        <v>0</v>
      </c>
      <c r="V417" s="181">
        <f t="shared" si="35"/>
        <v>0</v>
      </c>
      <c r="W417" s="181">
        <f t="shared" si="36"/>
        <v>0</v>
      </c>
      <c r="X417" s="181">
        <f t="shared" si="37"/>
        <v>0</v>
      </c>
    </row>
    <row r="418" spans="2:24" ht="15" customHeight="1" x14ac:dyDescent="0.2">
      <c r="B418" s="337" t="s">
        <v>36</v>
      </c>
      <c r="C418" s="133" t="s">
        <v>36</v>
      </c>
      <c r="D418" s="133" t="s">
        <v>36</v>
      </c>
      <c r="E418" s="133"/>
      <c r="F418" s="133"/>
      <c r="G418" s="133"/>
      <c r="H418" s="133"/>
      <c r="I418" s="133"/>
      <c r="J418" s="133"/>
      <c r="K418" s="154"/>
      <c r="L418" s="154"/>
      <c r="M418" s="154"/>
      <c r="N418" s="154"/>
      <c r="O418" s="322" t="str">
        <f>IF($C418="1 - HöS",'C1. Verprobung'!$C$17,
IF($C418="2 - HöS/HS",'C1. Verprobung'!$C$18,
IF($C418="3 - HS",'C1. Verprobung'!$C$19,
IF($C418="4 - HS/MS",'C1. Verprobung'!$C$20,
IF($C418="5 - MS",'C1. Verprobung'!$C$21,
IF($C418="6 - MS/NS",'C1. Verprobung'!$C$22,
IF($C418="7 - NS",'C1. Verprobung'!$C$23,"-")))))))</f>
        <v>-</v>
      </c>
      <c r="P418" s="322" t="str">
        <f>IF($C418="1 - HöS",'C1. Verprobung'!$D$17,
IF($C418="2 - HöS/HS",'C1. Verprobung'!$D$18,
IF($C418="3 - HS",'C1. Verprobung'!$D$19,
IF($C418="4 - HS/MS",'C1. Verprobung'!$D$20,
IF($C418="5 - MS",'C1. Verprobung'!$D$21,
IF($C418="6 - MS/NS",'C1. Verprobung'!$D$22,
IF($C418="7 - NS",'C1. Verprobung'!$D$23,"-")))))))</f>
        <v>-</v>
      </c>
      <c r="Q418" s="322" t="str">
        <f>IF($C418="1 - HöS",'C1. Verprobung'!$E$17,
IF($C418="2 - HöS/HS",'C1. Verprobung'!$E$18,
IF($C418="3 - HS",'C1. Verprobung'!$E$19,
IF($C418="4 - HS/MS",'C1. Verprobung'!$E$20,
IF($C418="5 - MS",'C1. Verprobung'!$E$21,
IF($C418="6 - MS/NS",'C1. Verprobung'!$E$22,
IF($C418="7 - NS",'C1. Verprobung'!$E$23,"-")))))))</f>
        <v>-</v>
      </c>
      <c r="R418" s="322" t="str">
        <f>IF($C418="1 - HöS",'C1. Verprobung'!$F$17,
IF($C418="2 - HöS/HS",'C1. Verprobung'!$F$18,
IF($C418="3 - HS",'C1. Verprobung'!$F$19,
IF($C418="4 - HS/MS",'C1. Verprobung'!$F$20,
IF($C418="5 - MS",'C1. Verprobung'!$F$21,
IF($C418="6 - MS/NS",'C1. Verprobung'!$F$22,
IF($C418="7 - NS",'C1. Verprobung'!$F$23,"-")))))))</f>
        <v>-</v>
      </c>
      <c r="S418" s="151"/>
      <c r="T418" s="181">
        <f t="shared" si="33"/>
        <v>0</v>
      </c>
      <c r="U418" s="181">
        <f t="shared" si="34"/>
        <v>0</v>
      </c>
      <c r="V418" s="181">
        <f t="shared" si="35"/>
        <v>0</v>
      </c>
      <c r="W418" s="181">
        <f t="shared" si="36"/>
        <v>0</v>
      </c>
      <c r="X418" s="181">
        <f t="shared" si="37"/>
        <v>0</v>
      </c>
    </row>
    <row r="419" spans="2:24" ht="15" customHeight="1" x14ac:dyDescent="0.2">
      <c r="B419" s="337" t="s">
        <v>36</v>
      </c>
      <c r="C419" s="133" t="s">
        <v>36</v>
      </c>
      <c r="D419" s="133" t="s">
        <v>36</v>
      </c>
      <c r="E419" s="133"/>
      <c r="F419" s="133"/>
      <c r="G419" s="133"/>
      <c r="H419" s="133"/>
      <c r="I419" s="133"/>
      <c r="J419" s="133"/>
      <c r="K419" s="154"/>
      <c r="L419" s="154"/>
      <c r="M419" s="154"/>
      <c r="N419" s="154"/>
      <c r="O419" s="322" t="str">
        <f>IF($C419="1 - HöS",'C1. Verprobung'!$C$17,
IF($C419="2 - HöS/HS",'C1. Verprobung'!$C$18,
IF($C419="3 - HS",'C1. Verprobung'!$C$19,
IF($C419="4 - HS/MS",'C1. Verprobung'!$C$20,
IF($C419="5 - MS",'C1. Verprobung'!$C$21,
IF($C419="6 - MS/NS",'C1. Verprobung'!$C$22,
IF($C419="7 - NS",'C1. Verprobung'!$C$23,"-")))))))</f>
        <v>-</v>
      </c>
      <c r="P419" s="322" t="str">
        <f>IF($C419="1 - HöS",'C1. Verprobung'!$D$17,
IF($C419="2 - HöS/HS",'C1. Verprobung'!$D$18,
IF($C419="3 - HS",'C1. Verprobung'!$D$19,
IF($C419="4 - HS/MS",'C1. Verprobung'!$D$20,
IF($C419="5 - MS",'C1. Verprobung'!$D$21,
IF($C419="6 - MS/NS",'C1. Verprobung'!$D$22,
IF($C419="7 - NS",'C1. Verprobung'!$D$23,"-")))))))</f>
        <v>-</v>
      </c>
      <c r="Q419" s="322" t="str">
        <f>IF($C419="1 - HöS",'C1. Verprobung'!$E$17,
IF($C419="2 - HöS/HS",'C1. Verprobung'!$E$18,
IF($C419="3 - HS",'C1. Verprobung'!$E$19,
IF($C419="4 - HS/MS",'C1. Verprobung'!$E$20,
IF($C419="5 - MS",'C1. Verprobung'!$E$21,
IF($C419="6 - MS/NS",'C1. Verprobung'!$E$22,
IF($C419="7 - NS",'C1. Verprobung'!$E$23,"-")))))))</f>
        <v>-</v>
      </c>
      <c r="R419" s="322" t="str">
        <f>IF($C419="1 - HöS",'C1. Verprobung'!$F$17,
IF($C419="2 - HöS/HS",'C1. Verprobung'!$F$18,
IF($C419="3 - HS",'C1. Verprobung'!$F$19,
IF($C419="4 - HS/MS",'C1. Verprobung'!$F$20,
IF($C419="5 - MS",'C1. Verprobung'!$F$21,
IF($C419="6 - MS/NS",'C1. Verprobung'!$F$22,
IF($C419="7 - NS",'C1. Verprobung'!$F$23,"-")))))))</f>
        <v>-</v>
      </c>
      <c r="S419" s="151"/>
      <c r="T419" s="181">
        <f t="shared" si="33"/>
        <v>0</v>
      </c>
      <c r="U419" s="181">
        <f t="shared" si="34"/>
        <v>0</v>
      </c>
      <c r="V419" s="181">
        <f t="shared" si="35"/>
        <v>0</v>
      </c>
      <c r="W419" s="181">
        <f t="shared" si="36"/>
        <v>0</v>
      </c>
      <c r="X419" s="181">
        <f t="shared" si="37"/>
        <v>0</v>
      </c>
    </row>
    <row r="420" spans="2:24" ht="15" customHeight="1" x14ac:dyDescent="0.2">
      <c r="B420" s="337" t="s">
        <v>36</v>
      </c>
      <c r="C420" s="133" t="s">
        <v>36</v>
      </c>
      <c r="D420" s="133" t="s">
        <v>36</v>
      </c>
      <c r="E420" s="133"/>
      <c r="F420" s="133"/>
      <c r="G420" s="133"/>
      <c r="H420" s="133"/>
      <c r="I420" s="133"/>
      <c r="J420" s="133"/>
      <c r="K420" s="154"/>
      <c r="L420" s="154"/>
      <c r="M420" s="154"/>
      <c r="N420" s="154"/>
      <c r="O420" s="322" t="str">
        <f>IF($C420="1 - HöS",'C1. Verprobung'!$C$17,
IF($C420="2 - HöS/HS",'C1. Verprobung'!$C$18,
IF($C420="3 - HS",'C1. Verprobung'!$C$19,
IF($C420="4 - HS/MS",'C1. Verprobung'!$C$20,
IF($C420="5 - MS",'C1. Verprobung'!$C$21,
IF($C420="6 - MS/NS",'C1. Verprobung'!$C$22,
IF($C420="7 - NS",'C1. Verprobung'!$C$23,"-")))))))</f>
        <v>-</v>
      </c>
      <c r="P420" s="322" t="str">
        <f>IF($C420="1 - HöS",'C1. Verprobung'!$D$17,
IF($C420="2 - HöS/HS",'C1. Verprobung'!$D$18,
IF($C420="3 - HS",'C1. Verprobung'!$D$19,
IF($C420="4 - HS/MS",'C1. Verprobung'!$D$20,
IF($C420="5 - MS",'C1. Verprobung'!$D$21,
IF($C420="6 - MS/NS",'C1. Verprobung'!$D$22,
IF($C420="7 - NS",'C1. Verprobung'!$D$23,"-")))))))</f>
        <v>-</v>
      </c>
      <c r="Q420" s="322" t="str">
        <f>IF($C420="1 - HöS",'C1. Verprobung'!$E$17,
IF($C420="2 - HöS/HS",'C1. Verprobung'!$E$18,
IF($C420="3 - HS",'C1. Verprobung'!$E$19,
IF($C420="4 - HS/MS",'C1. Verprobung'!$E$20,
IF($C420="5 - MS",'C1. Verprobung'!$E$21,
IF($C420="6 - MS/NS",'C1. Verprobung'!$E$22,
IF($C420="7 - NS",'C1. Verprobung'!$E$23,"-")))))))</f>
        <v>-</v>
      </c>
      <c r="R420" s="322" t="str">
        <f>IF($C420="1 - HöS",'C1. Verprobung'!$F$17,
IF($C420="2 - HöS/HS",'C1. Verprobung'!$F$18,
IF($C420="3 - HS",'C1. Verprobung'!$F$19,
IF($C420="4 - HS/MS",'C1. Verprobung'!$F$20,
IF($C420="5 - MS",'C1. Verprobung'!$F$21,
IF($C420="6 - MS/NS",'C1. Verprobung'!$F$22,
IF($C420="7 - NS",'C1. Verprobung'!$F$23,"-")))))))</f>
        <v>-</v>
      </c>
      <c r="S420" s="151"/>
      <c r="T420" s="181">
        <f t="shared" si="33"/>
        <v>0</v>
      </c>
      <c r="U420" s="181">
        <f t="shared" si="34"/>
        <v>0</v>
      </c>
      <c r="V420" s="181">
        <f t="shared" si="35"/>
        <v>0</v>
      </c>
      <c r="W420" s="181">
        <f t="shared" si="36"/>
        <v>0</v>
      </c>
      <c r="X420" s="181">
        <f t="shared" si="37"/>
        <v>0</v>
      </c>
    </row>
    <row r="421" spans="2:24" ht="15" customHeight="1" x14ac:dyDescent="0.2">
      <c r="B421" s="337" t="s">
        <v>36</v>
      </c>
      <c r="C421" s="133" t="s">
        <v>36</v>
      </c>
      <c r="D421" s="133" t="s">
        <v>36</v>
      </c>
      <c r="E421" s="133"/>
      <c r="F421" s="133"/>
      <c r="G421" s="133"/>
      <c r="H421" s="133"/>
      <c r="I421" s="133"/>
      <c r="J421" s="133"/>
      <c r="K421" s="154"/>
      <c r="L421" s="154"/>
      <c r="M421" s="154"/>
      <c r="N421" s="154"/>
      <c r="O421" s="322" t="str">
        <f>IF($C421="1 - HöS",'C1. Verprobung'!$C$17,
IF($C421="2 - HöS/HS",'C1. Verprobung'!$C$18,
IF($C421="3 - HS",'C1. Verprobung'!$C$19,
IF($C421="4 - HS/MS",'C1. Verprobung'!$C$20,
IF($C421="5 - MS",'C1. Verprobung'!$C$21,
IF($C421="6 - MS/NS",'C1. Verprobung'!$C$22,
IF($C421="7 - NS",'C1. Verprobung'!$C$23,"-")))))))</f>
        <v>-</v>
      </c>
      <c r="P421" s="322" t="str">
        <f>IF($C421="1 - HöS",'C1. Verprobung'!$D$17,
IF($C421="2 - HöS/HS",'C1. Verprobung'!$D$18,
IF($C421="3 - HS",'C1. Verprobung'!$D$19,
IF($C421="4 - HS/MS",'C1. Verprobung'!$D$20,
IF($C421="5 - MS",'C1. Verprobung'!$D$21,
IF($C421="6 - MS/NS",'C1. Verprobung'!$D$22,
IF($C421="7 - NS",'C1. Verprobung'!$D$23,"-")))))))</f>
        <v>-</v>
      </c>
      <c r="Q421" s="322" t="str">
        <f>IF($C421="1 - HöS",'C1. Verprobung'!$E$17,
IF($C421="2 - HöS/HS",'C1. Verprobung'!$E$18,
IF($C421="3 - HS",'C1. Verprobung'!$E$19,
IF($C421="4 - HS/MS",'C1. Verprobung'!$E$20,
IF($C421="5 - MS",'C1. Verprobung'!$E$21,
IF($C421="6 - MS/NS",'C1. Verprobung'!$E$22,
IF($C421="7 - NS",'C1. Verprobung'!$E$23,"-")))))))</f>
        <v>-</v>
      </c>
      <c r="R421" s="322" t="str">
        <f>IF($C421="1 - HöS",'C1. Verprobung'!$F$17,
IF($C421="2 - HöS/HS",'C1. Verprobung'!$F$18,
IF($C421="3 - HS",'C1. Verprobung'!$F$19,
IF($C421="4 - HS/MS",'C1. Verprobung'!$F$20,
IF($C421="5 - MS",'C1. Verprobung'!$F$21,
IF($C421="6 - MS/NS",'C1. Verprobung'!$F$22,
IF($C421="7 - NS",'C1. Verprobung'!$F$23,"-")))))))</f>
        <v>-</v>
      </c>
      <c r="S421" s="151"/>
      <c r="T421" s="181">
        <f t="shared" si="33"/>
        <v>0</v>
      </c>
      <c r="U421" s="181">
        <f t="shared" si="34"/>
        <v>0</v>
      </c>
      <c r="V421" s="181">
        <f t="shared" si="35"/>
        <v>0</v>
      </c>
      <c r="W421" s="181">
        <f t="shared" si="36"/>
        <v>0</v>
      </c>
      <c r="X421" s="181">
        <f t="shared" si="37"/>
        <v>0</v>
      </c>
    </row>
    <row r="422" spans="2:24" ht="15" customHeight="1" x14ac:dyDescent="0.2">
      <c r="B422" s="337" t="s">
        <v>36</v>
      </c>
      <c r="C422" s="133" t="s">
        <v>36</v>
      </c>
      <c r="D422" s="133" t="s">
        <v>36</v>
      </c>
      <c r="E422" s="133"/>
      <c r="F422" s="133"/>
      <c r="G422" s="133"/>
      <c r="H422" s="133"/>
      <c r="I422" s="133"/>
      <c r="J422" s="133"/>
      <c r="K422" s="154"/>
      <c r="L422" s="154"/>
      <c r="M422" s="154"/>
      <c r="N422" s="154"/>
      <c r="O422" s="322" t="str">
        <f>IF($C422="1 - HöS",'C1. Verprobung'!$C$17,
IF($C422="2 - HöS/HS",'C1. Verprobung'!$C$18,
IF($C422="3 - HS",'C1. Verprobung'!$C$19,
IF($C422="4 - HS/MS",'C1. Verprobung'!$C$20,
IF($C422="5 - MS",'C1. Verprobung'!$C$21,
IF($C422="6 - MS/NS",'C1. Verprobung'!$C$22,
IF($C422="7 - NS",'C1. Verprobung'!$C$23,"-")))))))</f>
        <v>-</v>
      </c>
      <c r="P422" s="322" t="str">
        <f>IF($C422="1 - HöS",'C1. Verprobung'!$D$17,
IF($C422="2 - HöS/HS",'C1. Verprobung'!$D$18,
IF($C422="3 - HS",'C1. Verprobung'!$D$19,
IF($C422="4 - HS/MS",'C1. Verprobung'!$D$20,
IF($C422="5 - MS",'C1. Verprobung'!$D$21,
IF($C422="6 - MS/NS",'C1. Verprobung'!$D$22,
IF($C422="7 - NS",'C1. Verprobung'!$D$23,"-")))))))</f>
        <v>-</v>
      </c>
      <c r="Q422" s="322" t="str">
        <f>IF($C422="1 - HöS",'C1. Verprobung'!$E$17,
IF($C422="2 - HöS/HS",'C1. Verprobung'!$E$18,
IF($C422="3 - HS",'C1. Verprobung'!$E$19,
IF($C422="4 - HS/MS",'C1. Verprobung'!$E$20,
IF($C422="5 - MS",'C1. Verprobung'!$E$21,
IF($C422="6 - MS/NS",'C1. Verprobung'!$E$22,
IF($C422="7 - NS",'C1. Verprobung'!$E$23,"-")))))))</f>
        <v>-</v>
      </c>
      <c r="R422" s="322" t="str">
        <f>IF($C422="1 - HöS",'C1. Verprobung'!$F$17,
IF($C422="2 - HöS/HS",'C1. Verprobung'!$F$18,
IF($C422="3 - HS",'C1. Verprobung'!$F$19,
IF($C422="4 - HS/MS",'C1. Verprobung'!$F$20,
IF($C422="5 - MS",'C1. Verprobung'!$F$21,
IF($C422="6 - MS/NS",'C1. Verprobung'!$F$22,
IF($C422="7 - NS",'C1. Verprobung'!$F$23,"-")))))))</f>
        <v>-</v>
      </c>
      <c r="S422" s="151"/>
      <c r="T422" s="181">
        <f t="shared" si="33"/>
        <v>0</v>
      </c>
      <c r="U422" s="181">
        <f t="shared" si="34"/>
        <v>0</v>
      </c>
      <c r="V422" s="181">
        <f t="shared" si="35"/>
        <v>0</v>
      </c>
      <c r="W422" s="181">
        <f t="shared" si="36"/>
        <v>0</v>
      </c>
      <c r="X422" s="181">
        <f t="shared" si="37"/>
        <v>0</v>
      </c>
    </row>
    <row r="423" spans="2:24" ht="15" customHeight="1" x14ac:dyDescent="0.2">
      <c r="B423" s="337" t="s">
        <v>36</v>
      </c>
      <c r="C423" s="133" t="s">
        <v>36</v>
      </c>
      <c r="D423" s="133" t="s">
        <v>36</v>
      </c>
      <c r="E423" s="133"/>
      <c r="F423" s="133"/>
      <c r="G423" s="133"/>
      <c r="H423" s="133"/>
      <c r="I423" s="133"/>
      <c r="J423" s="133"/>
      <c r="K423" s="154"/>
      <c r="L423" s="154"/>
      <c r="M423" s="154"/>
      <c r="N423" s="154"/>
      <c r="O423" s="322" t="str">
        <f>IF($C423="1 - HöS",'C1. Verprobung'!$C$17,
IF($C423="2 - HöS/HS",'C1. Verprobung'!$C$18,
IF($C423="3 - HS",'C1. Verprobung'!$C$19,
IF($C423="4 - HS/MS",'C1. Verprobung'!$C$20,
IF($C423="5 - MS",'C1. Verprobung'!$C$21,
IF($C423="6 - MS/NS",'C1. Verprobung'!$C$22,
IF($C423="7 - NS",'C1. Verprobung'!$C$23,"-")))))))</f>
        <v>-</v>
      </c>
      <c r="P423" s="322" t="str">
        <f>IF($C423="1 - HöS",'C1. Verprobung'!$D$17,
IF($C423="2 - HöS/HS",'C1. Verprobung'!$D$18,
IF($C423="3 - HS",'C1. Verprobung'!$D$19,
IF($C423="4 - HS/MS",'C1. Verprobung'!$D$20,
IF($C423="5 - MS",'C1. Verprobung'!$D$21,
IF($C423="6 - MS/NS",'C1. Verprobung'!$D$22,
IF($C423="7 - NS",'C1. Verprobung'!$D$23,"-")))))))</f>
        <v>-</v>
      </c>
      <c r="Q423" s="322" t="str">
        <f>IF($C423="1 - HöS",'C1. Verprobung'!$E$17,
IF($C423="2 - HöS/HS",'C1. Verprobung'!$E$18,
IF($C423="3 - HS",'C1. Verprobung'!$E$19,
IF($C423="4 - HS/MS",'C1. Verprobung'!$E$20,
IF($C423="5 - MS",'C1. Verprobung'!$E$21,
IF($C423="6 - MS/NS",'C1. Verprobung'!$E$22,
IF($C423="7 - NS",'C1. Verprobung'!$E$23,"-")))))))</f>
        <v>-</v>
      </c>
      <c r="R423" s="322" t="str">
        <f>IF($C423="1 - HöS",'C1. Verprobung'!$F$17,
IF($C423="2 - HöS/HS",'C1. Verprobung'!$F$18,
IF($C423="3 - HS",'C1. Verprobung'!$F$19,
IF($C423="4 - HS/MS",'C1. Verprobung'!$F$20,
IF($C423="5 - MS",'C1. Verprobung'!$F$21,
IF($C423="6 - MS/NS",'C1. Verprobung'!$F$22,
IF($C423="7 - NS",'C1. Verprobung'!$F$23,"-")))))))</f>
        <v>-</v>
      </c>
      <c r="S423" s="151"/>
      <c r="T423" s="181">
        <f t="shared" si="33"/>
        <v>0</v>
      </c>
      <c r="U423" s="181">
        <f t="shared" si="34"/>
        <v>0</v>
      </c>
      <c r="V423" s="181">
        <f t="shared" si="35"/>
        <v>0</v>
      </c>
      <c r="W423" s="181">
        <f t="shared" si="36"/>
        <v>0</v>
      </c>
      <c r="X423" s="181">
        <f t="shared" si="37"/>
        <v>0</v>
      </c>
    </row>
    <row r="424" spans="2:24" ht="15" customHeight="1" x14ac:dyDescent="0.2">
      <c r="B424" s="337" t="s">
        <v>36</v>
      </c>
      <c r="C424" s="133" t="s">
        <v>36</v>
      </c>
      <c r="D424" s="133" t="s">
        <v>36</v>
      </c>
      <c r="E424" s="133"/>
      <c r="F424" s="133"/>
      <c r="G424" s="133"/>
      <c r="H424" s="133"/>
      <c r="I424" s="133"/>
      <c r="J424" s="133"/>
      <c r="K424" s="154"/>
      <c r="L424" s="154"/>
      <c r="M424" s="154"/>
      <c r="N424" s="154"/>
      <c r="O424" s="322" t="str">
        <f>IF($C424="1 - HöS",'C1. Verprobung'!$C$17,
IF($C424="2 - HöS/HS",'C1. Verprobung'!$C$18,
IF($C424="3 - HS",'C1. Verprobung'!$C$19,
IF($C424="4 - HS/MS",'C1. Verprobung'!$C$20,
IF($C424="5 - MS",'C1. Verprobung'!$C$21,
IF($C424="6 - MS/NS",'C1. Verprobung'!$C$22,
IF($C424="7 - NS",'C1. Verprobung'!$C$23,"-")))))))</f>
        <v>-</v>
      </c>
      <c r="P424" s="322" t="str">
        <f>IF($C424="1 - HöS",'C1. Verprobung'!$D$17,
IF($C424="2 - HöS/HS",'C1. Verprobung'!$D$18,
IF($C424="3 - HS",'C1. Verprobung'!$D$19,
IF($C424="4 - HS/MS",'C1. Verprobung'!$D$20,
IF($C424="5 - MS",'C1. Verprobung'!$D$21,
IF($C424="6 - MS/NS",'C1. Verprobung'!$D$22,
IF($C424="7 - NS",'C1. Verprobung'!$D$23,"-")))))))</f>
        <v>-</v>
      </c>
      <c r="Q424" s="322" t="str">
        <f>IF($C424="1 - HöS",'C1. Verprobung'!$E$17,
IF($C424="2 - HöS/HS",'C1. Verprobung'!$E$18,
IF($C424="3 - HS",'C1. Verprobung'!$E$19,
IF($C424="4 - HS/MS",'C1. Verprobung'!$E$20,
IF($C424="5 - MS",'C1. Verprobung'!$E$21,
IF($C424="6 - MS/NS",'C1. Verprobung'!$E$22,
IF($C424="7 - NS",'C1. Verprobung'!$E$23,"-")))))))</f>
        <v>-</v>
      </c>
      <c r="R424" s="322" t="str">
        <f>IF($C424="1 - HöS",'C1. Verprobung'!$F$17,
IF($C424="2 - HöS/HS",'C1. Verprobung'!$F$18,
IF($C424="3 - HS",'C1. Verprobung'!$F$19,
IF($C424="4 - HS/MS",'C1. Verprobung'!$F$20,
IF($C424="5 - MS",'C1. Verprobung'!$F$21,
IF($C424="6 - MS/NS",'C1. Verprobung'!$F$22,
IF($C424="7 - NS",'C1. Verprobung'!$F$23,"-")))))))</f>
        <v>-</v>
      </c>
      <c r="S424" s="151"/>
      <c r="T424" s="181">
        <f t="shared" si="33"/>
        <v>0</v>
      </c>
      <c r="U424" s="181">
        <f t="shared" si="34"/>
        <v>0</v>
      </c>
      <c r="V424" s="181">
        <f t="shared" si="35"/>
        <v>0</v>
      </c>
      <c r="W424" s="181">
        <f t="shared" si="36"/>
        <v>0</v>
      </c>
      <c r="X424" s="181">
        <f t="shared" si="37"/>
        <v>0</v>
      </c>
    </row>
    <row r="425" spans="2:24" ht="15" customHeight="1" x14ac:dyDescent="0.2">
      <c r="B425" s="337" t="s">
        <v>36</v>
      </c>
      <c r="C425" s="133" t="s">
        <v>36</v>
      </c>
      <c r="D425" s="133" t="s">
        <v>36</v>
      </c>
      <c r="E425" s="133"/>
      <c r="F425" s="133"/>
      <c r="G425" s="133"/>
      <c r="H425" s="133"/>
      <c r="I425" s="133"/>
      <c r="J425" s="133"/>
      <c r="K425" s="154"/>
      <c r="L425" s="154"/>
      <c r="M425" s="154"/>
      <c r="N425" s="154"/>
      <c r="O425" s="322" t="str">
        <f>IF($C425="1 - HöS",'C1. Verprobung'!$C$17,
IF($C425="2 - HöS/HS",'C1. Verprobung'!$C$18,
IF($C425="3 - HS",'C1. Verprobung'!$C$19,
IF($C425="4 - HS/MS",'C1. Verprobung'!$C$20,
IF($C425="5 - MS",'C1. Verprobung'!$C$21,
IF($C425="6 - MS/NS",'C1. Verprobung'!$C$22,
IF($C425="7 - NS",'C1. Verprobung'!$C$23,"-")))))))</f>
        <v>-</v>
      </c>
      <c r="P425" s="322" t="str">
        <f>IF($C425="1 - HöS",'C1. Verprobung'!$D$17,
IF($C425="2 - HöS/HS",'C1. Verprobung'!$D$18,
IF($C425="3 - HS",'C1. Verprobung'!$D$19,
IF($C425="4 - HS/MS",'C1. Verprobung'!$D$20,
IF($C425="5 - MS",'C1. Verprobung'!$D$21,
IF($C425="6 - MS/NS",'C1. Verprobung'!$D$22,
IF($C425="7 - NS",'C1. Verprobung'!$D$23,"-")))))))</f>
        <v>-</v>
      </c>
      <c r="Q425" s="322" t="str">
        <f>IF($C425="1 - HöS",'C1. Verprobung'!$E$17,
IF($C425="2 - HöS/HS",'C1. Verprobung'!$E$18,
IF($C425="3 - HS",'C1. Verprobung'!$E$19,
IF($C425="4 - HS/MS",'C1. Verprobung'!$E$20,
IF($C425="5 - MS",'C1. Verprobung'!$E$21,
IF($C425="6 - MS/NS",'C1. Verprobung'!$E$22,
IF($C425="7 - NS",'C1. Verprobung'!$E$23,"-")))))))</f>
        <v>-</v>
      </c>
      <c r="R425" s="322" t="str">
        <f>IF($C425="1 - HöS",'C1. Verprobung'!$F$17,
IF($C425="2 - HöS/HS",'C1. Verprobung'!$F$18,
IF($C425="3 - HS",'C1. Verprobung'!$F$19,
IF($C425="4 - HS/MS",'C1. Verprobung'!$F$20,
IF($C425="5 - MS",'C1. Verprobung'!$F$21,
IF($C425="6 - MS/NS",'C1. Verprobung'!$F$22,
IF($C425="7 - NS",'C1. Verprobung'!$F$23,"-")))))))</f>
        <v>-</v>
      </c>
      <c r="S425" s="151"/>
      <c r="T425" s="181">
        <f t="shared" si="33"/>
        <v>0</v>
      </c>
      <c r="U425" s="181">
        <f t="shared" si="34"/>
        <v>0</v>
      </c>
      <c r="V425" s="181">
        <f t="shared" si="35"/>
        <v>0</v>
      </c>
      <c r="W425" s="181">
        <f t="shared" si="36"/>
        <v>0</v>
      </c>
      <c r="X425" s="181">
        <f t="shared" si="37"/>
        <v>0</v>
      </c>
    </row>
    <row r="426" spans="2:24" ht="15" customHeight="1" x14ac:dyDescent="0.2">
      <c r="B426" s="337" t="s">
        <v>36</v>
      </c>
      <c r="C426" s="133" t="s">
        <v>36</v>
      </c>
      <c r="D426" s="133" t="s">
        <v>36</v>
      </c>
      <c r="E426" s="133"/>
      <c r="F426" s="133"/>
      <c r="G426" s="133"/>
      <c r="H426" s="133"/>
      <c r="I426" s="133"/>
      <c r="J426" s="133"/>
      <c r="K426" s="154"/>
      <c r="L426" s="154"/>
      <c r="M426" s="154"/>
      <c r="N426" s="154"/>
      <c r="O426" s="322" t="str">
        <f>IF($C426="1 - HöS",'C1. Verprobung'!$C$17,
IF($C426="2 - HöS/HS",'C1. Verprobung'!$C$18,
IF($C426="3 - HS",'C1. Verprobung'!$C$19,
IF($C426="4 - HS/MS",'C1. Verprobung'!$C$20,
IF($C426="5 - MS",'C1. Verprobung'!$C$21,
IF($C426="6 - MS/NS",'C1. Verprobung'!$C$22,
IF($C426="7 - NS",'C1. Verprobung'!$C$23,"-")))))))</f>
        <v>-</v>
      </c>
      <c r="P426" s="322" t="str">
        <f>IF($C426="1 - HöS",'C1. Verprobung'!$D$17,
IF($C426="2 - HöS/HS",'C1. Verprobung'!$D$18,
IF($C426="3 - HS",'C1. Verprobung'!$D$19,
IF($C426="4 - HS/MS",'C1. Verprobung'!$D$20,
IF($C426="5 - MS",'C1. Verprobung'!$D$21,
IF($C426="6 - MS/NS",'C1. Verprobung'!$D$22,
IF($C426="7 - NS",'C1. Verprobung'!$D$23,"-")))))))</f>
        <v>-</v>
      </c>
      <c r="Q426" s="322" t="str">
        <f>IF($C426="1 - HöS",'C1. Verprobung'!$E$17,
IF($C426="2 - HöS/HS",'C1. Verprobung'!$E$18,
IF($C426="3 - HS",'C1. Verprobung'!$E$19,
IF($C426="4 - HS/MS",'C1. Verprobung'!$E$20,
IF($C426="5 - MS",'C1. Verprobung'!$E$21,
IF($C426="6 - MS/NS",'C1. Verprobung'!$E$22,
IF($C426="7 - NS",'C1. Verprobung'!$E$23,"-")))))))</f>
        <v>-</v>
      </c>
      <c r="R426" s="322" t="str">
        <f>IF($C426="1 - HöS",'C1. Verprobung'!$F$17,
IF($C426="2 - HöS/HS",'C1. Verprobung'!$F$18,
IF($C426="3 - HS",'C1. Verprobung'!$F$19,
IF($C426="4 - HS/MS",'C1. Verprobung'!$F$20,
IF($C426="5 - MS",'C1. Verprobung'!$F$21,
IF($C426="6 - MS/NS",'C1. Verprobung'!$F$22,
IF($C426="7 - NS",'C1. Verprobung'!$F$23,"-")))))))</f>
        <v>-</v>
      </c>
      <c r="S426" s="151"/>
      <c r="T426" s="181">
        <f t="shared" si="33"/>
        <v>0</v>
      </c>
      <c r="U426" s="181">
        <f t="shared" si="34"/>
        <v>0</v>
      </c>
      <c r="V426" s="181">
        <f t="shared" si="35"/>
        <v>0</v>
      </c>
      <c r="W426" s="181">
        <f t="shared" si="36"/>
        <v>0</v>
      </c>
      <c r="X426" s="181">
        <f t="shared" si="37"/>
        <v>0</v>
      </c>
    </row>
    <row r="427" spans="2:24" ht="15" customHeight="1" x14ac:dyDescent="0.2">
      <c r="B427" s="337" t="s">
        <v>36</v>
      </c>
      <c r="C427" s="133" t="s">
        <v>36</v>
      </c>
      <c r="D427" s="133" t="s">
        <v>36</v>
      </c>
      <c r="E427" s="133"/>
      <c r="F427" s="133"/>
      <c r="G427" s="133"/>
      <c r="H427" s="133"/>
      <c r="I427" s="133"/>
      <c r="J427" s="133"/>
      <c r="K427" s="154"/>
      <c r="L427" s="154"/>
      <c r="M427" s="154"/>
      <c r="N427" s="154"/>
      <c r="O427" s="322" t="str">
        <f>IF($C427="1 - HöS",'C1. Verprobung'!$C$17,
IF($C427="2 - HöS/HS",'C1. Verprobung'!$C$18,
IF($C427="3 - HS",'C1. Verprobung'!$C$19,
IF($C427="4 - HS/MS",'C1. Verprobung'!$C$20,
IF($C427="5 - MS",'C1. Verprobung'!$C$21,
IF($C427="6 - MS/NS",'C1. Verprobung'!$C$22,
IF($C427="7 - NS",'C1. Verprobung'!$C$23,"-")))))))</f>
        <v>-</v>
      </c>
      <c r="P427" s="322" t="str">
        <f>IF($C427="1 - HöS",'C1. Verprobung'!$D$17,
IF($C427="2 - HöS/HS",'C1. Verprobung'!$D$18,
IF($C427="3 - HS",'C1. Verprobung'!$D$19,
IF($C427="4 - HS/MS",'C1. Verprobung'!$D$20,
IF($C427="5 - MS",'C1. Verprobung'!$D$21,
IF($C427="6 - MS/NS",'C1. Verprobung'!$D$22,
IF($C427="7 - NS",'C1. Verprobung'!$D$23,"-")))))))</f>
        <v>-</v>
      </c>
      <c r="Q427" s="322" t="str">
        <f>IF($C427="1 - HöS",'C1. Verprobung'!$E$17,
IF($C427="2 - HöS/HS",'C1. Verprobung'!$E$18,
IF($C427="3 - HS",'C1. Verprobung'!$E$19,
IF($C427="4 - HS/MS",'C1. Verprobung'!$E$20,
IF($C427="5 - MS",'C1. Verprobung'!$E$21,
IF($C427="6 - MS/NS",'C1. Verprobung'!$E$22,
IF($C427="7 - NS",'C1. Verprobung'!$E$23,"-")))))))</f>
        <v>-</v>
      </c>
      <c r="R427" s="322" t="str">
        <f>IF($C427="1 - HöS",'C1. Verprobung'!$F$17,
IF($C427="2 - HöS/HS",'C1. Verprobung'!$F$18,
IF($C427="3 - HS",'C1. Verprobung'!$F$19,
IF($C427="4 - HS/MS",'C1. Verprobung'!$F$20,
IF($C427="5 - MS",'C1. Verprobung'!$F$21,
IF($C427="6 - MS/NS",'C1. Verprobung'!$F$22,
IF($C427="7 - NS",'C1. Verprobung'!$F$23,"-")))))))</f>
        <v>-</v>
      </c>
      <c r="S427" s="151"/>
      <c r="T427" s="181">
        <f t="shared" si="33"/>
        <v>0</v>
      </c>
      <c r="U427" s="181">
        <f t="shared" si="34"/>
        <v>0</v>
      </c>
      <c r="V427" s="181">
        <f t="shared" si="35"/>
        <v>0</v>
      </c>
      <c r="W427" s="181">
        <f t="shared" si="36"/>
        <v>0</v>
      </c>
      <c r="X427" s="181">
        <f t="shared" si="37"/>
        <v>0</v>
      </c>
    </row>
    <row r="428" spans="2:24" ht="15" customHeight="1" x14ac:dyDescent="0.2">
      <c r="B428" s="337" t="s">
        <v>36</v>
      </c>
      <c r="C428" s="133" t="s">
        <v>36</v>
      </c>
      <c r="D428" s="133" t="s">
        <v>36</v>
      </c>
      <c r="E428" s="133"/>
      <c r="F428" s="133"/>
      <c r="G428" s="133"/>
      <c r="H428" s="133"/>
      <c r="I428" s="133"/>
      <c r="J428" s="133"/>
      <c r="K428" s="154"/>
      <c r="L428" s="154"/>
      <c r="M428" s="154"/>
      <c r="N428" s="154"/>
      <c r="O428" s="322" t="str">
        <f>IF($C428="1 - HöS",'C1. Verprobung'!$C$17,
IF($C428="2 - HöS/HS",'C1. Verprobung'!$C$18,
IF($C428="3 - HS",'C1. Verprobung'!$C$19,
IF($C428="4 - HS/MS",'C1. Verprobung'!$C$20,
IF($C428="5 - MS",'C1. Verprobung'!$C$21,
IF($C428="6 - MS/NS",'C1. Verprobung'!$C$22,
IF($C428="7 - NS",'C1. Verprobung'!$C$23,"-")))))))</f>
        <v>-</v>
      </c>
      <c r="P428" s="322" t="str">
        <f>IF($C428="1 - HöS",'C1. Verprobung'!$D$17,
IF($C428="2 - HöS/HS",'C1. Verprobung'!$D$18,
IF($C428="3 - HS",'C1. Verprobung'!$D$19,
IF($C428="4 - HS/MS",'C1. Verprobung'!$D$20,
IF($C428="5 - MS",'C1. Verprobung'!$D$21,
IF($C428="6 - MS/NS",'C1. Verprobung'!$D$22,
IF($C428="7 - NS",'C1. Verprobung'!$D$23,"-")))))))</f>
        <v>-</v>
      </c>
      <c r="Q428" s="322" t="str">
        <f>IF($C428="1 - HöS",'C1. Verprobung'!$E$17,
IF($C428="2 - HöS/HS",'C1. Verprobung'!$E$18,
IF($C428="3 - HS",'C1. Verprobung'!$E$19,
IF($C428="4 - HS/MS",'C1. Verprobung'!$E$20,
IF($C428="5 - MS",'C1. Verprobung'!$E$21,
IF($C428="6 - MS/NS",'C1. Verprobung'!$E$22,
IF($C428="7 - NS",'C1. Verprobung'!$E$23,"-")))))))</f>
        <v>-</v>
      </c>
      <c r="R428" s="322" t="str">
        <f>IF($C428="1 - HöS",'C1. Verprobung'!$F$17,
IF($C428="2 - HöS/HS",'C1. Verprobung'!$F$18,
IF($C428="3 - HS",'C1. Verprobung'!$F$19,
IF($C428="4 - HS/MS",'C1. Verprobung'!$F$20,
IF($C428="5 - MS",'C1. Verprobung'!$F$21,
IF($C428="6 - MS/NS",'C1. Verprobung'!$F$22,
IF($C428="7 - NS",'C1. Verprobung'!$F$23,"-")))))))</f>
        <v>-</v>
      </c>
      <c r="S428" s="151"/>
      <c r="T428" s="181">
        <f t="shared" si="33"/>
        <v>0</v>
      </c>
      <c r="U428" s="181">
        <f t="shared" si="34"/>
        <v>0</v>
      </c>
      <c r="V428" s="181">
        <f t="shared" si="35"/>
        <v>0</v>
      </c>
      <c r="W428" s="181">
        <f t="shared" si="36"/>
        <v>0</v>
      </c>
      <c r="X428" s="181">
        <f t="shared" si="37"/>
        <v>0</v>
      </c>
    </row>
    <row r="429" spans="2:24" ht="15" customHeight="1" x14ac:dyDescent="0.2">
      <c r="B429" s="337" t="s">
        <v>36</v>
      </c>
      <c r="C429" s="133" t="s">
        <v>36</v>
      </c>
      <c r="D429" s="133" t="s">
        <v>36</v>
      </c>
      <c r="E429" s="133"/>
      <c r="F429" s="133"/>
      <c r="G429" s="133"/>
      <c r="H429" s="133"/>
      <c r="I429" s="133"/>
      <c r="J429" s="133"/>
      <c r="K429" s="154"/>
      <c r="L429" s="154"/>
      <c r="M429" s="154"/>
      <c r="N429" s="154"/>
      <c r="O429" s="322" t="str">
        <f>IF($C429="1 - HöS",'C1. Verprobung'!$C$17,
IF($C429="2 - HöS/HS",'C1. Verprobung'!$C$18,
IF($C429="3 - HS",'C1. Verprobung'!$C$19,
IF($C429="4 - HS/MS",'C1. Verprobung'!$C$20,
IF($C429="5 - MS",'C1. Verprobung'!$C$21,
IF($C429="6 - MS/NS",'C1. Verprobung'!$C$22,
IF($C429="7 - NS",'C1. Verprobung'!$C$23,"-")))))))</f>
        <v>-</v>
      </c>
      <c r="P429" s="322" t="str">
        <f>IF($C429="1 - HöS",'C1. Verprobung'!$D$17,
IF($C429="2 - HöS/HS",'C1. Verprobung'!$D$18,
IF($C429="3 - HS",'C1. Verprobung'!$D$19,
IF($C429="4 - HS/MS",'C1. Verprobung'!$D$20,
IF($C429="5 - MS",'C1. Verprobung'!$D$21,
IF($C429="6 - MS/NS",'C1. Verprobung'!$D$22,
IF($C429="7 - NS",'C1. Verprobung'!$D$23,"-")))))))</f>
        <v>-</v>
      </c>
      <c r="Q429" s="322" t="str">
        <f>IF($C429="1 - HöS",'C1. Verprobung'!$E$17,
IF($C429="2 - HöS/HS",'C1. Verprobung'!$E$18,
IF($C429="3 - HS",'C1. Verprobung'!$E$19,
IF($C429="4 - HS/MS",'C1. Verprobung'!$E$20,
IF($C429="5 - MS",'C1. Verprobung'!$E$21,
IF($C429="6 - MS/NS",'C1. Verprobung'!$E$22,
IF($C429="7 - NS",'C1. Verprobung'!$E$23,"-")))))))</f>
        <v>-</v>
      </c>
      <c r="R429" s="322" t="str">
        <f>IF($C429="1 - HöS",'C1. Verprobung'!$F$17,
IF($C429="2 - HöS/HS",'C1. Verprobung'!$F$18,
IF($C429="3 - HS",'C1. Verprobung'!$F$19,
IF($C429="4 - HS/MS",'C1. Verprobung'!$F$20,
IF($C429="5 - MS",'C1. Verprobung'!$F$21,
IF($C429="6 - MS/NS",'C1. Verprobung'!$F$22,
IF($C429="7 - NS",'C1. Verprobung'!$F$23,"-")))))))</f>
        <v>-</v>
      </c>
      <c r="S429" s="151"/>
      <c r="T429" s="181">
        <f t="shared" si="33"/>
        <v>0</v>
      </c>
      <c r="U429" s="181">
        <f t="shared" si="34"/>
        <v>0</v>
      </c>
      <c r="V429" s="181">
        <f t="shared" si="35"/>
        <v>0</v>
      </c>
      <c r="W429" s="181">
        <f t="shared" si="36"/>
        <v>0</v>
      </c>
      <c r="X429" s="181">
        <f t="shared" si="37"/>
        <v>0</v>
      </c>
    </row>
    <row r="430" spans="2:24" ht="15" customHeight="1" x14ac:dyDescent="0.2">
      <c r="B430" s="337" t="s">
        <v>36</v>
      </c>
      <c r="C430" s="133" t="s">
        <v>36</v>
      </c>
      <c r="D430" s="133" t="s">
        <v>36</v>
      </c>
      <c r="E430" s="133"/>
      <c r="F430" s="133"/>
      <c r="G430" s="133"/>
      <c r="H430" s="133"/>
      <c r="I430" s="133"/>
      <c r="J430" s="133"/>
      <c r="K430" s="154"/>
      <c r="L430" s="154"/>
      <c r="M430" s="154"/>
      <c r="N430" s="154"/>
      <c r="O430" s="322" t="str">
        <f>IF($C430="1 - HöS",'C1. Verprobung'!$C$17,
IF($C430="2 - HöS/HS",'C1. Verprobung'!$C$18,
IF($C430="3 - HS",'C1. Verprobung'!$C$19,
IF($C430="4 - HS/MS",'C1. Verprobung'!$C$20,
IF($C430="5 - MS",'C1. Verprobung'!$C$21,
IF($C430="6 - MS/NS",'C1. Verprobung'!$C$22,
IF($C430="7 - NS",'C1. Verprobung'!$C$23,"-")))))))</f>
        <v>-</v>
      </c>
      <c r="P430" s="322" t="str">
        <f>IF($C430="1 - HöS",'C1. Verprobung'!$D$17,
IF($C430="2 - HöS/HS",'C1. Verprobung'!$D$18,
IF($C430="3 - HS",'C1. Verprobung'!$D$19,
IF($C430="4 - HS/MS",'C1. Verprobung'!$D$20,
IF($C430="5 - MS",'C1. Verprobung'!$D$21,
IF($C430="6 - MS/NS",'C1. Verprobung'!$D$22,
IF($C430="7 - NS",'C1. Verprobung'!$D$23,"-")))))))</f>
        <v>-</v>
      </c>
      <c r="Q430" s="322" t="str">
        <f>IF($C430="1 - HöS",'C1. Verprobung'!$E$17,
IF($C430="2 - HöS/HS",'C1. Verprobung'!$E$18,
IF($C430="3 - HS",'C1. Verprobung'!$E$19,
IF($C430="4 - HS/MS",'C1. Verprobung'!$E$20,
IF($C430="5 - MS",'C1. Verprobung'!$E$21,
IF($C430="6 - MS/NS",'C1. Verprobung'!$E$22,
IF($C430="7 - NS",'C1. Verprobung'!$E$23,"-")))))))</f>
        <v>-</v>
      </c>
      <c r="R430" s="322" t="str">
        <f>IF($C430="1 - HöS",'C1. Verprobung'!$F$17,
IF($C430="2 - HöS/HS",'C1. Verprobung'!$F$18,
IF($C430="3 - HS",'C1. Verprobung'!$F$19,
IF($C430="4 - HS/MS",'C1. Verprobung'!$F$20,
IF($C430="5 - MS",'C1. Verprobung'!$F$21,
IF($C430="6 - MS/NS",'C1. Verprobung'!$F$22,
IF($C430="7 - NS",'C1. Verprobung'!$F$23,"-")))))))</f>
        <v>-</v>
      </c>
      <c r="S430" s="151"/>
      <c r="T430" s="181">
        <f t="shared" si="33"/>
        <v>0</v>
      </c>
      <c r="U430" s="181">
        <f t="shared" si="34"/>
        <v>0</v>
      </c>
      <c r="V430" s="181">
        <f t="shared" si="35"/>
        <v>0</v>
      </c>
      <c r="W430" s="181">
        <f t="shared" si="36"/>
        <v>0</v>
      </c>
      <c r="X430" s="181">
        <f t="shared" si="37"/>
        <v>0</v>
      </c>
    </row>
    <row r="431" spans="2:24" ht="15" customHeight="1" x14ac:dyDescent="0.2">
      <c r="B431" s="337" t="s">
        <v>36</v>
      </c>
      <c r="C431" s="133" t="s">
        <v>36</v>
      </c>
      <c r="D431" s="133" t="s">
        <v>36</v>
      </c>
      <c r="E431" s="133"/>
      <c r="F431" s="133"/>
      <c r="G431" s="133"/>
      <c r="H431" s="133"/>
      <c r="I431" s="133"/>
      <c r="J431" s="133"/>
      <c r="K431" s="154"/>
      <c r="L431" s="154"/>
      <c r="M431" s="154"/>
      <c r="N431" s="154"/>
      <c r="O431" s="322" t="str">
        <f>IF($C431="1 - HöS",'C1. Verprobung'!$C$17,
IF($C431="2 - HöS/HS",'C1. Verprobung'!$C$18,
IF($C431="3 - HS",'C1. Verprobung'!$C$19,
IF($C431="4 - HS/MS",'C1. Verprobung'!$C$20,
IF($C431="5 - MS",'C1. Verprobung'!$C$21,
IF($C431="6 - MS/NS",'C1. Verprobung'!$C$22,
IF($C431="7 - NS",'C1. Verprobung'!$C$23,"-")))))))</f>
        <v>-</v>
      </c>
      <c r="P431" s="322" t="str">
        <f>IF($C431="1 - HöS",'C1. Verprobung'!$D$17,
IF($C431="2 - HöS/HS",'C1. Verprobung'!$D$18,
IF($C431="3 - HS",'C1. Verprobung'!$D$19,
IF($C431="4 - HS/MS",'C1. Verprobung'!$D$20,
IF($C431="5 - MS",'C1. Verprobung'!$D$21,
IF($C431="6 - MS/NS",'C1. Verprobung'!$D$22,
IF($C431="7 - NS",'C1. Verprobung'!$D$23,"-")))))))</f>
        <v>-</v>
      </c>
      <c r="Q431" s="322" t="str">
        <f>IF($C431="1 - HöS",'C1. Verprobung'!$E$17,
IF($C431="2 - HöS/HS",'C1. Verprobung'!$E$18,
IF($C431="3 - HS",'C1. Verprobung'!$E$19,
IF($C431="4 - HS/MS",'C1. Verprobung'!$E$20,
IF($C431="5 - MS",'C1. Verprobung'!$E$21,
IF($C431="6 - MS/NS",'C1. Verprobung'!$E$22,
IF($C431="7 - NS",'C1. Verprobung'!$E$23,"-")))))))</f>
        <v>-</v>
      </c>
      <c r="R431" s="322" t="str">
        <f>IF($C431="1 - HöS",'C1. Verprobung'!$F$17,
IF($C431="2 - HöS/HS",'C1. Verprobung'!$F$18,
IF($C431="3 - HS",'C1. Verprobung'!$F$19,
IF($C431="4 - HS/MS",'C1. Verprobung'!$F$20,
IF($C431="5 - MS",'C1. Verprobung'!$F$21,
IF($C431="6 - MS/NS",'C1. Verprobung'!$F$22,
IF($C431="7 - NS",'C1. Verprobung'!$F$23,"-")))))))</f>
        <v>-</v>
      </c>
      <c r="S431" s="151"/>
      <c r="T431" s="181">
        <f t="shared" si="33"/>
        <v>0</v>
      </c>
      <c r="U431" s="181">
        <f t="shared" si="34"/>
        <v>0</v>
      </c>
      <c r="V431" s="181">
        <f t="shared" si="35"/>
        <v>0</v>
      </c>
      <c r="W431" s="181">
        <f t="shared" si="36"/>
        <v>0</v>
      </c>
      <c r="X431" s="181">
        <f t="shared" si="37"/>
        <v>0</v>
      </c>
    </row>
    <row r="432" spans="2:24" ht="15" customHeight="1" x14ac:dyDescent="0.2">
      <c r="B432" s="337" t="s">
        <v>36</v>
      </c>
      <c r="C432" s="133" t="s">
        <v>36</v>
      </c>
      <c r="D432" s="133" t="s">
        <v>36</v>
      </c>
      <c r="E432" s="133"/>
      <c r="F432" s="133"/>
      <c r="G432" s="133"/>
      <c r="H432" s="133"/>
      <c r="I432" s="133"/>
      <c r="J432" s="133"/>
      <c r="K432" s="154"/>
      <c r="L432" s="154"/>
      <c r="M432" s="154"/>
      <c r="N432" s="154"/>
      <c r="O432" s="322" t="str">
        <f>IF($C432="1 - HöS",'C1. Verprobung'!$C$17,
IF($C432="2 - HöS/HS",'C1. Verprobung'!$C$18,
IF($C432="3 - HS",'C1. Verprobung'!$C$19,
IF($C432="4 - HS/MS",'C1. Verprobung'!$C$20,
IF($C432="5 - MS",'C1. Verprobung'!$C$21,
IF($C432="6 - MS/NS",'C1. Verprobung'!$C$22,
IF($C432="7 - NS",'C1. Verprobung'!$C$23,"-")))))))</f>
        <v>-</v>
      </c>
      <c r="P432" s="322" t="str">
        <f>IF($C432="1 - HöS",'C1. Verprobung'!$D$17,
IF($C432="2 - HöS/HS",'C1. Verprobung'!$D$18,
IF($C432="3 - HS",'C1. Verprobung'!$D$19,
IF($C432="4 - HS/MS",'C1. Verprobung'!$D$20,
IF($C432="5 - MS",'C1. Verprobung'!$D$21,
IF($C432="6 - MS/NS",'C1. Verprobung'!$D$22,
IF($C432="7 - NS",'C1. Verprobung'!$D$23,"-")))))))</f>
        <v>-</v>
      </c>
      <c r="Q432" s="322" t="str">
        <f>IF($C432="1 - HöS",'C1. Verprobung'!$E$17,
IF($C432="2 - HöS/HS",'C1. Verprobung'!$E$18,
IF($C432="3 - HS",'C1. Verprobung'!$E$19,
IF($C432="4 - HS/MS",'C1. Verprobung'!$E$20,
IF($C432="5 - MS",'C1. Verprobung'!$E$21,
IF($C432="6 - MS/NS",'C1. Verprobung'!$E$22,
IF($C432="7 - NS",'C1. Verprobung'!$E$23,"-")))))))</f>
        <v>-</v>
      </c>
      <c r="R432" s="322" t="str">
        <f>IF($C432="1 - HöS",'C1. Verprobung'!$F$17,
IF($C432="2 - HöS/HS",'C1. Verprobung'!$F$18,
IF($C432="3 - HS",'C1. Verprobung'!$F$19,
IF($C432="4 - HS/MS",'C1. Verprobung'!$F$20,
IF($C432="5 - MS",'C1. Verprobung'!$F$21,
IF($C432="6 - MS/NS",'C1. Verprobung'!$F$22,
IF($C432="7 - NS",'C1. Verprobung'!$F$23,"-")))))))</f>
        <v>-</v>
      </c>
      <c r="S432" s="151"/>
      <c r="T432" s="181">
        <f t="shared" si="33"/>
        <v>0</v>
      </c>
      <c r="U432" s="181">
        <f t="shared" si="34"/>
        <v>0</v>
      </c>
      <c r="V432" s="181">
        <f t="shared" si="35"/>
        <v>0</v>
      </c>
      <c r="W432" s="181">
        <f t="shared" si="36"/>
        <v>0</v>
      </c>
      <c r="X432" s="181">
        <f t="shared" si="37"/>
        <v>0</v>
      </c>
    </row>
    <row r="433" spans="2:24" ht="15" customHeight="1" x14ac:dyDescent="0.2">
      <c r="B433" s="337" t="s">
        <v>36</v>
      </c>
      <c r="C433" s="133" t="s">
        <v>36</v>
      </c>
      <c r="D433" s="133" t="s">
        <v>36</v>
      </c>
      <c r="E433" s="133"/>
      <c r="F433" s="133"/>
      <c r="G433" s="133"/>
      <c r="H433" s="133"/>
      <c r="I433" s="133"/>
      <c r="J433" s="133"/>
      <c r="K433" s="154"/>
      <c r="L433" s="154"/>
      <c r="M433" s="154"/>
      <c r="N433" s="154"/>
      <c r="O433" s="322" t="str">
        <f>IF($C433="1 - HöS",'C1. Verprobung'!$C$17,
IF($C433="2 - HöS/HS",'C1. Verprobung'!$C$18,
IF($C433="3 - HS",'C1. Verprobung'!$C$19,
IF($C433="4 - HS/MS",'C1. Verprobung'!$C$20,
IF($C433="5 - MS",'C1. Verprobung'!$C$21,
IF($C433="6 - MS/NS",'C1. Verprobung'!$C$22,
IF($C433="7 - NS",'C1. Verprobung'!$C$23,"-")))))))</f>
        <v>-</v>
      </c>
      <c r="P433" s="322" t="str">
        <f>IF($C433="1 - HöS",'C1. Verprobung'!$D$17,
IF($C433="2 - HöS/HS",'C1. Verprobung'!$D$18,
IF($C433="3 - HS",'C1. Verprobung'!$D$19,
IF($C433="4 - HS/MS",'C1. Verprobung'!$D$20,
IF($C433="5 - MS",'C1. Verprobung'!$D$21,
IF($C433="6 - MS/NS",'C1. Verprobung'!$D$22,
IF($C433="7 - NS",'C1. Verprobung'!$D$23,"-")))))))</f>
        <v>-</v>
      </c>
      <c r="Q433" s="322" t="str">
        <f>IF($C433="1 - HöS",'C1. Verprobung'!$E$17,
IF($C433="2 - HöS/HS",'C1. Verprobung'!$E$18,
IF($C433="3 - HS",'C1. Verprobung'!$E$19,
IF($C433="4 - HS/MS",'C1. Verprobung'!$E$20,
IF($C433="5 - MS",'C1. Verprobung'!$E$21,
IF($C433="6 - MS/NS",'C1. Verprobung'!$E$22,
IF($C433="7 - NS",'C1. Verprobung'!$E$23,"-")))))))</f>
        <v>-</v>
      </c>
      <c r="R433" s="322" t="str">
        <f>IF($C433="1 - HöS",'C1. Verprobung'!$F$17,
IF($C433="2 - HöS/HS",'C1. Verprobung'!$F$18,
IF($C433="3 - HS",'C1. Verprobung'!$F$19,
IF($C433="4 - HS/MS",'C1. Verprobung'!$F$20,
IF($C433="5 - MS",'C1. Verprobung'!$F$21,
IF($C433="6 - MS/NS",'C1. Verprobung'!$F$22,
IF($C433="7 - NS",'C1. Verprobung'!$F$23,"-")))))))</f>
        <v>-</v>
      </c>
      <c r="S433" s="151"/>
      <c r="T433" s="181">
        <f t="shared" si="33"/>
        <v>0</v>
      </c>
      <c r="U433" s="181">
        <f t="shared" si="34"/>
        <v>0</v>
      </c>
      <c r="V433" s="181">
        <f t="shared" si="35"/>
        <v>0</v>
      </c>
      <c r="W433" s="181">
        <f t="shared" si="36"/>
        <v>0</v>
      </c>
      <c r="X433" s="181">
        <f t="shared" si="37"/>
        <v>0</v>
      </c>
    </row>
    <row r="434" spans="2:24" ht="15" customHeight="1" x14ac:dyDescent="0.2">
      <c r="B434" s="337" t="s">
        <v>36</v>
      </c>
      <c r="C434" s="133" t="s">
        <v>36</v>
      </c>
      <c r="D434" s="133" t="s">
        <v>36</v>
      </c>
      <c r="E434" s="133"/>
      <c r="F434" s="133"/>
      <c r="G434" s="133"/>
      <c r="H434" s="133"/>
      <c r="I434" s="133"/>
      <c r="J434" s="133"/>
      <c r="K434" s="154"/>
      <c r="L434" s="154"/>
      <c r="M434" s="154"/>
      <c r="N434" s="154"/>
      <c r="O434" s="322" t="str">
        <f>IF($C434="1 - HöS",'C1. Verprobung'!$C$17,
IF($C434="2 - HöS/HS",'C1. Verprobung'!$C$18,
IF($C434="3 - HS",'C1. Verprobung'!$C$19,
IF($C434="4 - HS/MS",'C1. Verprobung'!$C$20,
IF($C434="5 - MS",'C1. Verprobung'!$C$21,
IF($C434="6 - MS/NS",'C1. Verprobung'!$C$22,
IF($C434="7 - NS",'C1. Verprobung'!$C$23,"-")))))))</f>
        <v>-</v>
      </c>
      <c r="P434" s="322" t="str">
        <f>IF($C434="1 - HöS",'C1. Verprobung'!$D$17,
IF($C434="2 - HöS/HS",'C1. Verprobung'!$D$18,
IF($C434="3 - HS",'C1. Verprobung'!$D$19,
IF($C434="4 - HS/MS",'C1. Verprobung'!$D$20,
IF($C434="5 - MS",'C1. Verprobung'!$D$21,
IF($C434="6 - MS/NS",'C1. Verprobung'!$D$22,
IF($C434="7 - NS",'C1. Verprobung'!$D$23,"-")))))))</f>
        <v>-</v>
      </c>
      <c r="Q434" s="322" t="str">
        <f>IF($C434="1 - HöS",'C1. Verprobung'!$E$17,
IF($C434="2 - HöS/HS",'C1. Verprobung'!$E$18,
IF($C434="3 - HS",'C1. Verprobung'!$E$19,
IF($C434="4 - HS/MS",'C1. Verprobung'!$E$20,
IF($C434="5 - MS",'C1. Verprobung'!$E$21,
IF($C434="6 - MS/NS",'C1. Verprobung'!$E$22,
IF($C434="7 - NS",'C1. Verprobung'!$E$23,"-")))))))</f>
        <v>-</v>
      </c>
      <c r="R434" s="322" t="str">
        <f>IF($C434="1 - HöS",'C1. Verprobung'!$F$17,
IF($C434="2 - HöS/HS",'C1. Verprobung'!$F$18,
IF($C434="3 - HS",'C1. Verprobung'!$F$19,
IF($C434="4 - HS/MS",'C1. Verprobung'!$F$20,
IF($C434="5 - MS",'C1. Verprobung'!$F$21,
IF($C434="6 - MS/NS",'C1. Verprobung'!$F$22,
IF($C434="7 - NS",'C1. Verprobung'!$F$23,"-")))))))</f>
        <v>-</v>
      </c>
      <c r="S434" s="151"/>
      <c r="T434" s="181">
        <f t="shared" si="33"/>
        <v>0</v>
      </c>
      <c r="U434" s="181">
        <f t="shared" si="34"/>
        <v>0</v>
      </c>
      <c r="V434" s="181">
        <f t="shared" si="35"/>
        <v>0</v>
      </c>
      <c r="W434" s="181">
        <f t="shared" si="36"/>
        <v>0</v>
      </c>
      <c r="X434" s="181">
        <f t="shared" si="37"/>
        <v>0</v>
      </c>
    </row>
    <row r="435" spans="2:24" ht="15" customHeight="1" x14ac:dyDescent="0.2">
      <c r="B435" s="337" t="s">
        <v>36</v>
      </c>
      <c r="C435" s="133" t="s">
        <v>36</v>
      </c>
      <c r="D435" s="133" t="s">
        <v>36</v>
      </c>
      <c r="E435" s="133"/>
      <c r="F435" s="133"/>
      <c r="G435" s="133"/>
      <c r="H435" s="133"/>
      <c r="I435" s="133"/>
      <c r="J435" s="133"/>
      <c r="K435" s="154"/>
      <c r="L435" s="154"/>
      <c r="M435" s="154"/>
      <c r="N435" s="154"/>
      <c r="O435" s="322" t="str">
        <f>IF($C435="1 - HöS",'C1. Verprobung'!$C$17,
IF($C435="2 - HöS/HS",'C1. Verprobung'!$C$18,
IF($C435="3 - HS",'C1. Verprobung'!$C$19,
IF($C435="4 - HS/MS",'C1. Verprobung'!$C$20,
IF($C435="5 - MS",'C1. Verprobung'!$C$21,
IF($C435="6 - MS/NS",'C1. Verprobung'!$C$22,
IF($C435="7 - NS",'C1. Verprobung'!$C$23,"-")))))))</f>
        <v>-</v>
      </c>
      <c r="P435" s="322" t="str">
        <f>IF($C435="1 - HöS",'C1. Verprobung'!$D$17,
IF($C435="2 - HöS/HS",'C1. Verprobung'!$D$18,
IF($C435="3 - HS",'C1. Verprobung'!$D$19,
IF($C435="4 - HS/MS",'C1. Verprobung'!$D$20,
IF($C435="5 - MS",'C1. Verprobung'!$D$21,
IF($C435="6 - MS/NS",'C1. Verprobung'!$D$22,
IF($C435="7 - NS",'C1. Verprobung'!$D$23,"-")))))))</f>
        <v>-</v>
      </c>
      <c r="Q435" s="322" t="str">
        <f>IF($C435="1 - HöS",'C1. Verprobung'!$E$17,
IF($C435="2 - HöS/HS",'C1. Verprobung'!$E$18,
IF($C435="3 - HS",'C1. Verprobung'!$E$19,
IF($C435="4 - HS/MS",'C1. Verprobung'!$E$20,
IF($C435="5 - MS",'C1. Verprobung'!$E$21,
IF($C435="6 - MS/NS",'C1. Verprobung'!$E$22,
IF($C435="7 - NS",'C1. Verprobung'!$E$23,"-")))))))</f>
        <v>-</v>
      </c>
      <c r="R435" s="322" t="str">
        <f>IF($C435="1 - HöS",'C1. Verprobung'!$F$17,
IF($C435="2 - HöS/HS",'C1. Verprobung'!$F$18,
IF($C435="3 - HS",'C1. Verprobung'!$F$19,
IF($C435="4 - HS/MS",'C1. Verprobung'!$F$20,
IF($C435="5 - MS",'C1. Verprobung'!$F$21,
IF($C435="6 - MS/NS",'C1. Verprobung'!$F$22,
IF($C435="7 - NS",'C1. Verprobung'!$F$23,"-")))))))</f>
        <v>-</v>
      </c>
      <c r="S435" s="151"/>
      <c r="T435" s="181">
        <f t="shared" si="33"/>
        <v>0</v>
      </c>
      <c r="U435" s="181">
        <f t="shared" si="34"/>
        <v>0</v>
      </c>
      <c r="V435" s="181">
        <f t="shared" si="35"/>
        <v>0</v>
      </c>
      <c r="W435" s="181">
        <f t="shared" si="36"/>
        <v>0</v>
      </c>
      <c r="X435" s="181">
        <f t="shared" si="37"/>
        <v>0</v>
      </c>
    </row>
    <row r="436" spans="2:24" ht="15" customHeight="1" x14ac:dyDescent="0.2">
      <c r="B436" s="337" t="s">
        <v>36</v>
      </c>
      <c r="C436" s="133" t="s">
        <v>36</v>
      </c>
      <c r="D436" s="133" t="s">
        <v>36</v>
      </c>
      <c r="E436" s="133"/>
      <c r="F436" s="133"/>
      <c r="G436" s="133"/>
      <c r="H436" s="133"/>
      <c r="I436" s="133"/>
      <c r="J436" s="133"/>
      <c r="K436" s="154"/>
      <c r="L436" s="154"/>
      <c r="M436" s="154"/>
      <c r="N436" s="154"/>
      <c r="O436" s="322" t="str">
        <f>IF($C436="1 - HöS",'C1. Verprobung'!$C$17,
IF($C436="2 - HöS/HS",'C1. Verprobung'!$C$18,
IF($C436="3 - HS",'C1. Verprobung'!$C$19,
IF($C436="4 - HS/MS",'C1. Verprobung'!$C$20,
IF($C436="5 - MS",'C1. Verprobung'!$C$21,
IF($C436="6 - MS/NS",'C1. Verprobung'!$C$22,
IF($C436="7 - NS",'C1. Verprobung'!$C$23,"-")))))))</f>
        <v>-</v>
      </c>
      <c r="P436" s="322" t="str">
        <f>IF($C436="1 - HöS",'C1. Verprobung'!$D$17,
IF($C436="2 - HöS/HS",'C1. Verprobung'!$D$18,
IF($C436="3 - HS",'C1. Verprobung'!$D$19,
IF($C436="4 - HS/MS",'C1. Verprobung'!$D$20,
IF($C436="5 - MS",'C1. Verprobung'!$D$21,
IF($C436="6 - MS/NS",'C1. Verprobung'!$D$22,
IF($C436="7 - NS",'C1. Verprobung'!$D$23,"-")))))))</f>
        <v>-</v>
      </c>
      <c r="Q436" s="322" t="str">
        <f>IF($C436="1 - HöS",'C1. Verprobung'!$E$17,
IF($C436="2 - HöS/HS",'C1. Verprobung'!$E$18,
IF($C436="3 - HS",'C1. Verprobung'!$E$19,
IF($C436="4 - HS/MS",'C1. Verprobung'!$E$20,
IF($C436="5 - MS",'C1. Verprobung'!$E$21,
IF($C436="6 - MS/NS",'C1. Verprobung'!$E$22,
IF($C436="7 - NS",'C1. Verprobung'!$E$23,"-")))))))</f>
        <v>-</v>
      </c>
      <c r="R436" s="322" t="str">
        <f>IF($C436="1 - HöS",'C1. Verprobung'!$F$17,
IF($C436="2 - HöS/HS",'C1. Verprobung'!$F$18,
IF($C436="3 - HS",'C1. Verprobung'!$F$19,
IF($C436="4 - HS/MS",'C1. Verprobung'!$F$20,
IF($C436="5 - MS",'C1. Verprobung'!$F$21,
IF($C436="6 - MS/NS",'C1. Verprobung'!$F$22,
IF($C436="7 - NS",'C1. Verprobung'!$F$23,"-")))))))</f>
        <v>-</v>
      </c>
      <c r="S436" s="151"/>
      <c r="T436" s="181">
        <f t="shared" si="33"/>
        <v>0</v>
      </c>
      <c r="U436" s="181">
        <f t="shared" si="34"/>
        <v>0</v>
      </c>
      <c r="V436" s="181">
        <f t="shared" si="35"/>
        <v>0</v>
      </c>
      <c r="W436" s="181">
        <f t="shared" si="36"/>
        <v>0</v>
      </c>
      <c r="X436" s="181">
        <f t="shared" si="37"/>
        <v>0</v>
      </c>
    </row>
    <row r="437" spans="2:24" ht="15" customHeight="1" x14ac:dyDescent="0.2">
      <c r="B437" s="337" t="s">
        <v>36</v>
      </c>
      <c r="C437" s="133" t="s">
        <v>36</v>
      </c>
      <c r="D437" s="133" t="s">
        <v>36</v>
      </c>
      <c r="E437" s="133"/>
      <c r="F437" s="133"/>
      <c r="G437" s="133"/>
      <c r="H437" s="133"/>
      <c r="I437" s="133"/>
      <c r="J437" s="133"/>
      <c r="K437" s="154"/>
      <c r="L437" s="154"/>
      <c r="M437" s="154"/>
      <c r="N437" s="154"/>
      <c r="O437" s="322" t="str">
        <f>IF($C437="1 - HöS",'C1. Verprobung'!$C$17,
IF($C437="2 - HöS/HS",'C1. Verprobung'!$C$18,
IF($C437="3 - HS",'C1. Verprobung'!$C$19,
IF($C437="4 - HS/MS",'C1. Verprobung'!$C$20,
IF($C437="5 - MS",'C1. Verprobung'!$C$21,
IF($C437="6 - MS/NS",'C1. Verprobung'!$C$22,
IF($C437="7 - NS",'C1. Verprobung'!$C$23,"-")))))))</f>
        <v>-</v>
      </c>
      <c r="P437" s="322" t="str">
        <f>IF($C437="1 - HöS",'C1. Verprobung'!$D$17,
IF($C437="2 - HöS/HS",'C1. Verprobung'!$D$18,
IF($C437="3 - HS",'C1. Verprobung'!$D$19,
IF($C437="4 - HS/MS",'C1. Verprobung'!$D$20,
IF($C437="5 - MS",'C1. Verprobung'!$D$21,
IF($C437="6 - MS/NS",'C1. Verprobung'!$D$22,
IF($C437="7 - NS",'C1. Verprobung'!$D$23,"-")))))))</f>
        <v>-</v>
      </c>
      <c r="Q437" s="322" t="str">
        <f>IF($C437="1 - HöS",'C1. Verprobung'!$E$17,
IF($C437="2 - HöS/HS",'C1. Verprobung'!$E$18,
IF($C437="3 - HS",'C1. Verprobung'!$E$19,
IF($C437="4 - HS/MS",'C1. Verprobung'!$E$20,
IF($C437="5 - MS",'C1. Verprobung'!$E$21,
IF($C437="6 - MS/NS",'C1. Verprobung'!$E$22,
IF($C437="7 - NS",'C1. Verprobung'!$E$23,"-")))))))</f>
        <v>-</v>
      </c>
      <c r="R437" s="322" t="str">
        <f>IF($C437="1 - HöS",'C1. Verprobung'!$F$17,
IF($C437="2 - HöS/HS",'C1. Verprobung'!$F$18,
IF($C437="3 - HS",'C1. Verprobung'!$F$19,
IF($C437="4 - HS/MS",'C1. Verprobung'!$F$20,
IF($C437="5 - MS",'C1. Verprobung'!$F$21,
IF($C437="6 - MS/NS",'C1. Verprobung'!$F$22,
IF($C437="7 - NS",'C1. Verprobung'!$F$23,"-")))))))</f>
        <v>-</v>
      </c>
      <c r="S437" s="151"/>
      <c r="T437" s="181">
        <f t="shared" si="33"/>
        <v>0</v>
      </c>
      <c r="U437" s="181">
        <f t="shared" si="34"/>
        <v>0</v>
      </c>
      <c r="V437" s="181">
        <f t="shared" si="35"/>
        <v>0</v>
      </c>
      <c r="W437" s="181">
        <f t="shared" si="36"/>
        <v>0</v>
      </c>
      <c r="X437" s="181">
        <f t="shared" si="37"/>
        <v>0</v>
      </c>
    </row>
    <row r="438" spans="2:24" ht="15" customHeight="1" x14ac:dyDescent="0.2">
      <c r="B438" s="337" t="s">
        <v>36</v>
      </c>
      <c r="C438" s="133" t="s">
        <v>36</v>
      </c>
      <c r="D438" s="133" t="s">
        <v>36</v>
      </c>
      <c r="E438" s="133"/>
      <c r="F438" s="133"/>
      <c r="G438" s="133"/>
      <c r="H438" s="133"/>
      <c r="I438" s="133"/>
      <c r="J438" s="133"/>
      <c r="K438" s="154"/>
      <c r="L438" s="154"/>
      <c r="M438" s="154"/>
      <c r="N438" s="154"/>
      <c r="O438" s="322" t="str">
        <f>IF($C438="1 - HöS",'C1. Verprobung'!$C$17,
IF($C438="2 - HöS/HS",'C1. Verprobung'!$C$18,
IF($C438="3 - HS",'C1. Verprobung'!$C$19,
IF($C438="4 - HS/MS",'C1. Verprobung'!$C$20,
IF($C438="5 - MS",'C1. Verprobung'!$C$21,
IF($C438="6 - MS/NS",'C1. Verprobung'!$C$22,
IF($C438="7 - NS",'C1. Verprobung'!$C$23,"-")))))))</f>
        <v>-</v>
      </c>
      <c r="P438" s="322" t="str">
        <f>IF($C438="1 - HöS",'C1. Verprobung'!$D$17,
IF($C438="2 - HöS/HS",'C1. Verprobung'!$D$18,
IF($C438="3 - HS",'C1. Verprobung'!$D$19,
IF($C438="4 - HS/MS",'C1. Verprobung'!$D$20,
IF($C438="5 - MS",'C1. Verprobung'!$D$21,
IF($C438="6 - MS/NS",'C1. Verprobung'!$D$22,
IF($C438="7 - NS",'C1. Verprobung'!$D$23,"-")))))))</f>
        <v>-</v>
      </c>
      <c r="Q438" s="322" t="str">
        <f>IF($C438="1 - HöS",'C1. Verprobung'!$E$17,
IF($C438="2 - HöS/HS",'C1. Verprobung'!$E$18,
IF($C438="3 - HS",'C1. Verprobung'!$E$19,
IF($C438="4 - HS/MS",'C1. Verprobung'!$E$20,
IF($C438="5 - MS",'C1. Verprobung'!$E$21,
IF($C438="6 - MS/NS",'C1. Verprobung'!$E$22,
IF($C438="7 - NS",'C1. Verprobung'!$E$23,"-")))))))</f>
        <v>-</v>
      </c>
      <c r="R438" s="322" t="str">
        <f>IF($C438="1 - HöS",'C1. Verprobung'!$F$17,
IF($C438="2 - HöS/HS",'C1. Verprobung'!$F$18,
IF($C438="3 - HS",'C1. Verprobung'!$F$19,
IF($C438="4 - HS/MS",'C1. Verprobung'!$F$20,
IF($C438="5 - MS",'C1. Verprobung'!$F$21,
IF($C438="6 - MS/NS",'C1. Verprobung'!$F$22,
IF($C438="7 - NS",'C1. Verprobung'!$F$23,"-")))))))</f>
        <v>-</v>
      </c>
      <c r="S438" s="151"/>
      <c r="T438" s="181">
        <f t="shared" si="33"/>
        <v>0</v>
      </c>
      <c r="U438" s="181">
        <f t="shared" si="34"/>
        <v>0</v>
      </c>
      <c r="V438" s="181">
        <f t="shared" si="35"/>
        <v>0</v>
      </c>
      <c r="W438" s="181">
        <f t="shared" si="36"/>
        <v>0</v>
      </c>
      <c r="X438" s="181">
        <f t="shared" si="37"/>
        <v>0</v>
      </c>
    </row>
    <row r="439" spans="2:24" ht="15" customHeight="1" x14ac:dyDescent="0.2">
      <c r="B439" s="337" t="s">
        <v>36</v>
      </c>
      <c r="C439" s="133" t="s">
        <v>36</v>
      </c>
      <c r="D439" s="133" t="s">
        <v>36</v>
      </c>
      <c r="E439" s="133"/>
      <c r="F439" s="133"/>
      <c r="G439" s="133"/>
      <c r="H439" s="133"/>
      <c r="I439" s="133"/>
      <c r="J439" s="133"/>
      <c r="K439" s="154"/>
      <c r="L439" s="154"/>
      <c r="M439" s="154"/>
      <c r="N439" s="154"/>
      <c r="O439" s="322" t="str">
        <f>IF($C439="1 - HöS",'C1. Verprobung'!$C$17,
IF($C439="2 - HöS/HS",'C1. Verprobung'!$C$18,
IF($C439="3 - HS",'C1. Verprobung'!$C$19,
IF($C439="4 - HS/MS",'C1. Verprobung'!$C$20,
IF($C439="5 - MS",'C1. Verprobung'!$C$21,
IF($C439="6 - MS/NS",'C1. Verprobung'!$C$22,
IF($C439="7 - NS",'C1. Verprobung'!$C$23,"-")))))))</f>
        <v>-</v>
      </c>
      <c r="P439" s="322" t="str">
        <f>IF($C439="1 - HöS",'C1. Verprobung'!$D$17,
IF($C439="2 - HöS/HS",'C1. Verprobung'!$D$18,
IF($C439="3 - HS",'C1. Verprobung'!$D$19,
IF($C439="4 - HS/MS",'C1. Verprobung'!$D$20,
IF($C439="5 - MS",'C1. Verprobung'!$D$21,
IF($C439="6 - MS/NS",'C1. Verprobung'!$D$22,
IF($C439="7 - NS",'C1. Verprobung'!$D$23,"-")))))))</f>
        <v>-</v>
      </c>
      <c r="Q439" s="322" t="str">
        <f>IF($C439="1 - HöS",'C1. Verprobung'!$E$17,
IF($C439="2 - HöS/HS",'C1. Verprobung'!$E$18,
IF($C439="3 - HS",'C1. Verprobung'!$E$19,
IF($C439="4 - HS/MS",'C1. Verprobung'!$E$20,
IF($C439="5 - MS",'C1. Verprobung'!$E$21,
IF($C439="6 - MS/NS",'C1. Verprobung'!$E$22,
IF($C439="7 - NS",'C1. Verprobung'!$E$23,"-")))))))</f>
        <v>-</v>
      </c>
      <c r="R439" s="322" t="str">
        <f>IF($C439="1 - HöS",'C1. Verprobung'!$F$17,
IF($C439="2 - HöS/HS",'C1. Verprobung'!$F$18,
IF($C439="3 - HS",'C1. Verprobung'!$F$19,
IF($C439="4 - HS/MS",'C1. Verprobung'!$F$20,
IF($C439="5 - MS",'C1. Verprobung'!$F$21,
IF($C439="6 - MS/NS",'C1. Verprobung'!$F$22,
IF($C439="7 - NS",'C1. Verprobung'!$F$23,"-")))))))</f>
        <v>-</v>
      </c>
      <c r="S439" s="151"/>
      <c r="T439" s="181">
        <f t="shared" si="33"/>
        <v>0</v>
      </c>
      <c r="U439" s="181">
        <f t="shared" si="34"/>
        <v>0</v>
      </c>
      <c r="V439" s="181">
        <f t="shared" si="35"/>
        <v>0</v>
      </c>
      <c r="W439" s="181">
        <f t="shared" si="36"/>
        <v>0</v>
      </c>
      <c r="X439" s="181">
        <f t="shared" si="37"/>
        <v>0</v>
      </c>
    </row>
    <row r="440" spans="2:24" ht="15" customHeight="1" x14ac:dyDescent="0.2">
      <c r="B440" s="337" t="s">
        <v>36</v>
      </c>
      <c r="C440" s="133" t="s">
        <v>36</v>
      </c>
      <c r="D440" s="133" t="s">
        <v>36</v>
      </c>
      <c r="E440" s="133"/>
      <c r="F440" s="133"/>
      <c r="G440" s="133"/>
      <c r="H440" s="133"/>
      <c r="I440" s="133"/>
      <c r="J440" s="133"/>
      <c r="K440" s="154"/>
      <c r="L440" s="154"/>
      <c r="M440" s="154"/>
      <c r="N440" s="154"/>
      <c r="O440" s="322" t="str">
        <f>IF($C440="1 - HöS",'C1. Verprobung'!$C$17,
IF($C440="2 - HöS/HS",'C1. Verprobung'!$C$18,
IF($C440="3 - HS",'C1. Verprobung'!$C$19,
IF($C440="4 - HS/MS",'C1. Verprobung'!$C$20,
IF($C440="5 - MS",'C1. Verprobung'!$C$21,
IF($C440="6 - MS/NS",'C1. Verprobung'!$C$22,
IF($C440="7 - NS",'C1. Verprobung'!$C$23,"-")))))))</f>
        <v>-</v>
      </c>
      <c r="P440" s="322" t="str">
        <f>IF($C440="1 - HöS",'C1. Verprobung'!$D$17,
IF($C440="2 - HöS/HS",'C1. Verprobung'!$D$18,
IF($C440="3 - HS",'C1. Verprobung'!$D$19,
IF($C440="4 - HS/MS",'C1. Verprobung'!$D$20,
IF($C440="5 - MS",'C1. Verprobung'!$D$21,
IF($C440="6 - MS/NS",'C1. Verprobung'!$D$22,
IF($C440="7 - NS",'C1. Verprobung'!$D$23,"-")))))))</f>
        <v>-</v>
      </c>
      <c r="Q440" s="322" t="str">
        <f>IF($C440="1 - HöS",'C1. Verprobung'!$E$17,
IF($C440="2 - HöS/HS",'C1. Verprobung'!$E$18,
IF($C440="3 - HS",'C1. Verprobung'!$E$19,
IF($C440="4 - HS/MS",'C1. Verprobung'!$E$20,
IF($C440="5 - MS",'C1. Verprobung'!$E$21,
IF($C440="6 - MS/NS",'C1. Verprobung'!$E$22,
IF($C440="7 - NS",'C1. Verprobung'!$E$23,"-")))))))</f>
        <v>-</v>
      </c>
      <c r="R440" s="322" t="str">
        <f>IF($C440="1 - HöS",'C1. Verprobung'!$F$17,
IF($C440="2 - HöS/HS",'C1. Verprobung'!$F$18,
IF($C440="3 - HS",'C1. Verprobung'!$F$19,
IF($C440="4 - HS/MS",'C1. Verprobung'!$F$20,
IF($C440="5 - MS",'C1. Verprobung'!$F$21,
IF($C440="6 - MS/NS",'C1. Verprobung'!$F$22,
IF($C440="7 - NS",'C1. Verprobung'!$F$23,"-")))))))</f>
        <v>-</v>
      </c>
      <c r="S440" s="151"/>
      <c r="T440" s="181">
        <f t="shared" si="33"/>
        <v>0</v>
      </c>
      <c r="U440" s="181">
        <f t="shared" si="34"/>
        <v>0</v>
      </c>
      <c r="V440" s="181">
        <f t="shared" si="35"/>
        <v>0</v>
      </c>
      <c r="W440" s="181">
        <f t="shared" si="36"/>
        <v>0</v>
      </c>
      <c r="X440" s="181">
        <f t="shared" si="37"/>
        <v>0</v>
      </c>
    </row>
    <row r="441" spans="2:24" ht="15" customHeight="1" x14ac:dyDescent="0.2">
      <c r="B441" s="337" t="s">
        <v>36</v>
      </c>
      <c r="C441" s="133" t="s">
        <v>36</v>
      </c>
      <c r="D441" s="133" t="s">
        <v>36</v>
      </c>
      <c r="E441" s="133"/>
      <c r="F441" s="133"/>
      <c r="G441" s="133"/>
      <c r="H441" s="133"/>
      <c r="I441" s="133"/>
      <c r="J441" s="133"/>
      <c r="K441" s="154"/>
      <c r="L441" s="154"/>
      <c r="M441" s="154"/>
      <c r="N441" s="154"/>
      <c r="O441" s="322" t="str">
        <f>IF($C441="1 - HöS",'C1. Verprobung'!$C$17,
IF($C441="2 - HöS/HS",'C1. Verprobung'!$C$18,
IF($C441="3 - HS",'C1. Verprobung'!$C$19,
IF($C441="4 - HS/MS",'C1. Verprobung'!$C$20,
IF($C441="5 - MS",'C1. Verprobung'!$C$21,
IF($C441="6 - MS/NS",'C1. Verprobung'!$C$22,
IF($C441="7 - NS",'C1. Verprobung'!$C$23,"-")))))))</f>
        <v>-</v>
      </c>
      <c r="P441" s="322" t="str">
        <f>IF($C441="1 - HöS",'C1. Verprobung'!$D$17,
IF($C441="2 - HöS/HS",'C1. Verprobung'!$D$18,
IF($C441="3 - HS",'C1. Verprobung'!$D$19,
IF($C441="4 - HS/MS",'C1. Verprobung'!$D$20,
IF($C441="5 - MS",'C1. Verprobung'!$D$21,
IF($C441="6 - MS/NS",'C1. Verprobung'!$D$22,
IF($C441="7 - NS",'C1. Verprobung'!$D$23,"-")))))))</f>
        <v>-</v>
      </c>
      <c r="Q441" s="322" t="str">
        <f>IF($C441="1 - HöS",'C1. Verprobung'!$E$17,
IF($C441="2 - HöS/HS",'C1. Verprobung'!$E$18,
IF($C441="3 - HS",'C1. Verprobung'!$E$19,
IF($C441="4 - HS/MS",'C1. Verprobung'!$E$20,
IF($C441="5 - MS",'C1. Verprobung'!$E$21,
IF($C441="6 - MS/NS",'C1. Verprobung'!$E$22,
IF($C441="7 - NS",'C1. Verprobung'!$E$23,"-")))))))</f>
        <v>-</v>
      </c>
      <c r="R441" s="322" t="str">
        <f>IF($C441="1 - HöS",'C1. Verprobung'!$F$17,
IF($C441="2 - HöS/HS",'C1. Verprobung'!$F$18,
IF($C441="3 - HS",'C1. Verprobung'!$F$19,
IF($C441="4 - HS/MS",'C1. Verprobung'!$F$20,
IF($C441="5 - MS",'C1. Verprobung'!$F$21,
IF($C441="6 - MS/NS",'C1. Verprobung'!$F$22,
IF($C441="7 - NS",'C1. Verprobung'!$F$23,"-")))))))</f>
        <v>-</v>
      </c>
      <c r="S441" s="151"/>
      <c r="T441" s="181">
        <f t="shared" si="33"/>
        <v>0</v>
      </c>
      <c r="U441" s="181">
        <f t="shared" si="34"/>
        <v>0</v>
      </c>
      <c r="V441" s="181">
        <f t="shared" si="35"/>
        <v>0</v>
      </c>
      <c r="W441" s="181">
        <f t="shared" si="36"/>
        <v>0</v>
      </c>
      <c r="X441" s="181">
        <f t="shared" si="37"/>
        <v>0</v>
      </c>
    </row>
    <row r="442" spans="2:24" ht="15" customHeight="1" x14ac:dyDescent="0.2">
      <c r="B442" s="337" t="s">
        <v>36</v>
      </c>
      <c r="C442" s="133" t="s">
        <v>36</v>
      </c>
      <c r="D442" s="133" t="s">
        <v>36</v>
      </c>
      <c r="E442" s="133"/>
      <c r="F442" s="133"/>
      <c r="G442" s="133"/>
      <c r="H442" s="133"/>
      <c r="I442" s="133"/>
      <c r="J442" s="133"/>
      <c r="K442" s="154"/>
      <c r="L442" s="154"/>
      <c r="M442" s="154"/>
      <c r="N442" s="154"/>
      <c r="O442" s="322" t="str">
        <f>IF($C442="1 - HöS",'C1. Verprobung'!$C$17,
IF($C442="2 - HöS/HS",'C1. Verprobung'!$C$18,
IF($C442="3 - HS",'C1. Verprobung'!$C$19,
IF($C442="4 - HS/MS",'C1. Verprobung'!$C$20,
IF($C442="5 - MS",'C1. Verprobung'!$C$21,
IF($C442="6 - MS/NS",'C1. Verprobung'!$C$22,
IF($C442="7 - NS",'C1. Verprobung'!$C$23,"-")))))))</f>
        <v>-</v>
      </c>
      <c r="P442" s="322" t="str">
        <f>IF($C442="1 - HöS",'C1. Verprobung'!$D$17,
IF($C442="2 - HöS/HS",'C1. Verprobung'!$D$18,
IF($C442="3 - HS",'C1. Verprobung'!$D$19,
IF($C442="4 - HS/MS",'C1. Verprobung'!$D$20,
IF($C442="5 - MS",'C1. Verprobung'!$D$21,
IF($C442="6 - MS/NS",'C1. Verprobung'!$D$22,
IF($C442="7 - NS",'C1. Verprobung'!$D$23,"-")))))))</f>
        <v>-</v>
      </c>
      <c r="Q442" s="322" t="str">
        <f>IF($C442="1 - HöS",'C1. Verprobung'!$E$17,
IF($C442="2 - HöS/HS",'C1. Verprobung'!$E$18,
IF($C442="3 - HS",'C1. Verprobung'!$E$19,
IF($C442="4 - HS/MS",'C1. Verprobung'!$E$20,
IF($C442="5 - MS",'C1. Verprobung'!$E$21,
IF($C442="6 - MS/NS",'C1. Verprobung'!$E$22,
IF($C442="7 - NS",'C1. Verprobung'!$E$23,"-")))))))</f>
        <v>-</v>
      </c>
      <c r="R442" s="322" t="str">
        <f>IF($C442="1 - HöS",'C1. Verprobung'!$F$17,
IF($C442="2 - HöS/HS",'C1. Verprobung'!$F$18,
IF($C442="3 - HS",'C1. Verprobung'!$F$19,
IF($C442="4 - HS/MS",'C1. Verprobung'!$F$20,
IF($C442="5 - MS",'C1. Verprobung'!$F$21,
IF($C442="6 - MS/NS",'C1. Verprobung'!$F$22,
IF($C442="7 - NS",'C1. Verprobung'!$F$23,"-")))))))</f>
        <v>-</v>
      </c>
      <c r="S442" s="151"/>
      <c r="T442" s="181">
        <f t="shared" si="33"/>
        <v>0</v>
      </c>
      <c r="U442" s="181">
        <f t="shared" si="34"/>
        <v>0</v>
      </c>
      <c r="V442" s="181">
        <f t="shared" si="35"/>
        <v>0</v>
      </c>
      <c r="W442" s="181">
        <f t="shared" si="36"/>
        <v>0</v>
      </c>
      <c r="X442" s="181">
        <f t="shared" si="37"/>
        <v>0</v>
      </c>
    </row>
    <row r="443" spans="2:24" ht="15" customHeight="1" x14ac:dyDescent="0.2">
      <c r="B443" s="337" t="s">
        <v>36</v>
      </c>
      <c r="C443" s="133" t="s">
        <v>36</v>
      </c>
      <c r="D443" s="133" t="s">
        <v>36</v>
      </c>
      <c r="E443" s="133"/>
      <c r="F443" s="133"/>
      <c r="G443" s="133"/>
      <c r="H443" s="133"/>
      <c r="I443" s="133"/>
      <c r="J443" s="133"/>
      <c r="K443" s="154"/>
      <c r="L443" s="154"/>
      <c r="M443" s="154"/>
      <c r="N443" s="154"/>
      <c r="O443" s="322" t="str">
        <f>IF($C443="1 - HöS",'C1. Verprobung'!$C$17,
IF($C443="2 - HöS/HS",'C1. Verprobung'!$C$18,
IF($C443="3 - HS",'C1. Verprobung'!$C$19,
IF($C443="4 - HS/MS",'C1. Verprobung'!$C$20,
IF($C443="5 - MS",'C1. Verprobung'!$C$21,
IF($C443="6 - MS/NS",'C1. Verprobung'!$C$22,
IF($C443="7 - NS",'C1. Verprobung'!$C$23,"-")))))))</f>
        <v>-</v>
      </c>
      <c r="P443" s="322" t="str">
        <f>IF($C443="1 - HöS",'C1. Verprobung'!$D$17,
IF($C443="2 - HöS/HS",'C1. Verprobung'!$D$18,
IF($C443="3 - HS",'C1. Verprobung'!$D$19,
IF($C443="4 - HS/MS",'C1. Verprobung'!$D$20,
IF($C443="5 - MS",'C1. Verprobung'!$D$21,
IF($C443="6 - MS/NS",'C1. Verprobung'!$D$22,
IF($C443="7 - NS",'C1. Verprobung'!$D$23,"-")))))))</f>
        <v>-</v>
      </c>
      <c r="Q443" s="322" t="str">
        <f>IF($C443="1 - HöS",'C1. Verprobung'!$E$17,
IF($C443="2 - HöS/HS",'C1. Verprobung'!$E$18,
IF($C443="3 - HS",'C1. Verprobung'!$E$19,
IF($C443="4 - HS/MS",'C1. Verprobung'!$E$20,
IF($C443="5 - MS",'C1. Verprobung'!$E$21,
IF($C443="6 - MS/NS",'C1. Verprobung'!$E$22,
IF($C443="7 - NS",'C1. Verprobung'!$E$23,"-")))))))</f>
        <v>-</v>
      </c>
      <c r="R443" s="322" t="str">
        <f>IF($C443="1 - HöS",'C1. Verprobung'!$F$17,
IF($C443="2 - HöS/HS",'C1. Verprobung'!$F$18,
IF($C443="3 - HS",'C1. Verprobung'!$F$19,
IF($C443="4 - HS/MS",'C1. Verprobung'!$F$20,
IF($C443="5 - MS",'C1. Verprobung'!$F$21,
IF($C443="6 - MS/NS",'C1. Verprobung'!$F$22,
IF($C443="7 - NS",'C1. Verprobung'!$F$23,"-")))))))</f>
        <v>-</v>
      </c>
      <c r="S443" s="151"/>
      <c r="T443" s="181">
        <f t="shared" si="33"/>
        <v>0</v>
      </c>
      <c r="U443" s="181">
        <f t="shared" si="34"/>
        <v>0</v>
      </c>
      <c r="V443" s="181">
        <f t="shared" si="35"/>
        <v>0</v>
      </c>
      <c r="W443" s="181">
        <f t="shared" si="36"/>
        <v>0</v>
      </c>
      <c r="X443" s="181">
        <f t="shared" si="37"/>
        <v>0</v>
      </c>
    </row>
    <row r="444" spans="2:24" ht="15" customHeight="1" x14ac:dyDescent="0.2">
      <c r="B444" s="337" t="s">
        <v>36</v>
      </c>
      <c r="C444" s="133" t="s">
        <v>36</v>
      </c>
      <c r="D444" s="133" t="s">
        <v>36</v>
      </c>
      <c r="E444" s="133"/>
      <c r="F444" s="133"/>
      <c r="G444" s="133"/>
      <c r="H444" s="133"/>
      <c r="I444" s="133"/>
      <c r="J444" s="133"/>
      <c r="K444" s="154"/>
      <c r="L444" s="154"/>
      <c r="M444" s="154"/>
      <c r="N444" s="154"/>
      <c r="O444" s="322" t="str">
        <f>IF($C444="1 - HöS",'C1. Verprobung'!$C$17,
IF($C444="2 - HöS/HS",'C1. Verprobung'!$C$18,
IF($C444="3 - HS",'C1. Verprobung'!$C$19,
IF($C444="4 - HS/MS",'C1. Verprobung'!$C$20,
IF($C444="5 - MS",'C1. Verprobung'!$C$21,
IF($C444="6 - MS/NS",'C1. Verprobung'!$C$22,
IF($C444="7 - NS",'C1. Verprobung'!$C$23,"-")))))))</f>
        <v>-</v>
      </c>
      <c r="P444" s="322" t="str">
        <f>IF($C444="1 - HöS",'C1. Verprobung'!$D$17,
IF($C444="2 - HöS/HS",'C1. Verprobung'!$D$18,
IF($C444="3 - HS",'C1. Verprobung'!$D$19,
IF($C444="4 - HS/MS",'C1. Verprobung'!$D$20,
IF($C444="5 - MS",'C1. Verprobung'!$D$21,
IF($C444="6 - MS/NS",'C1. Verprobung'!$D$22,
IF($C444="7 - NS",'C1. Verprobung'!$D$23,"-")))))))</f>
        <v>-</v>
      </c>
      <c r="Q444" s="322" t="str">
        <f>IF($C444="1 - HöS",'C1. Verprobung'!$E$17,
IF($C444="2 - HöS/HS",'C1. Verprobung'!$E$18,
IF($C444="3 - HS",'C1. Verprobung'!$E$19,
IF($C444="4 - HS/MS",'C1. Verprobung'!$E$20,
IF($C444="5 - MS",'C1. Verprobung'!$E$21,
IF($C444="6 - MS/NS",'C1. Verprobung'!$E$22,
IF($C444="7 - NS",'C1. Verprobung'!$E$23,"-")))))))</f>
        <v>-</v>
      </c>
      <c r="R444" s="322" t="str">
        <f>IF($C444="1 - HöS",'C1. Verprobung'!$F$17,
IF($C444="2 - HöS/HS",'C1. Verprobung'!$F$18,
IF($C444="3 - HS",'C1. Verprobung'!$F$19,
IF($C444="4 - HS/MS",'C1. Verprobung'!$F$20,
IF($C444="5 - MS",'C1. Verprobung'!$F$21,
IF($C444="6 - MS/NS",'C1. Verprobung'!$F$22,
IF($C444="7 - NS",'C1. Verprobung'!$F$23,"-")))))))</f>
        <v>-</v>
      </c>
      <c r="S444" s="151"/>
      <c r="T444" s="181">
        <f t="shared" si="33"/>
        <v>0</v>
      </c>
      <c r="U444" s="181">
        <f t="shared" si="34"/>
        <v>0</v>
      </c>
      <c r="V444" s="181">
        <f t="shared" si="35"/>
        <v>0</v>
      </c>
      <c r="W444" s="181">
        <f t="shared" si="36"/>
        <v>0</v>
      </c>
      <c r="X444" s="181">
        <f t="shared" si="37"/>
        <v>0</v>
      </c>
    </row>
    <row r="445" spans="2:24" ht="15" customHeight="1" x14ac:dyDescent="0.2">
      <c r="B445" s="337" t="s">
        <v>36</v>
      </c>
      <c r="C445" s="133" t="s">
        <v>36</v>
      </c>
      <c r="D445" s="133" t="s">
        <v>36</v>
      </c>
      <c r="E445" s="133"/>
      <c r="F445" s="133"/>
      <c r="G445" s="133"/>
      <c r="H445" s="133"/>
      <c r="I445" s="133"/>
      <c r="J445" s="133"/>
      <c r="K445" s="154"/>
      <c r="L445" s="154"/>
      <c r="M445" s="154"/>
      <c r="N445" s="154"/>
      <c r="O445" s="322" t="str">
        <f>IF($C445="1 - HöS",'C1. Verprobung'!$C$17,
IF($C445="2 - HöS/HS",'C1. Verprobung'!$C$18,
IF($C445="3 - HS",'C1. Verprobung'!$C$19,
IF($C445="4 - HS/MS",'C1. Verprobung'!$C$20,
IF($C445="5 - MS",'C1. Verprobung'!$C$21,
IF($C445="6 - MS/NS",'C1. Verprobung'!$C$22,
IF($C445="7 - NS",'C1. Verprobung'!$C$23,"-")))))))</f>
        <v>-</v>
      </c>
      <c r="P445" s="322" t="str">
        <f>IF($C445="1 - HöS",'C1. Verprobung'!$D$17,
IF($C445="2 - HöS/HS",'C1. Verprobung'!$D$18,
IF($C445="3 - HS",'C1. Verprobung'!$D$19,
IF($C445="4 - HS/MS",'C1. Verprobung'!$D$20,
IF($C445="5 - MS",'C1. Verprobung'!$D$21,
IF($C445="6 - MS/NS",'C1. Verprobung'!$D$22,
IF($C445="7 - NS",'C1. Verprobung'!$D$23,"-")))))))</f>
        <v>-</v>
      </c>
      <c r="Q445" s="322" t="str">
        <f>IF($C445="1 - HöS",'C1. Verprobung'!$E$17,
IF($C445="2 - HöS/HS",'C1. Verprobung'!$E$18,
IF($C445="3 - HS",'C1. Verprobung'!$E$19,
IF($C445="4 - HS/MS",'C1. Verprobung'!$E$20,
IF($C445="5 - MS",'C1. Verprobung'!$E$21,
IF($C445="6 - MS/NS",'C1. Verprobung'!$E$22,
IF($C445="7 - NS",'C1. Verprobung'!$E$23,"-")))))))</f>
        <v>-</v>
      </c>
      <c r="R445" s="322" t="str">
        <f>IF($C445="1 - HöS",'C1. Verprobung'!$F$17,
IF($C445="2 - HöS/HS",'C1. Verprobung'!$F$18,
IF($C445="3 - HS",'C1. Verprobung'!$F$19,
IF($C445="4 - HS/MS",'C1. Verprobung'!$F$20,
IF($C445="5 - MS",'C1. Verprobung'!$F$21,
IF($C445="6 - MS/NS",'C1. Verprobung'!$F$22,
IF($C445="7 - NS",'C1. Verprobung'!$F$23,"-")))))))</f>
        <v>-</v>
      </c>
      <c r="S445" s="151"/>
      <c r="T445" s="181">
        <f t="shared" si="33"/>
        <v>0</v>
      </c>
      <c r="U445" s="181">
        <f t="shared" si="34"/>
        <v>0</v>
      </c>
      <c r="V445" s="181">
        <f t="shared" si="35"/>
        <v>0</v>
      </c>
      <c r="W445" s="181">
        <f t="shared" si="36"/>
        <v>0</v>
      </c>
      <c r="X445" s="181">
        <f t="shared" si="37"/>
        <v>0</v>
      </c>
    </row>
    <row r="446" spans="2:24" ht="15" customHeight="1" x14ac:dyDescent="0.2">
      <c r="B446" s="337" t="s">
        <v>36</v>
      </c>
      <c r="C446" s="133" t="s">
        <v>36</v>
      </c>
      <c r="D446" s="133" t="s">
        <v>36</v>
      </c>
      <c r="E446" s="133"/>
      <c r="F446" s="133"/>
      <c r="G446" s="133"/>
      <c r="H446" s="133"/>
      <c r="I446" s="133"/>
      <c r="J446" s="133"/>
      <c r="K446" s="154"/>
      <c r="L446" s="154"/>
      <c r="M446" s="154"/>
      <c r="N446" s="154"/>
      <c r="O446" s="322" t="str">
        <f>IF($C446="1 - HöS",'C1. Verprobung'!$C$17,
IF($C446="2 - HöS/HS",'C1. Verprobung'!$C$18,
IF($C446="3 - HS",'C1. Verprobung'!$C$19,
IF($C446="4 - HS/MS",'C1. Verprobung'!$C$20,
IF($C446="5 - MS",'C1. Verprobung'!$C$21,
IF($C446="6 - MS/NS",'C1. Verprobung'!$C$22,
IF($C446="7 - NS",'C1. Verprobung'!$C$23,"-")))))))</f>
        <v>-</v>
      </c>
      <c r="P446" s="322" t="str">
        <f>IF($C446="1 - HöS",'C1. Verprobung'!$D$17,
IF($C446="2 - HöS/HS",'C1. Verprobung'!$D$18,
IF($C446="3 - HS",'C1. Verprobung'!$D$19,
IF($C446="4 - HS/MS",'C1. Verprobung'!$D$20,
IF($C446="5 - MS",'C1. Verprobung'!$D$21,
IF($C446="6 - MS/NS",'C1. Verprobung'!$D$22,
IF($C446="7 - NS",'C1. Verprobung'!$D$23,"-")))))))</f>
        <v>-</v>
      </c>
      <c r="Q446" s="322" t="str">
        <f>IF($C446="1 - HöS",'C1. Verprobung'!$E$17,
IF($C446="2 - HöS/HS",'C1. Verprobung'!$E$18,
IF($C446="3 - HS",'C1. Verprobung'!$E$19,
IF($C446="4 - HS/MS",'C1. Verprobung'!$E$20,
IF($C446="5 - MS",'C1. Verprobung'!$E$21,
IF($C446="6 - MS/NS",'C1. Verprobung'!$E$22,
IF($C446="7 - NS",'C1. Verprobung'!$E$23,"-")))))))</f>
        <v>-</v>
      </c>
      <c r="R446" s="322" t="str">
        <f>IF($C446="1 - HöS",'C1. Verprobung'!$F$17,
IF($C446="2 - HöS/HS",'C1. Verprobung'!$F$18,
IF($C446="3 - HS",'C1. Verprobung'!$F$19,
IF($C446="4 - HS/MS",'C1. Verprobung'!$F$20,
IF($C446="5 - MS",'C1. Verprobung'!$F$21,
IF($C446="6 - MS/NS",'C1. Verprobung'!$F$22,
IF($C446="7 - NS",'C1. Verprobung'!$F$23,"-")))))))</f>
        <v>-</v>
      </c>
      <c r="S446" s="151"/>
      <c r="T446" s="181">
        <f t="shared" si="33"/>
        <v>0</v>
      </c>
      <c r="U446" s="181">
        <f t="shared" si="34"/>
        <v>0</v>
      </c>
      <c r="V446" s="181">
        <f t="shared" si="35"/>
        <v>0</v>
      </c>
      <c r="W446" s="181">
        <f t="shared" si="36"/>
        <v>0</v>
      </c>
      <c r="X446" s="181">
        <f t="shared" si="37"/>
        <v>0</v>
      </c>
    </row>
    <row r="447" spans="2:24" ht="15" customHeight="1" x14ac:dyDescent="0.2">
      <c r="B447" s="337" t="s">
        <v>36</v>
      </c>
      <c r="C447" s="133" t="s">
        <v>36</v>
      </c>
      <c r="D447" s="133" t="s">
        <v>36</v>
      </c>
      <c r="E447" s="133"/>
      <c r="F447" s="133"/>
      <c r="G447" s="133"/>
      <c r="H447" s="133"/>
      <c r="I447" s="133"/>
      <c r="J447" s="133"/>
      <c r="K447" s="154"/>
      <c r="L447" s="154"/>
      <c r="M447" s="154"/>
      <c r="N447" s="154"/>
      <c r="O447" s="322" t="str">
        <f>IF($C447="1 - HöS",'C1. Verprobung'!$C$17,
IF($C447="2 - HöS/HS",'C1. Verprobung'!$C$18,
IF($C447="3 - HS",'C1. Verprobung'!$C$19,
IF($C447="4 - HS/MS",'C1. Verprobung'!$C$20,
IF($C447="5 - MS",'C1. Verprobung'!$C$21,
IF($C447="6 - MS/NS",'C1. Verprobung'!$C$22,
IF($C447="7 - NS",'C1. Verprobung'!$C$23,"-")))))))</f>
        <v>-</v>
      </c>
      <c r="P447" s="322" t="str">
        <f>IF($C447="1 - HöS",'C1. Verprobung'!$D$17,
IF($C447="2 - HöS/HS",'C1. Verprobung'!$D$18,
IF($C447="3 - HS",'C1. Verprobung'!$D$19,
IF($C447="4 - HS/MS",'C1. Verprobung'!$D$20,
IF($C447="5 - MS",'C1. Verprobung'!$D$21,
IF($C447="6 - MS/NS",'C1. Verprobung'!$D$22,
IF($C447="7 - NS",'C1. Verprobung'!$D$23,"-")))))))</f>
        <v>-</v>
      </c>
      <c r="Q447" s="322" t="str">
        <f>IF($C447="1 - HöS",'C1. Verprobung'!$E$17,
IF($C447="2 - HöS/HS",'C1. Verprobung'!$E$18,
IF($C447="3 - HS",'C1. Verprobung'!$E$19,
IF($C447="4 - HS/MS",'C1. Verprobung'!$E$20,
IF($C447="5 - MS",'C1. Verprobung'!$E$21,
IF($C447="6 - MS/NS",'C1. Verprobung'!$E$22,
IF($C447="7 - NS",'C1. Verprobung'!$E$23,"-")))))))</f>
        <v>-</v>
      </c>
      <c r="R447" s="322" t="str">
        <f>IF($C447="1 - HöS",'C1. Verprobung'!$F$17,
IF($C447="2 - HöS/HS",'C1. Verprobung'!$F$18,
IF($C447="3 - HS",'C1. Verprobung'!$F$19,
IF($C447="4 - HS/MS",'C1. Verprobung'!$F$20,
IF($C447="5 - MS",'C1. Verprobung'!$F$21,
IF($C447="6 - MS/NS",'C1. Verprobung'!$F$22,
IF($C447="7 - NS",'C1. Verprobung'!$F$23,"-")))))))</f>
        <v>-</v>
      </c>
      <c r="S447" s="151"/>
      <c r="T447" s="181">
        <f t="shared" si="33"/>
        <v>0</v>
      </c>
      <c r="U447" s="181">
        <f t="shared" si="34"/>
        <v>0</v>
      </c>
      <c r="V447" s="181">
        <f t="shared" si="35"/>
        <v>0</v>
      </c>
      <c r="W447" s="181">
        <f t="shared" si="36"/>
        <v>0</v>
      </c>
      <c r="X447" s="181">
        <f t="shared" si="37"/>
        <v>0</v>
      </c>
    </row>
    <row r="448" spans="2:24" ht="15" customHeight="1" x14ac:dyDescent="0.2">
      <c r="B448" s="337" t="s">
        <v>36</v>
      </c>
      <c r="C448" s="133" t="s">
        <v>36</v>
      </c>
      <c r="D448" s="133" t="s">
        <v>36</v>
      </c>
      <c r="E448" s="133"/>
      <c r="F448" s="133"/>
      <c r="G448" s="133"/>
      <c r="H448" s="133"/>
      <c r="I448" s="133"/>
      <c r="J448" s="133"/>
      <c r="K448" s="154"/>
      <c r="L448" s="154"/>
      <c r="M448" s="154"/>
      <c r="N448" s="154"/>
      <c r="O448" s="322" t="str">
        <f>IF($C448="1 - HöS",'C1. Verprobung'!$C$17,
IF($C448="2 - HöS/HS",'C1. Verprobung'!$C$18,
IF($C448="3 - HS",'C1. Verprobung'!$C$19,
IF($C448="4 - HS/MS",'C1. Verprobung'!$C$20,
IF($C448="5 - MS",'C1. Verprobung'!$C$21,
IF($C448="6 - MS/NS",'C1. Verprobung'!$C$22,
IF($C448="7 - NS",'C1. Verprobung'!$C$23,"-")))))))</f>
        <v>-</v>
      </c>
      <c r="P448" s="322" t="str">
        <f>IF($C448="1 - HöS",'C1. Verprobung'!$D$17,
IF($C448="2 - HöS/HS",'C1. Verprobung'!$D$18,
IF($C448="3 - HS",'C1. Verprobung'!$D$19,
IF($C448="4 - HS/MS",'C1. Verprobung'!$D$20,
IF($C448="5 - MS",'C1. Verprobung'!$D$21,
IF($C448="6 - MS/NS",'C1. Verprobung'!$D$22,
IF($C448="7 - NS",'C1. Verprobung'!$D$23,"-")))))))</f>
        <v>-</v>
      </c>
      <c r="Q448" s="322" t="str">
        <f>IF($C448="1 - HöS",'C1. Verprobung'!$E$17,
IF($C448="2 - HöS/HS",'C1. Verprobung'!$E$18,
IF($C448="3 - HS",'C1. Verprobung'!$E$19,
IF($C448="4 - HS/MS",'C1. Verprobung'!$E$20,
IF($C448="5 - MS",'C1. Verprobung'!$E$21,
IF($C448="6 - MS/NS",'C1. Verprobung'!$E$22,
IF($C448="7 - NS",'C1. Verprobung'!$E$23,"-")))))))</f>
        <v>-</v>
      </c>
      <c r="R448" s="322" t="str">
        <f>IF($C448="1 - HöS",'C1. Verprobung'!$F$17,
IF($C448="2 - HöS/HS",'C1. Verprobung'!$F$18,
IF($C448="3 - HS",'C1. Verprobung'!$F$19,
IF($C448="4 - HS/MS",'C1. Verprobung'!$F$20,
IF($C448="5 - MS",'C1. Verprobung'!$F$21,
IF($C448="6 - MS/NS",'C1. Verprobung'!$F$22,
IF($C448="7 - NS",'C1. Verprobung'!$F$23,"-")))))))</f>
        <v>-</v>
      </c>
      <c r="S448" s="151"/>
      <c r="T448" s="181">
        <f t="shared" si="33"/>
        <v>0</v>
      </c>
      <c r="U448" s="181">
        <f t="shared" si="34"/>
        <v>0</v>
      </c>
      <c r="V448" s="181">
        <f t="shared" si="35"/>
        <v>0</v>
      </c>
      <c r="W448" s="181">
        <f t="shared" si="36"/>
        <v>0</v>
      </c>
      <c r="X448" s="181">
        <f t="shared" si="37"/>
        <v>0</v>
      </c>
    </row>
    <row r="449" spans="2:24" ht="15" customHeight="1" x14ac:dyDescent="0.2">
      <c r="B449" s="337" t="s">
        <v>36</v>
      </c>
      <c r="C449" s="133" t="s">
        <v>36</v>
      </c>
      <c r="D449" s="133" t="s">
        <v>36</v>
      </c>
      <c r="E449" s="133"/>
      <c r="F449" s="133"/>
      <c r="G449" s="133"/>
      <c r="H449" s="133"/>
      <c r="I449" s="133"/>
      <c r="J449" s="133"/>
      <c r="K449" s="154"/>
      <c r="L449" s="154"/>
      <c r="M449" s="154"/>
      <c r="N449" s="154"/>
      <c r="O449" s="322" t="str">
        <f>IF($C449="1 - HöS",'C1. Verprobung'!$C$17,
IF($C449="2 - HöS/HS",'C1. Verprobung'!$C$18,
IF($C449="3 - HS",'C1. Verprobung'!$C$19,
IF($C449="4 - HS/MS",'C1. Verprobung'!$C$20,
IF($C449="5 - MS",'C1. Verprobung'!$C$21,
IF($C449="6 - MS/NS",'C1. Verprobung'!$C$22,
IF($C449="7 - NS",'C1. Verprobung'!$C$23,"-")))))))</f>
        <v>-</v>
      </c>
      <c r="P449" s="322" t="str">
        <f>IF($C449="1 - HöS",'C1. Verprobung'!$D$17,
IF($C449="2 - HöS/HS",'C1. Verprobung'!$D$18,
IF($C449="3 - HS",'C1. Verprobung'!$D$19,
IF($C449="4 - HS/MS",'C1. Verprobung'!$D$20,
IF($C449="5 - MS",'C1. Verprobung'!$D$21,
IF($C449="6 - MS/NS",'C1. Verprobung'!$D$22,
IF($C449="7 - NS",'C1. Verprobung'!$D$23,"-")))))))</f>
        <v>-</v>
      </c>
      <c r="Q449" s="322" t="str">
        <f>IF($C449="1 - HöS",'C1. Verprobung'!$E$17,
IF($C449="2 - HöS/HS",'C1. Verprobung'!$E$18,
IF($C449="3 - HS",'C1. Verprobung'!$E$19,
IF($C449="4 - HS/MS",'C1. Verprobung'!$E$20,
IF($C449="5 - MS",'C1. Verprobung'!$E$21,
IF($C449="6 - MS/NS",'C1. Verprobung'!$E$22,
IF($C449="7 - NS",'C1. Verprobung'!$E$23,"-")))))))</f>
        <v>-</v>
      </c>
      <c r="R449" s="322" t="str">
        <f>IF($C449="1 - HöS",'C1. Verprobung'!$F$17,
IF($C449="2 - HöS/HS",'C1. Verprobung'!$F$18,
IF($C449="3 - HS",'C1. Verprobung'!$F$19,
IF($C449="4 - HS/MS",'C1. Verprobung'!$F$20,
IF($C449="5 - MS",'C1. Verprobung'!$F$21,
IF($C449="6 - MS/NS",'C1. Verprobung'!$F$22,
IF($C449="7 - NS",'C1. Verprobung'!$F$23,"-")))))))</f>
        <v>-</v>
      </c>
      <c r="S449" s="151"/>
      <c r="T449" s="181">
        <f t="shared" si="33"/>
        <v>0</v>
      </c>
      <c r="U449" s="181">
        <f t="shared" si="34"/>
        <v>0</v>
      </c>
      <c r="V449" s="181">
        <f t="shared" si="35"/>
        <v>0</v>
      </c>
      <c r="W449" s="181">
        <f t="shared" si="36"/>
        <v>0</v>
      </c>
      <c r="X449" s="181">
        <f t="shared" si="37"/>
        <v>0</v>
      </c>
    </row>
    <row r="450" spans="2:24" ht="15" customHeight="1" x14ac:dyDescent="0.2">
      <c r="B450" s="337" t="s">
        <v>36</v>
      </c>
      <c r="C450" s="133" t="s">
        <v>36</v>
      </c>
      <c r="D450" s="133" t="s">
        <v>36</v>
      </c>
      <c r="E450" s="133"/>
      <c r="F450" s="133"/>
      <c r="G450" s="133"/>
      <c r="H450" s="133"/>
      <c r="I450" s="133"/>
      <c r="J450" s="133"/>
      <c r="K450" s="154"/>
      <c r="L450" s="154"/>
      <c r="M450" s="154"/>
      <c r="N450" s="154"/>
      <c r="O450" s="322" t="str">
        <f>IF($C450="1 - HöS",'C1. Verprobung'!$C$17,
IF($C450="2 - HöS/HS",'C1. Verprobung'!$C$18,
IF($C450="3 - HS",'C1. Verprobung'!$C$19,
IF($C450="4 - HS/MS",'C1. Verprobung'!$C$20,
IF($C450="5 - MS",'C1. Verprobung'!$C$21,
IF($C450="6 - MS/NS",'C1. Verprobung'!$C$22,
IF($C450="7 - NS",'C1. Verprobung'!$C$23,"-")))))))</f>
        <v>-</v>
      </c>
      <c r="P450" s="322" t="str">
        <f>IF($C450="1 - HöS",'C1. Verprobung'!$D$17,
IF($C450="2 - HöS/HS",'C1. Verprobung'!$D$18,
IF($C450="3 - HS",'C1. Verprobung'!$D$19,
IF($C450="4 - HS/MS",'C1. Verprobung'!$D$20,
IF($C450="5 - MS",'C1. Verprobung'!$D$21,
IF($C450="6 - MS/NS",'C1. Verprobung'!$D$22,
IF($C450="7 - NS",'C1. Verprobung'!$D$23,"-")))))))</f>
        <v>-</v>
      </c>
      <c r="Q450" s="322" t="str">
        <f>IF($C450="1 - HöS",'C1. Verprobung'!$E$17,
IF($C450="2 - HöS/HS",'C1. Verprobung'!$E$18,
IF($C450="3 - HS",'C1. Verprobung'!$E$19,
IF($C450="4 - HS/MS",'C1. Verprobung'!$E$20,
IF($C450="5 - MS",'C1. Verprobung'!$E$21,
IF($C450="6 - MS/NS",'C1. Verprobung'!$E$22,
IF($C450="7 - NS",'C1. Verprobung'!$E$23,"-")))))))</f>
        <v>-</v>
      </c>
      <c r="R450" s="322" t="str">
        <f>IF($C450="1 - HöS",'C1. Verprobung'!$F$17,
IF($C450="2 - HöS/HS",'C1. Verprobung'!$F$18,
IF($C450="3 - HS",'C1. Verprobung'!$F$19,
IF($C450="4 - HS/MS",'C1. Verprobung'!$F$20,
IF($C450="5 - MS",'C1. Verprobung'!$F$21,
IF($C450="6 - MS/NS",'C1. Verprobung'!$F$22,
IF($C450="7 - NS",'C1. Verprobung'!$F$23,"-")))))))</f>
        <v>-</v>
      </c>
      <c r="S450" s="151"/>
      <c r="T450" s="181">
        <f t="shared" si="33"/>
        <v>0</v>
      </c>
      <c r="U450" s="181">
        <f t="shared" si="34"/>
        <v>0</v>
      </c>
      <c r="V450" s="181">
        <f t="shared" si="35"/>
        <v>0</v>
      </c>
      <c r="W450" s="181">
        <f t="shared" si="36"/>
        <v>0</v>
      </c>
      <c r="X450" s="181">
        <f t="shared" si="37"/>
        <v>0</v>
      </c>
    </row>
    <row r="451" spans="2:24" ht="15" customHeight="1" x14ac:dyDescent="0.2">
      <c r="B451" s="337" t="s">
        <v>36</v>
      </c>
      <c r="C451" s="133" t="s">
        <v>36</v>
      </c>
      <c r="D451" s="133" t="s">
        <v>36</v>
      </c>
      <c r="E451" s="133"/>
      <c r="F451" s="133"/>
      <c r="G451" s="133"/>
      <c r="H451" s="133"/>
      <c r="I451" s="133"/>
      <c r="J451" s="133"/>
      <c r="K451" s="154"/>
      <c r="L451" s="154"/>
      <c r="M451" s="154"/>
      <c r="N451" s="154"/>
      <c r="O451" s="322" t="str">
        <f>IF($C451="1 - HöS",'C1. Verprobung'!$C$17,
IF($C451="2 - HöS/HS",'C1. Verprobung'!$C$18,
IF($C451="3 - HS",'C1. Verprobung'!$C$19,
IF($C451="4 - HS/MS",'C1. Verprobung'!$C$20,
IF($C451="5 - MS",'C1. Verprobung'!$C$21,
IF($C451="6 - MS/NS",'C1. Verprobung'!$C$22,
IF($C451="7 - NS",'C1. Verprobung'!$C$23,"-")))))))</f>
        <v>-</v>
      </c>
      <c r="P451" s="322" t="str">
        <f>IF($C451="1 - HöS",'C1. Verprobung'!$D$17,
IF($C451="2 - HöS/HS",'C1. Verprobung'!$D$18,
IF($C451="3 - HS",'C1. Verprobung'!$D$19,
IF($C451="4 - HS/MS",'C1. Verprobung'!$D$20,
IF($C451="5 - MS",'C1. Verprobung'!$D$21,
IF($C451="6 - MS/NS",'C1. Verprobung'!$D$22,
IF($C451="7 - NS",'C1. Verprobung'!$D$23,"-")))))))</f>
        <v>-</v>
      </c>
      <c r="Q451" s="322" t="str">
        <f>IF($C451="1 - HöS",'C1. Verprobung'!$E$17,
IF($C451="2 - HöS/HS",'C1. Verprobung'!$E$18,
IF($C451="3 - HS",'C1. Verprobung'!$E$19,
IF($C451="4 - HS/MS",'C1. Verprobung'!$E$20,
IF($C451="5 - MS",'C1. Verprobung'!$E$21,
IF($C451="6 - MS/NS",'C1. Verprobung'!$E$22,
IF($C451="7 - NS",'C1. Verprobung'!$E$23,"-")))))))</f>
        <v>-</v>
      </c>
      <c r="R451" s="322" t="str">
        <f>IF($C451="1 - HöS",'C1. Verprobung'!$F$17,
IF($C451="2 - HöS/HS",'C1. Verprobung'!$F$18,
IF($C451="3 - HS",'C1. Verprobung'!$F$19,
IF($C451="4 - HS/MS",'C1. Verprobung'!$F$20,
IF($C451="5 - MS",'C1. Verprobung'!$F$21,
IF($C451="6 - MS/NS",'C1. Verprobung'!$F$22,
IF($C451="7 - NS",'C1. Verprobung'!$F$23,"-")))))))</f>
        <v>-</v>
      </c>
      <c r="S451" s="151"/>
      <c r="T451" s="181">
        <f t="shared" si="33"/>
        <v>0</v>
      </c>
      <c r="U451" s="181">
        <f t="shared" si="34"/>
        <v>0</v>
      </c>
      <c r="V451" s="181">
        <f t="shared" si="35"/>
        <v>0</v>
      </c>
      <c r="W451" s="181">
        <f t="shared" si="36"/>
        <v>0</v>
      </c>
      <c r="X451" s="181">
        <f t="shared" si="37"/>
        <v>0</v>
      </c>
    </row>
    <row r="452" spans="2:24" ht="15" customHeight="1" x14ac:dyDescent="0.2">
      <c r="B452" s="337" t="s">
        <v>36</v>
      </c>
      <c r="C452" s="133" t="s">
        <v>36</v>
      </c>
      <c r="D452" s="133" t="s">
        <v>36</v>
      </c>
      <c r="E452" s="133"/>
      <c r="F452" s="133"/>
      <c r="G452" s="133"/>
      <c r="H452" s="133"/>
      <c r="I452" s="133"/>
      <c r="J452" s="133"/>
      <c r="K452" s="154"/>
      <c r="L452" s="154"/>
      <c r="M452" s="154"/>
      <c r="N452" s="154"/>
      <c r="O452" s="322" t="str">
        <f>IF($C452="1 - HöS",'C1. Verprobung'!$C$17,
IF($C452="2 - HöS/HS",'C1. Verprobung'!$C$18,
IF($C452="3 - HS",'C1. Verprobung'!$C$19,
IF($C452="4 - HS/MS",'C1. Verprobung'!$C$20,
IF($C452="5 - MS",'C1. Verprobung'!$C$21,
IF($C452="6 - MS/NS",'C1. Verprobung'!$C$22,
IF($C452="7 - NS",'C1. Verprobung'!$C$23,"-")))))))</f>
        <v>-</v>
      </c>
      <c r="P452" s="322" t="str">
        <f>IF($C452="1 - HöS",'C1. Verprobung'!$D$17,
IF($C452="2 - HöS/HS",'C1. Verprobung'!$D$18,
IF($C452="3 - HS",'C1. Verprobung'!$D$19,
IF($C452="4 - HS/MS",'C1. Verprobung'!$D$20,
IF($C452="5 - MS",'C1. Verprobung'!$D$21,
IF($C452="6 - MS/NS",'C1. Verprobung'!$D$22,
IF($C452="7 - NS",'C1. Verprobung'!$D$23,"-")))))))</f>
        <v>-</v>
      </c>
      <c r="Q452" s="322" t="str">
        <f>IF($C452="1 - HöS",'C1. Verprobung'!$E$17,
IF($C452="2 - HöS/HS",'C1. Verprobung'!$E$18,
IF($C452="3 - HS",'C1. Verprobung'!$E$19,
IF($C452="4 - HS/MS",'C1. Verprobung'!$E$20,
IF($C452="5 - MS",'C1. Verprobung'!$E$21,
IF($C452="6 - MS/NS",'C1. Verprobung'!$E$22,
IF($C452="7 - NS",'C1. Verprobung'!$E$23,"-")))))))</f>
        <v>-</v>
      </c>
      <c r="R452" s="322" t="str">
        <f>IF($C452="1 - HöS",'C1. Verprobung'!$F$17,
IF($C452="2 - HöS/HS",'C1. Verprobung'!$F$18,
IF($C452="3 - HS",'C1. Verprobung'!$F$19,
IF($C452="4 - HS/MS",'C1. Verprobung'!$F$20,
IF($C452="5 - MS",'C1. Verprobung'!$F$21,
IF($C452="6 - MS/NS",'C1. Verprobung'!$F$22,
IF($C452="7 - NS",'C1. Verprobung'!$F$23,"-")))))))</f>
        <v>-</v>
      </c>
      <c r="S452" s="151"/>
      <c r="T452" s="181">
        <f t="shared" si="33"/>
        <v>0</v>
      </c>
      <c r="U452" s="181">
        <f t="shared" si="34"/>
        <v>0</v>
      </c>
      <c r="V452" s="181">
        <f t="shared" si="35"/>
        <v>0</v>
      </c>
      <c r="W452" s="181">
        <f t="shared" si="36"/>
        <v>0</v>
      </c>
      <c r="X452" s="181">
        <f t="shared" si="37"/>
        <v>0</v>
      </c>
    </row>
    <row r="453" spans="2:24" ht="15" customHeight="1" x14ac:dyDescent="0.2">
      <c r="B453" s="337" t="s">
        <v>36</v>
      </c>
      <c r="C453" s="133" t="s">
        <v>36</v>
      </c>
      <c r="D453" s="133" t="s">
        <v>36</v>
      </c>
      <c r="E453" s="133"/>
      <c r="F453" s="133"/>
      <c r="G453" s="133"/>
      <c r="H453" s="133"/>
      <c r="I453" s="133"/>
      <c r="J453" s="133"/>
      <c r="K453" s="154"/>
      <c r="L453" s="154"/>
      <c r="M453" s="154"/>
      <c r="N453" s="154"/>
      <c r="O453" s="322" t="str">
        <f>IF($C453="1 - HöS",'C1. Verprobung'!$C$17,
IF($C453="2 - HöS/HS",'C1. Verprobung'!$C$18,
IF($C453="3 - HS",'C1. Verprobung'!$C$19,
IF($C453="4 - HS/MS",'C1. Verprobung'!$C$20,
IF($C453="5 - MS",'C1. Verprobung'!$C$21,
IF($C453="6 - MS/NS",'C1. Verprobung'!$C$22,
IF($C453="7 - NS",'C1. Verprobung'!$C$23,"-")))))))</f>
        <v>-</v>
      </c>
      <c r="P453" s="322" t="str">
        <f>IF($C453="1 - HöS",'C1. Verprobung'!$D$17,
IF($C453="2 - HöS/HS",'C1. Verprobung'!$D$18,
IF($C453="3 - HS",'C1. Verprobung'!$D$19,
IF($C453="4 - HS/MS",'C1. Verprobung'!$D$20,
IF($C453="5 - MS",'C1. Verprobung'!$D$21,
IF($C453="6 - MS/NS",'C1. Verprobung'!$D$22,
IF($C453="7 - NS",'C1. Verprobung'!$D$23,"-")))))))</f>
        <v>-</v>
      </c>
      <c r="Q453" s="322" t="str">
        <f>IF($C453="1 - HöS",'C1. Verprobung'!$E$17,
IF($C453="2 - HöS/HS",'C1. Verprobung'!$E$18,
IF($C453="3 - HS",'C1. Verprobung'!$E$19,
IF($C453="4 - HS/MS",'C1. Verprobung'!$E$20,
IF($C453="5 - MS",'C1. Verprobung'!$E$21,
IF($C453="6 - MS/NS",'C1. Verprobung'!$E$22,
IF($C453="7 - NS",'C1. Verprobung'!$E$23,"-")))))))</f>
        <v>-</v>
      </c>
      <c r="R453" s="322" t="str">
        <f>IF($C453="1 - HöS",'C1. Verprobung'!$F$17,
IF($C453="2 - HöS/HS",'C1. Verprobung'!$F$18,
IF($C453="3 - HS",'C1. Verprobung'!$F$19,
IF($C453="4 - HS/MS",'C1. Verprobung'!$F$20,
IF($C453="5 - MS",'C1. Verprobung'!$F$21,
IF($C453="6 - MS/NS",'C1. Verprobung'!$F$22,
IF($C453="7 - NS",'C1. Verprobung'!$F$23,"-")))))))</f>
        <v>-</v>
      </c>
      <c r="S453" s="151"/>
      <c r="T453" s="181">
        <f t="shared" si="33"/>
        <v>0</v>
      </c>
      <c r="U453" s="181">
        <f t="shared" si="34"/>
        <v>0</v>
      </c>
      <c r="V453" s="181">
        <f t="shared" si="35"/>
        <v>0</v>
      </c>
      <c r="W453" s="181">
        <f t="shared" si="36"/>
        <v>0</v>
      </c>
      <c r="X453" s="181">
        <f t="shared" si="37"/>
        <v>0</v>
      </c>
    </row>
    <row r="454" spans="2:24" ht="15" customHeight="1" x14ac:dyDescent="0.2">
      <c r="B454" s="337" t="s">
        <v>36</v>
      </c>
      <c r="C454" s="133" t="s">
        <v>36</v>
      </c>
      <c r="D454" s="133" t="s">
        <v>36</v>
      </c>
      <c r="E454" s="133"/>
      <c r="F454" s="133"/>
      <c r="G454" s="133"/>
      <c r="H454" s="133"/>
      <c r="I454" s="133"/>
      <c r="J454" s="133"/>
      <c r="K454" s="154"/>
      <c r="L454" s="154"/>
      <c r="M454" s="154"/>
      <c r="N454" s="154"/>
      <c r="O454" s="322" t="str">
        <f>IF($C454="1 - HöS",'C1. Verprobung'!$C$17,
IF($C454="2 - HöS/HS",'C1. Verprobung'!$C$18,
IF($C454="3 - HS",'C1. Verprobung'!$C$19,
IF($C454="4 - HS/MS",'C1. Verprobung'!$C$20,
IF($C454="5 - MS",'C1. Verprobung'!$C$21,
IF($C454="6 - MS/NS",'C1. Verprobung'!$C$22,
IF($C454="7 - NS",'C1. Verprobung'!$C$23,"-")))))))</f>
        <v>-</v>
      </c>
      <c r="P454" s="322" t="str">
        <f>IF($C454="1 - HöS",'C1. Verprobung'!$D$17,
IF($C454="2 - HöS/HS",'C1. Verprobung'!$D$18,
IF($C454="3 - HS",'C1. Verprobung'!$D$19,
IF($C454="4 - HS/MS",'C1. Verprobung'!$D$20,
IF($C454="5 - MS",'C1. Verprobung'!$D$21,
IF($C454="6 - MS/NS",'C1. Verprobung'!$D$22,
IF($C454="7 - NS",'C1. Verprobung'!$D$23,"-")))))))</f>
        <v>-</v>
      </c>
      <c r="Q454" s="322" t="str">
        <f>IF($C454="1 - HöS",'C1. Verprobung'!$E$17,
IF($C454="2 - HöS/HS",'C1. Verprobung'!$E$18,
IF($C454="3 - HS",'C1. Verprobung'!$E$19,
IF($C454="4 - HS/MS",'C1. Verprobung'!$E$20,
IF($C454="5 - MS",'C1. Verprobung'!$E$21,
IF($C454="6 - MS/NS",'C1. Verprobung'!$E$22,
IF($C454="7 - NS",'C1. Verprobung'!$E$23,"-")))))))</f>
        <v>-</v>
      </c>
      <c r="R454" s="322" t="str">
        <f>IF($C454="1 - HöS",'C1. Verprobung'!$F$17,
IF($C454="2 - HöS/HS",'C1. Verprobung'!$F$18,
IF($C454="3 - HS",'C1. Verprobung'!$F$19,
IF($C454="4 - HS/MS",'C1. Verprobung'!$F$20,
IF($C454="5 - MS",'C1. Verprobung'!$F$21,
IF($C454="6 - MS/NS",'C1. Verprobung'!$F$22,
IF($C454="7 - NS",'C1. Verprobung'!$F$23,"-")))))))</f>
        <v>-</v>
      </c>
      <c r="S454" s="151"/>
      <c r="T454" s="181">
        <f t="shared" si="33"/>
        <v>0</v>
      </c>
      <c r="U454" s="181">
        <f t="shared" si="34"/>
        <v>0</v>
      </c>
      <c r="V454" s="181">
        <f t="shared" si="35"/>
        <v>0</v>
      </c>
      <c r="W454" s="181">
        <f t="shared" si="36"/>
        <v>0</v>
      </c>
      <c r="X454" s="181">
        <f t="shared" si="37"/>
        <v>0</v>
      </c>
    </row>
    <row r="455" spans="2:24" ht="15" customHeight="1" x14ac:dyDescent="0.2">
      <c r="B455" s="337" t="s">
        <v>36</v>
      </c>
      <c r="C455" s="133" t="s">
        <v>36</v>
      </c>
      <c r="D455" s="133" t="s">
        <v>36</v>
      </c>
      <c r="E455" s="133"/>
      <c r="F455" s="133"/>
      <c r="G455" s="133"/>
      <c r="H455" s="133"/>
      <c r="I455" s="133"/>
      <c r="J455" s="133"/>
      <c r="K455" s="154"/>
      <c r="L455" s="154"/>
      <c r="M455" s="154"/>
      <c r="N455" s="154"/>
      <c r="O455" s="322" t="str">
        <f>IF($C455="1 - HöS",'C1. Verprobung'!$C$17,
IF($C455="2 - HöS/HS",'C1. Verprobung'!$C$18,
IF($C455="3 - HS",'C1. Verprobung'!$C$19,
IF($C455="4 - HS/MS",'C1. Verprobung'!$C$20,
IF($C455="5 - MS",'C1. Verprobung'!$C$21,
IF($C455="6 - MS/NS",'C1. Verprobung'!$C$22,
IF($C455="7 - NS",'C1. Verprobung'!$C$23,"-")))))))</f>
        <v>-</v>
      </c>
      <c r="P455" s="322" t="str">
        <f>IF($C455="1 - HöS",'C1. Verprobung'!$D$17,
IF($C455="2 - HöS/HS",'C1. Verprobung'!$D$18,
IF($C455="3 - HS",'C1. Verprobung'!$D$19,
IF($C455="4 - HS/MS",'C1. Verprobung'!$D$20,
IF($C455="5 - MS",'C1. Verprobung'!$D$21,
IF($C455="6 - MS/NS",'C1. Verprobung'!$D$22,
IF($C455="7 - NS",'C1. Verprobung'!$D$23,"-")))))))</f>
        <v>-</v>
      </c>
      <c r="Q455" s="322" t="str">
        <f>IF($C455="1 - HöS",'C1. Verprobung'!$E$17,
IF($C455="2 - HöS/HS",'C1. Verprobung'!$E$18,
IF($C455="3 - HS",'C1. Verprobung'!$E$19,
IF($C455="4 - HS/MS",'C1. Verprobung'!$E$20,
IF($C455="5 - MS",'C1. Verprobung'!$E$21,
IF($C455="6 - MS/NS",'C1. Verprobung'!$E$22,
IF($C455="7 - NS",'C1. Verprobung'!$E$23,"-")))))))</f>
        <v>-</v>
      </c>
      <c r="R455" s="322" t="str">
        <f>IF($C455="1 - HöS",'C1. Verprobung'!$F$17,
IF($C455="2 - HöS/HS",'C1. Verprobung'!$F$18,
IF($C455="3 - HS",'C1. Verprobung'!$F$19,
IF($C455="4 - HS/MS",'C1. Verprobung'!$F$20,
IF($C455="5 - MS",'C1. Verprobung'!$F$21,
IF($C455="6 - MS/NS",'C1. Verprobung'!$F$22,
IF($C455="7 - NS",'C1. Verprobung'!$F$23,"-")))))))</f>
        <v>-</v>
      </c>
      <c r="S455" s="151"/>
      <c r="T455" s="181">
        <f t="shared" si="33"/>
        <v>0</v>
      </c>
      <c r="U455" s="181">
        <f t="shared" si="34"/>
        <v>0</v>
      </c>
      <c r="V455" s="181">
        <f t="shared" si="35"/>
        <v>0</v>
      </c>
      <c r="W455" s="181">
        <f t="shared" si="36"/>
        <v>0</v>
      </c>
      <c r="X455" s="181">
        <f t="shared" si="37"/>
        <v>0</v>
      </c>
    </row>
    <row r="456" spans="2:24" ht="15" customHeight="1" x14ac:dyDescent="0.2">
      <c r="B456" s="337" t="s">
        <v>36</v>
      </c>
      <c r="C456" s="133" t="s">
        <v>36</v>
      </c>
      <c r="D456" s="133" t="s">
        <v>36</v>
      </c>
      <c r="E456" s="133"/>
      <c r="F456" s="133"/>
      <c r="G456" s="133"/>
      <c r="H456" s="133"/>
      <c r="I456" s="133"/>
      <c r="J456" s="133"/>
      <c r="K456" s="154"/>
      <c r="L456" s="154"/>
      <c r="M456" s="154"/>
      <c r="N456" s="154"/>
      <c r="O456" s="322" t="str">
        <f>IF($C456="1 - HöS",'C1. Verprobung'!$C$17,
IF($C456="2 - HöS/HS",'C1. Verprobung'!$C$18,
IF($C456="3 - HS",'C1. Verprobung'!$C$19,
IF($C456="4 - HS/MS",'C1. Verprobung'!$C$20,
IF($C456="5 - MS",'C1. Verprobung'!$C$21,
IF($C456="6 - MS/NS",'C1. Verprobung'!$C$22,
IF($C456="7 - NS",'C1. Verprobung'!$C$23,"-")))))))</f>
        <v>-</v>
      </c>
      <c r="P456" s="322" t="str">
        <f>IF($C456="1 - HöS",'C1. Verprobung'!$D$17,
IF($C456="2 - HöS/HS",'C1. Verprobung'!$D$18,
IF($C456="3 - HS",'C1. Verprobung'!$D$19,
IF($C456="4 - HS/MS",'C1. Verprobung'!$D$20,
IF($C456="5 - MS",'C1. Verprobung'!$D$21,
IF($C456="6 - MS/NS",'C1. Verprobung'!$D$22,
IF($C456="7 - NS",'C1. Verprobung'!$D$23,"-")))))))</f>
        <v>-</v>
      </c>
      <c r="Q456" s="322" t="str">
        <f>IF($C456="1 - HöS",'C1. Verprobung'!$E$17,
IF($C456="2 - HöS/HS",'C1. Verprobung'!$E$18,
IF($C456="3 - HS",'C1. Verprobung'!$E$19,
IF($C456="4 - HS/MS",'C1. Verprobung'!$E$20,
IF($C456="5 - MS",'C1. Verprobung'!$E$21,
IF($C456="6 - MS/NS",'C1. Verprobung'!$E$22,
IF($C456="7 - NS",'C1. Verprobung'!$E$23,"-")))))))</f>
        <v>-</v>
      </c>
      <c r="R456" s="322" t="str">
        <f>IF($C456="1 - HöS",'C1. Verprobung'!$F$17,
IF($C456="2 - HöS/HS",'C1. Verprobung'!$F$18,
IF($C456="3 - HS",'C1. Verprobung'!$F$19,
IF($C456="4 - HS/MS",'C1. Verprobung'!$F$20,
IF($C456="5 - MS",'C1. Verprobung'!$F$21,
IF($C456="6 - MS/NS",'C1. Verprobung'!$F$22,
IF($C456="7 - NS",'C1. Verprobung'!$F$23,"-")))))))</f>
        <v>-</v>
      </c>
      <c r="S456" s="151"/>
      <c r="T456" s="181">
        <f t="shared" si="33"/>
        <v>0</v>
      </c>
      <c r="U456" s="181">
        <f t="shared" si="34"/>
        <v>0</v>
      </c>
      <c r="V456" s="181">
        <f t="shared" si="35"/>
        <v>0</v>
      </c>
      <c r="W456" s="181">
        <f t="shared" si="36"/>
        <v>0</v>
      </c>
      <c r="X456" s="181">
        <f t="shared" si="37"/>
        <v>0</v>
      </c>
    </row>
    <row r="457" spans="2:24" ht="15" customHeight="1" x14ac:dyDescent="0.2">
      <c r="B457" s="337" t="s">
        <v>36</v>
      </c>
      <c r="C457" s="133" t="s">
        <v>36</v>
      </c>
      <c r="D457" s="133" t="s">
        <v>36</v>
      </c>
      <c r="E457" s="133"/>
      <c r="F457" s="133"/>
      <c r="G457" s="133"/>
      <c r="H457" s="133"/>
      <c r="I457" s="133"/>
      <c r="J457" s="133"/>
      <c r="K457" s="154"/>
      <c r="L457" s="154"/>
      <c r="M457" s="154"/>
      <c r="N457" s="154"/>
      <c r="O457" s="322" t="str">
        <f>IF($C457="1 - HöS",'C1. Verprobung'!$C$17,
IF($C457="2 - HöS/HS",'C1. Verprobung'!$C$18,
IF($C457="3 - HS",'C1. Verprobung'!$C$19,
IF($C457="4 - HS/MS",'C1. Verprobung'!$C$20,
IF($C457="5 - MS",'C1. Verprobung'!$C$21,
IF($C457="6 - MS/NS",'C1. Verprobung'!$C$22,
IF($C457="7 - NS",'C1. Verprobung'!$C$23,"-")))))))</f>
        <v>-</v>
      </c>
      <c r="P457" s="322" t="str">
        <f>IF($C457="1 - HöS",'C1. Verprobung'!$D$17,
IF($C457="2 - HöS/HS",'C1. Verprobung'!$D$18,
IF($C457="3 - HS",'C1. Verprobung'!$D$19,
IF($C457="4 - HS/MS",'C1. Verprobung'!$D$20,
IF($C457="5 - MS",'C1. Verprobung'!$D$21,
IF($C457="6 - MS/NS",'C1. Verprobung'!$D$22,
IF($C457="7 - NS",'C1. Verprobung'!$D$23,"-")))))))</f>
        <v>-</v>
      </c>
      <c r="Q457" s="322" t="str">
        <f>IF($C457="1 - HöS",'C1. Verprobung'!$E$17,
IF($C457="2 - HöS/HS",'C1. Verprobung'!$E$18,
IF($C457="3 - HS",'C1. Verprobung'!$E$19,
IF($C457="4 - HS/MS",'C1. Verprobung'!$E$20,
IF($C457="5 - MS",'C1. Verprobung'!$E$21,
IF($C457="6 - MS/NS",'C1. Verprobung'!$E$22,
IF($C457="7 - NS",'C1. Verprobung'!$E$23,"-")))))))</f>
        <v>-</v>
      </c>
      <c r="R457" s="322" t="str">
        <f>IF($C457="1 - HöS",'C1. Verprobung'!$F$17,
IF($C457="2 - HöS/HS",'C1. Verprobung'!$F$18,
IF($C457="3 - HS",'C1. Verprobung'!$F$19,
IF($C457="4 - HS/MS",'C1. Verprobung'!$F$20,
IF($C457="5 - MS",'C1. Verprobung'!$F$21,
IF($C457="6 - MS/NS",'C1. Verprobung'!$F$22,
IF($C457="7 - NS",'C1. Verprobung'!$F$23,"-")))))))</f>
        <v>-</v>
      </c>
      <c r="S457" s="151"/>
      <c r="T457" s="181">
        <f t="shared" si="33"/>
        <v>0</v>
      </c>
      <c r="U457" s="181">
        <f t="shared" si="34"/>
        <v>0</v>
      </c>
      <c r="V457" s="181">
        <f t="shared" si="35"/>
        <v>0</v>
      </c>
      <c r="W457" s="181">
        <f t="shared" si="36"/>
        <v>0</v>
      </c>
      <c r="X457" s="181">
        <f t="shared" si="37"/>
        <v>0</v>
      </c>
    </row>
    <row r="458" spans="2:24" ht="15" customHeight="1" x14ac:dyDescent="0.2">
      <c r="B458" s="337" t="s">
        <v>36</v>
      </c>
      <c r="C458" s="133" t="s">
        <v>36</v>
      </c>
      <c r="D458" s="133" t="s">
        <v>36</v>
      </c>
      <c r="E458" s="133"/>
      <c r="F458" s="133"/>
      <c r="G458" s="133"/>
      <c r="H458" s="133"/>
      <c r="I458" s="133"/>
      <c r="J458" s="133"/>
      <c r="K458" s="154"/>
      <c r="L458" s="154"/>
      <c r="M458" s="154"/>
      <c r="N458" s="154"/>
      <c r="O458" s="322" t="str">
        <f>IF($C458="1 - HöS",'C1. Verprobung'!$C$17,
IF($C458="2 - HöS/HS",'C1. Verprobung'!$C$18,
IF($C458="3 - HS",'C1. Verprobung'!$C$19,
IF($C458="4 - HS/MS",'C1. Verprobung'!$C$20,
IF($C458="5 - MS",'C1. Verprobung'!$C$21,
IF($C458="6 - MS/NS",'C1. Verprobung'!$C$22,
IF($C458="7 - NS",'C1. Verprobung'!$C$23,"-")))))))</f>
        <v>-</v>
      </c>
      <c r="P458" s="322" t="str">
        <f>IF($C458="1 - HöS",'C1. Verprobung'!$D$17,
IF($C458="2 - HöS/HS",'C1. Verprobung'!$D$18,
IF($C458="3 - HS",'C1. Verprobung'!$D$19,
IF($C458="4 - HS/MS",'C1. Verprobung'!$D$20,
IF($C458="5 - MS",'C1. Verprobung'!$D$21,
IF($C458="6 - MS/NS",'C1. Verprobung'!$D$22,
IF($C458="7 - NS",'C1. Verprobung'!$D$23,"-")))))))</f>
        <v>-</v>
      </c>
      <c r="Q458" s="322" t="str">
        <f>IF($C458="1 - HöS",'C1. Verprobung'!$E$17,
IF($C458="2 - HöS/HS",'C1. Verprobung'!$E$18,
IF($C458="3 - HS",'C1. Verprobung'!$E$19,
IF($C458="4 - HS/MS",'C1. Verprobung'!$E$20,
IF($C458="5 - MS",'C1. Verprobung'!$E$21,
IF($C458="6 - MS/NS",'C1. Verprobung'!$E$22,
IF($C458="7 - NS",'C1. Verprobung'!$E$23,"-")))))))</f>
        <v>-</v>
      </c>
      <c r="R458" s="322" t="str">
        <f>IF($C458="1 - HöS",'C1. Verprobung'!$F$17,
IF($C458="2 - HöS/HS",'C1. Verprobung'!$F$18,
IF($C458="3 - HS",'C1. Verprobung'!$F$19,
IF($C458="4 - HS/MS",'C1. Verprobung'!$F$20,
IF($C458="5 - MS",'C1. Verprobung'!$F$21,
IF($C458="6 - MS/NS",'C1. Verprobung'!$F$22,
IF($C458="7 - NS",'C1. Verprobung'!$F$23,"-")))))))</f>
        <v>-</v>
      </c>
      <c r="S458" s="151"/>
      <c r="T458" s="181">
        <f t="shared" si="33"/>
        <v>0</v>
      </c>
      <c r="U458" s="181">
        <f t="shared" si="34"/>
        <v>0</v>
      </c>
      <c r="V458" s="181">
        <f t="shared" si="35"/>
        <v>0</v>
      </c>
      <c r="W458" s="181">
        <f t="shared" si="36"/>
        <v>0</v>
      </c>
      <c r="X458" s="181">
        <f t="shared" si="37"/>
        <v>0</v>
      </c>
    </row>
    <row r="459" spans="2:24" ht="15" customHeight="1" x14ac:dyDescent="0.2">
      <c r="B459" s="337" t="s">
        <v>36</v>
      </c>
      <c r="C459" s="133" t="s">
        <v>36</v>
      </c>
      <c r="D459" s="133" t="s">
        <v>36</v>
      </c>
      <c r="E459" s="133"/>
      <c r="F459" s="133"/>
      <c r="G459" s="133"/>
      <c r="H459" s="133"/>
      <c r="I459" s="133"/>
      <c r="J459" s="133"/>
      <c r="K459" s="154"/>
      <c r="L459" s="154"/>
      <c r="M459" s="154"/>
      <c r="N459" s="154"/>
      <c r="O459" s="322" t="str">
        <f>IF($C459="1 - HöS",'C1. Verprobung'!$C$17,
IF($C459="2 - HöS/HS",'C1. Verprobung'!$C$18,
IF($C459="3 - HS",'C1. Verprobung'!$C$19,
IF($C459="4 - HS/MS",'C1. Verprobung'!$C$20,
IF($C459="5 - MS",'C1. Verprobung'!$C$21,
IF($C459="6 - MS/NS",'C1. Verprobung'!$C$22,
IF($C459="7 - NS",'C1. Verprobung'!$C$23,"-")))))))</f>
        <v>-</v>
      </c>
      <c r="P459" s="322" t="str">
        <f>IF($C459="1 - HöS",'C1. Verprobung'!$D$17,
IF($C459="2 - HöS/HS",'C1. Verprobung'!$D$18,
IF($C459="3 - HS",'C1. Verprobung'!$D$19,
IF($C459="4 - HS/MS",'C1. Verprobung'!$D$20,
IF($C459="5 - MS",'C1. Verprobung'!$D$21,
IF($C459="6 - MS/NS",'C1. Verprobung'!$D$22,
IF($C459="7 - NS",'C1. Verprobung'!$D$23,"-")))))))</f>
        <v>-</v>
      </c>
      <c r="Q459" s="322" t="str">
        <f>IF($C459="1 - HöS",'C1. Verprobung'!$E$17,
IF($C459="2 - HöS/HS",'C1. Verprobung'!$E$18,
IF($C459="3 - HS",'C1. Verprobung'!$E$19,
IF($C459="4 - HS/MS",'C1. Verprobung'!$E$20,
IF($C459="5 - MS",'C1. Verprobung'!$E$21,
IF($C459="6 - MS/NS",'C1. Verprobung'!$E$22,
IF($C459="7 - NS",'C1. Verprobung'!$E$23,"-")))))))</f>
        <v>-</v>
      </c>
      <c r="R459" s="322" t="str">
        <f>IF($C459="1 - HöS",'C1. Verprobung'!$F$17,
IF($C459="2 - HöS/HS",'C1. Verprobung'!$F$18,
IF($C459="3 - HS",'C1. Verprobung'!$F$19,
IF($C459="4 - HS/MS",'C1. Verprobung'!$F$20,
IF($C459="5 - MS",'C1. Verprobung'!$F$21,
IF($C459="6 - MS/NS",'C1. Verprobung'!$F$22,
IF($C459="7 - NS",'C1. Verprobung'!$F$23,"-")))))))</f>
        <v>-</v>
      </c>
      <c r="S459" s="151"/>
      <c r="T459" s="181">
        <f t="shared" si="33"/>
        <v>0</v>
      </c>
      <c r="U459" s="181">
        <f t="shared" si="34"/>
        <v>0</v>
      </c>
      <c r="V459" s="181">
        <f t="shared" si="35"/>
        <v>0</v>
      </c>
      <c r="W459" s="181">
        <f t="shared" si="36"/>
        <v>0</v>
      </c>
      <c r="X459" s="181">
        <f t="shared" si="37"/>
        <v>0</v>
      </c>
    </row>
    <row r="460" spans="2:24" ht="15" customHeight="1" x14ac:dyDescent="0.2">
      <c r="B460" s="337" t="s">
        <v>36</v>
      </c>
      <c r="C460" s="133" t="s">
        <v>36</v>
      </c>
      <c r="D460" s="133" t="s">
        <v>36</v>
      </c>
      <c r="E460" s="133"/>
      <c r="F460" s="133"/>
      <c r="G460" s="133"/>
      <c r="H460" s="133"/>
      <c r="I460" s="133"/>
      <c r="J460" s="133"/>
      <c r="K460" s="154"/>
      <c r="L460" s="154"/>
      <c r="M460" s="154"/>
      <c r="N460" s="154"/>
      <c r="O460" s="322" t="str">
        <f>IF($C460="1 - HöS",'C1. Verprobung'!$C$17,
IF($C460="2 - HöS/HS",'C1. Verprobung'!$C$18,
IF($C460="3 - HS",'C1. Verprobung'!$C$19,
IF($C460="4 - HS/MS",'C1. Verprobung'!$C$20,
IF($C460="5 - MS",'C1. Verprobung'!$C$21,
IF($C460="6 - MS/NS",'C1. Verprobung'!$C$22,
IF($C460="7 - NS",'C1. Verprobung'!$C$23,"-")))))))</f>
        <v>-</v>
      </c>
      <c r="P460" s="322" t="str">
        <f>IF($C460="1 - HöS",'C1. Verprobung'!$D$17,
IF($C460="2 - HöS/HS",'C1. Verprobung'!$D$18,
IF($C460="3 - HS",'C1. Verprobung'!$D$19,
IF($C460="4 - HS/MS",'C1. Verprobung'!$D$20,
IF($C460="5 - MS",'C1. Verprobung'!$D$21,
IF($C460="6 - MS/NS",'C1. Verprobung'!$D$22,
IF($C460="7 - NS",'C1. Verprobung'!$D$23,"-")))))))</f>
        <v>-</v>
      </c>
      <c r="Q460" s="322" t="str">
        <f>IF($C460="1 - HöS",'C1. Verprobung'!$E$17,
IF($C460="2 - HöS/HS",'C1. Verprobung'!$E$18,
IF($C460="3 - HS",'C1. Verprobung'!$E$19,
IF($C460="4 - HS/MS",'C1. Verprobung'!$E$20,
IF($C460="5 - MS",'C1. Verprobung'!$E$21,
IF($C460="6 - MS/NS",'C1. Verprobung'!$E$22,
IF($C460="7 - NS",'C1. Verprobung'!$E$23,"-")))))))</f>
        <v>-</v>
      </c>
      <c r="R460" s="322" t="str">
        <f>IF($C460="1 - HöS",'C1. Verprobung'!$F$17,
IF($C460="2 - HöS/HS",'C1. Verprobung'!$F$18,
IF($C460="3 - HS",'C1. Verprobung'!$F$19,
IF($C460="4 - HS/MS",'C1. Verprobung'!$F$20,
IF($C460="5 - MS",'C1. Verprobung'!$F$21,
IF($C460="6 - MS/NS",'C1. Verprobung'!$F$22,
IF($C460="7 - NS",'C1. Verprobung'!$F$23,"-")))))))</f>
        <v>-</v>
      </c>
      <c r="S460" s="151"/>
      <c r="T460" s="181">
        <f t="shared" si="33"/>
        <v>0</v>
      </c>
      <c r="U460" s="181">
        <f t="shared" si="34"/>
        <v>0</v>
      </c>
      <c r="V460" s="181">
        <f t="shared" si="35"/>
        <v>0</v>
      </c>
      <c r="W460" s="181">
        <f t="shared" si="36"/>
        <v>0</v>
      </c>
      <c r="X460" s="181">
        <f t="shared" si="37"/>
        <v>0</v>
      </c>
    </row>
    <row r="461" spans="2:24" ht="15" customHeight="1" x14ac:dyDescent="0.2">
      <c r="B461" s="337" t="s">
        <v>36</v>
      </c>
      <c r="C461" s="133" t="s">
        <v>36</v>
      </c>
      <c r="D461" s="133" t="s">
        <v>36</v>
      </c>
      <c r="E461" s="133"/>
      <c r="F461" s="133"/>
      <c r="G461" s="133"/>
      <c r="H461" s="133"/>
      <c r="I461" s="133"/>
      <c r="J461" s="133"/>
      <c r="K461" s="154"/>
      <c r="L461" s="154"/>
      <c r="M461" s="154"/>
      <c r="N461" s="154"/>
      <c r="O461" s="322" t="str">
        <f>IF($C461="1 - HöS",'C1. Verprobung'!$C$17,
IF($C461="2 - HöS/HS",'C1. Verprobung'!$C$18,
IF($C461="3 - HS",'C1. Verprobung'!$C$19,
IF($C461="4 - HS/MS",'C1. Verprobung'!$C$20,
IF($C461="5 - MS",'C1. Verprobung'!$C$21,
IF($C461="6 - MS/NS",'C1. Verprobung'!$C$22,
IF($C461="7 - NS",'C1. Verprobung'!$C$23,"-")))))))</f>
        <v>-</v>
      </c>
      <c r="P461" s="322" t="str">
        <f>IF($C461="1 - HöS",'C1. Verprobung'!$D$17,
IF($C461="2 - HöS/HS",'C1. Verprobung'!$D$18,
IF($C461="3 - HS",'C1. Verprobung'!$D$19,
IF($C461="4 - HS/MS",'C1. Verprobung'!$D$20,
IF($C461="5 - MS",'C1. Verprobung'!$D$21,
IF($C461="6 - MS/NS",'C1. Verprobung'!$D$22,
IF($C461="7 - NS",'C1. Verprobung'!$D$23,"-")))))))</f>
        <v>-</v>
      </c>
      <c r="Q461" s="322" t="str">
        <f>IF($C461="1 - HöS",'C1. Verprobung'!$E$17,
IF($C461="2 - HöS/HS",'C1. Verprobung'!$E$18,
IF($C461="3 - HS",'C1. Verprobung'!$E$19,
IF($C461="4 - HS/MS",'C1. Verprobung'!$E$20,
IF($C461="5 - MS",'C1. Verprobung'!$E$21,
IF($C461="6 - MS/NS",'C1. Verprobung'!$E$22,
IF($C461="7 - NS",'C1. Verprobung'!$E$23,"-")))))))</f>
        <v>-</v>
      </c>
      <c r="R461" s="322" t="str">
        <f>IF($C461="1 - HöS",'C1. Verprobung'!$F$17,
IF($C461="2 - HöS/HS",'C1. Verprobung'!$F$18,
IF($C461="3 - HS",'C1. Verprobung'!$F$19,
IF($C461="4 - HS/MS",'C1. Verprobung'!$F$20,
IF($C461="5 - MS",'C1. Verprobung'!$F$21,
IF($C461="6 - MS/NS",'C1. Verprobung'!$F$22,
IF($C461="7 - NS",'C1. Verprobung'!$F$23,"-")))))))</f>
        <v>-</v>
      </c>
      <c r="S461" s="151"/>
      <c r="T461" s="181">
        <f t="shared" si="33"/>
        <v>0</v>
      </c>
      <c r="U461" s="181">
        <f t="shared" si="34"/>
        <v>0</v>
      </c>
      <c r="V461" s="181">
        <f t="shared" si="35"/>
        <v>0</v>
      </c>
      <c r="W461" s="181">
        <f t="shared" si="36"/>
        <v>0</v>
      </c>
      <c r="X461" s="181">
        <f t="shared" si="37"/>
        <v>0</v>
      </c>
    </row>
    <row r="462" spans="2:24" ht="15" customHeight="1" x14ac:dyDescent="0.2">
      <c r="B462" s="337" t="s">
        <v>36</v>
      </c>
      <c r="C462" s="133" t="s">
        <v>36</v>
      </c>
      <c r="D462" s="133" t="s">
        <v>36</v>
      </c>
      <c r="E462" s="133"/>
      <c r="F462" s="133"/>
      <c r="G462" s="133"/>
      <c r="H462" s="133"/>
      <c r="I462" s="133"/>
      <c r="J462" s="133"/>
      <c r="K462" s="154"/>
      <c r="L462" s="154"/>
      <c r="M462" s="154"/>
      <c r="N462" s="154"/>
      <c r="O462" s="322" t="str">
        <f>IF($C462="1 - HöS",'C1. Verprobung'!$C$17,
IF($C462="2 - HöS/HS",'C1. Verprobung'!$C$18,
IF($C462="3 - HS",'C1. Verprobung'!$C$19,
IF($C462="4 - HS/MS",'C1. Verprobung'!$C$20,
IF($C462="5 - MS",'C1. Verprobung'!$C$21,
IF($C462="6 - MS/NS",'C1. Verprobung'!$C$22,
IF($C462="7 - NS",'C1. Verprobung'!$C$23,"-")))))))</f>
        <v>-</v>
      </c>
      <c r="P462" s="322" t="str">
        <f>IF($C462="1 - HöS",'C1. Verprobung'!$D$17,
IF($C462="2 - HöS/HS",'C1. Verprobung'!$D$18,
IF($C462="3 - HS",'C1. Verprobung'!$D$19,
IF($C462="4 - HS/MS",'C1. Verprobung'!$D$20,
IF($C462="5 - MS",'C1. Verprobung'!$D$21,
IF($C462="6 - MS/NS",'C1. Verprobung'!$D$22,
IF($C462="7 - NS",'C1. Verprobung'!$D$23,"-")))))))</f>
        <v>-</v>
      </c>
      <c r="Q462" s="322" t="str">
        <f>IF($C462="1 - HöS",'C1. Verprobung'!$E$17,
IF($C462="2 - HöS/HS",'C1. Verprobung'!$E$18,
IF($C462="3 - HS",'C1. Verprobung'!$E$19,
IF($C462="4 - HS/MS",'C1. Verprobung'!$E$20,
IF($C462="5 - MS",'C1. Verprobung'!$E$21,
IF($C462="6 - MS/NS",'C1. Verprobung'!$E$22,
IF($C462="7 - NS",'C1. Verprobung'!$E$23,"-")))))))</f>
        <v>-</v>
      </c>
      <c r="R462" s="322" t="str">
        <f>IF($C462="1 - HöS",'C1. Verprobung'!$F$17,
IF($C462="2 - HöS/HS",'C1. Verprobung'!$F$18,
IF($C462="3 - HS",'C1. Verprobung'!$F$19,
IF($C462="4 - HS/MS",'C1. Verprobung'!$F$20,
IF($C462="5 - MS",'C1. Verprobung'!$F$21,
IF($C462="6 - MS/NS",'C1. Verprobung'!$F$22,
IF($C462="7 - NS",'C1. Verprobung'!$F$23,"-")))))))</f>
        <v>-</v>
      </c>
      <c r="S462" s="151"/>
      <c r="T462" s="181">
        <f t="shared" si="33"/>
        <v>0</v>
      </c>
      <c r="U462" s="181">
        <f t="shared" si="34"/>
        <v>0</v>
      </c>
      <c r="V462" s="181">
        <f t="shared" si="35"/>
        <v>0</v>
      </c>
      <c r="W462" s="181">
        <f t="shared" si="36"/>
        <v>0</v>
      </c>
      <c r="X462" s="181">
        <f t="shared" si="37"/>
        <v>0</v>
      </c>
    </row>
    <row r="463" spans="2:24" ht="15" customHeight="1" x14ac:dyDescent="0.2">
      <c r="B463" s="337" t="s">
        <v>36</v>
      </c>
      <c r="C463" s="133" t="s">
        <v>36</v>
      </c>
      <c r="D463" s="133" t="s">
        <v>36</v>
      </c>
      <c r="E463" s="133"/>
      <c r="F463" s="133"/>
      <c r="G463" s="133"/>
      <c r="H463" s="133"/>
      <c r="I463" s="133"/>
      <c r="J463" s="133"/>
      <c r="K463" s="154"/>
      <c r="L463" s="154"/>
      <c r="M463" s="154"/>
      <c r="N463" s="154"/>
      <c r="O463" s="322" t="str">
        <f>IF($C463="1 - HöS",'C1. Verprobung'!$C$17,
IF($C463="2 - HöS/HS",'C1. Verprobung'!$C$18,
IF($C463="3 - HS",'C1. Verprobung'!$C$19,
IF($C463="4 - HS/MS",'C1. Verprobung'!$C$20,
IF($C463="5 - MS",'C1. Verprobung'!$C$21,
IF($C463="6 - MS/NS",'C1. Verprobung'!$C$22,
IF($C463="7 - NS",'C1. Verprobung'!$C$23,"-")))))))</f>
        <v>-</v>
      </c>
      <c r="P463" s="322" t="str">
        <f>IF($C463="1 - HöS",'C1. Verprobung'!$D$17,
IF($C463="2 - HöS/HS",'C1. Verprobung'!$D$18,
IF($C463="3 - HS",'C1. Verprobung'!$D$19,
IF($C463="4 - HS/MS",'C1. Verprobung'!$D$20,
IF($C463="5 - MS",'C1. Verprobung'!$D$21,
IF($C463="6 - MS/NS",'C1. Verprobung'!$D$22,
IF($C463="7 - NS",'C1. Verprobung'!$D$23,"-")))))))</f>
        <v>-</v>
      </c>
      <c r="Q463" s="322" t="str">
        <f>IF($C463="1 - HöS",'C1. Verprobung'!$E$17,
IF($C463="2 - HöS/HS",'C1. Verprobung'!$E$18,
IF($C463="3 - HS",'C1. Verprobung'!$E$19,
IF($C463="4 - HS/MS",'C1. Verprobung'!$E$20,
IF($C463="5 - MS",'C1. Verprobung'!$E$21,
IF($C463="6 - MS/NS",'C1. Verprobung'!$E$22,
IF($C463="7 - NS",'C1. Verprobung'!$E$23,"-")))))))</f>
        <v>-</v>
      </c>
      <c r="R463" s="322" t="str">
        <f>IF($C463="1 - HöS",'C1. Verprobung'!$F$17,
IF($C463="2 - HöS/HS",'C1. Verprobung'!$F$18,
IF($C463="3 - HS",'C1. Verprobung'!$F$19,
IF($C463="4 - HS/MS",'C1. Verprobung'!$F$20,
IF($C463="5 - MS",'C1. Verprobung'!$F$21,
IF($C463="6 - MS/NS",'C1. Verprobung'!$F$22,
IF($C463="7 - NS",'C1. Verprobung'!$F$23,"-")))))))</f>
        <v>-</v>
      </c>
      <c r="S463" s="151"/>
      <c r="T463" s="181">
        <f t="shared" si="33"/>
        <v>0</v>
      </c>
      <c r="U463" s="181">
        <f t="shared" si="34"/>
        <v>0</v>
      </c>
      <c r="V463" s="181">
        <f t="shared" si="35"/>
        <v>0</v>
      </c>
      <c r="W463" s="181">
        <f t="shared" si="36"/>
        <v>0</v>
      </c>
      <c r="X463" s="181">
        <f t="shared" si="37"/>
        <v>0</v>
      </c>
    </row>
    <row r="464" spans="2:24" ht="15" customHeight="1" x14ac:dyDescent="0.2">
      <c r="B464" s="337" t="s">
        <v>36</v>
      </c>
      <c r="C464" s="133" t="s">
        <v>36</v>
      </c>
      <c r="D464" s="133" t="s">
        <v>36</v>
      </c>
      <c r="E464" s="133"/>
      <c r="F464" s="133"/>
      <c r="G464" s="133"/>
      <c r="H464" s="133"/>
      <c r="I464" s="133"/>
      <c r="J464" s="133"/>
      <c r="K464" s="154"/>
      <c r="L464" s="154"/>
      <c r="M464" s="154"/>
      <c r="N464" s="154"/>
      <c r="O464" s="322" t="str">
        <f>IF($C464="1 - HöS",'C1. Verprobung'!$C$17,
IF($C464="2 - HöS/HS",'C1. Verprobung'!$C$18,
IF($C464="3 - HS",'C1. Verprobung'!$C$19,
IF($C464="4 - HS/MS",'C1. Verprobung'!$C$20,
IF($C464="5 - MS",'C1. Verprobung'!$C$21,
IF($C464="6 - MS/NS",'C1. Verprobung'!$C$22,
IF($C464="7 - NS",'C1. Verprobung'!$C$23,"-")))))))</f>
        <v>-</v>
      </c>
      <c r="P464" s="322" t="str">
        <f>IF($C464="1 - HöS",'C1. Verprobung'!$D$17,
IF($C464="2 - HöS/HS",'C1. Verprobung'!$D$18,
IF($C464="3 - HS",'C1. Verprobung'!$D$19,
IF($C464="4 - HS/MS",'C1. Verprobung'!$D$20,
IF($C464="5 - MS",'C1. Verprobung'!$D$21,
IF($C464="6 - MS/NS",'C1. Verprobung'!$D$22,
IF($C464="7 - NS",'C1. Verprobung'!$D$23,"-")))))))</f>
        <v>-</v>
      </c>
      <c r="Q464" s="322" t="str">
        <f>IF($C464="1 - HöS",'C1. Verprobung'!$E$17,
IF($C464="2 - HöS/HS",'C1. Verprobung'!$E$18,
IF($C464="3 - HS",'C1. Verprobung'!$E$19,
IF($C464="4 - HS/MS",'C1. Verprobung'!$E$20,
IF($C464="5 - MS",'C1. Verprobung'!$E$21,
IF($C464="6 - MS/NS",'C1. Verprobung'!$E$22,
IF($C464="7 - NS",'C1. Verprobung'!$E$23,"-")))))))</f>
        <v>-</v>
      </c>
      <c r="R464" s="322" t="str">
        <f>IF($C464="1 - HöS",'C1. Verprobung'!$F$17,
IF($C464="2 - HöS/HS",'C1. Verprobung'!$F$18,
IF($C464="3 - HS",'C1. Verprobung'!$F$19,
IF($C464="4 - HS/MS",'C1. Verprobung'!$F$20,
IF($C464="5 - MS",'C1. Verprobung'!$F$21,
IF($C464="6 - MS/NS",'C1. Verprobung'!$F$22,
IF($C464="7 - NS",'C1. Verprobung'!$F$23,"-")))))))</f>
        <v>-</v>
      </c>
      <c r="S464" s="151"/>
      <c r="T464" s="181">
        <f t="shared" si="33"/>
        <v>0</v>
      </c>
      <c r="U464" s="181">
        <f t="shared" si="34"/>
        <v>0</v>
      </c>
      <c r="V464" s="181">
        <f t="shared" si="35"/>
        <v>0</v>
      </c>
      <c r="W464" s="181">
        <f t="shared" si="36"/>
        <v>0</v>
      </c>
      <c r="X464" s="181">
        <f t="shared" si="37"/>
        <v>0</v>
      </c>
    </row>
    <row r="465" spans="2:24" ht="15" customHeight="1" x14ac:dyDescent="0.2">
      <c r="B465" s="337" t="s">
        <v>36</v>
      </c>
      <c r="C465" s="133" t="s">
        <v>36</v>
      </c>
      <c r="D465" s="133" t="s">
        <v>36</v>
      </c>
      <c r="E465" s="133"/>
      <c r="F465" s="133"/>
      <c r="G465" s="133"/>
      <c r="H465" s="133"/>
      <c r="I465" s="133"/>
      <c r="J465" s="133"/>
      <c r="K465" s="154"/>
      <c r="L465" s="154"/>
      <c r="M465" s="154"/>
      <c r="N465" s="154"/>
      <c r="O465" s="322" t="str">
        <f>IF($C465="1 - HöS",'C1. Verprobung'!$C$17,
IF($C465="2 - HöS/HS",'C1. Verprobung'!$C$18,
IF($C465="3 - HS",'C1. Verprobung'!$C$19,
IF($C465="4 - HS/MS",'C1. Verprobung'!$C$20,
IF($C465="5 - MS",'C1. Verprobung'!$C$21,
IF($C465="6 - MS/NS",'C1. Verprobung'!$C$22,
IF($C465="7 - NS",'C1. Verprobung'!$C$23,"-")))))))</f>
        <v>-</v>
      </c>
      <c r="P465" s="322" t="str">
        <f>IF($C465="1 - HöS",'C1. Verprobung'!$D$17,
IF($C465="2 - HöS/HS",'C1. Verprobung'!$D$18,
IF($C465="3 - HS",'C1. Verprobung'!$D$19,
IF($C465="4 - HS/MS",'C1. Verprobung'!$D$20,
IF($C465="5 - MS",'C1. Verprobung'!$D$21,
IF($C465="6 - MS/NS",'C1. Verprobung'!$D$22,
IF($C465="7 - NS",'C1. Verprobung'!$D$23,"-")))))))</f>
        <v>-</v>
      </c>
      <c r="Q465" s="322" t="str">
        <f>IF($C465="1 - HöS",'C1. Verprobung'!$E$17,
IF($C465="2 - HöS/HS",'C1. Verprobung'!$E$18,
IF($C465="3 - HS",'C1. Verprobung'!$E$19,
IF($C465="4 - HS/MS",'C1. Verprobung'!$E$20,
IF($C465="5 - MS",'C1. Verprobung'!$E$21,
IF($C465="6 - MS/NS",'C1. Verprobung'!$E$22,
IF($C465="7 - NS",'C1. Verprobung'!$E$23,"-")))))))</f>
        <v>-</v>
      </c>
      <c r="R465" s="322" t="str">
        <f>IF($C465="1 - HöS",'C1. Verprobung'!$F$17,
IF($C465="2 - HöS/HS",'C1. Verprobung'!$F$18,
IF($C465="3 - HS",'C1. Verprobung'!$F$19,
IF($C465="4 - HS/MS",'C1. Verprobung'!$F$20,
IF($C465="5 - MS",'C1. Verprobung'!$F$21,
IF($C465="6 - MS/NS",'C1. Verprobung'!$F$22,
IF($C465="7 - NS",'C1. Verprobung'!$F$23,"-")))))))</f>
        <v>-</v>
      </c>
      <c r="S465" s="151"/>
      <c r="T465" s="181">
        <f t="shared" ref="T465:T528" si="38">IF($B465="§ 19 Abs. 2 Satz 1 StromNEV",(($K465*$O465)+($L465*$P465/100))*($S465),0)</f>
        <v>0</v>
      </c>
      <c r="U465" s="181">
        <f t="shared" ref="U465:U528" si="39">IF($B465="§ 19 Abs. 2 Satz 1 StromNEV",(($M465*$Q465)+($N465*$R465/100))*($S465),0)</f>
        <v>0</v>
      </c>
      <c r="V465" s="181">
        <f t="shared" ref="V465:V528" si="40">IF($B465="§ 19 Abs. 2 Satz 2 StromNEV",(($M465*$Q465)+($N465*$R465/100))*($S465),0)</f>
        <v>0</v>
      </c>
      <c r="W465" s="181">
        <f t="shared" si="36"/>
        <v>0</v>
      </c>
      <c r="X465" s="181">
        <f t="shared" si="37"/>
        <v>0</v>
      </c>
    </row>
    <row r="466" spans="2:24" ht="15" customHeight="1" x14ac:dyDescent="0.2">
      <c r="B466" s="337" t="s">
        <v>36</v>
      </c>
      <c r="C466" s="133" t="s">
        <v>36</v>
      </c>
      <c r="D466" s="133" t="s">
        <v>36</v>
      </c>
      <c r="E466" s="133"/>
      <c r="F466" s="133"/>
      <c r="G466" s="133"/>
      <c r="H466" s="133"/>
      <c r="I466" s="133"/>
      <c r="J466" s="133"/>
      <c r="K466" s="154"/>
      <c r="L466" s="154"/>
      <c r="M466" s="154"/>
      <c r="N466" s="154"/>
      <c r="O466" s="322" t="str">
        <f>IF($C466="1 - HöS",'C1. Verprobung'!$C$17,
IF($C466="2 - HöS/HS",'C1. Verprobung'!$C$18,
IF($C466="3 - HS",'C1. Verprobung'!$C$19,
IF($C466="4 - HS/MS",'C1. Verprobung'!$C$20,
IF($C466="5 - MS",'C1. Verprobung'!$C$21,
IF($C466="6 - MS/NS",'C1. Verprobung'!$C$22,
IF($C466="7 - NS",'C1. Verprobung'!$C$23,"-")))))))</f>
        <v>-</v>
      </c>
      <c r="P466" s="322" t="str">
        <f>IF($C466="1 - HöS",'C1. Verprobung'!$D$17,
IF($C466="2 - HöS/HS",'C1. Verprobung'!$D$18,
IF($C466="3 - HS",'C1. Verprobung'!$D$19,
IF($C466="4 - HS/MS",'C1. Verprobung'!$D$20,
IF($C466="5 - MS",'C1. Verprobung'!$D$21,
IF($C466="6 - MS/NS",'C1. Verprobung'!$D$22,
IF($C466="7 - NS",'C1. Verprobung'!$D$23,"-")))))))</f>
        <v>-</v>
      </c>
      <c r="Q466" s="322" t="str">
        <f>IF($C466="1 - HöS",'C1. Verprobung'!$E$17,
IF($C466="2 - HöS/HS",'C1. Verprobung'!$E$18,
IF($C466="3 - HS",'C1. Verprobung'!$E$19,
IF($C466="4 - HS/MS",'C1. Verprobung'!$E$20,
IF($C466="5 - MS",'C1. Verprobung'!$E$21,
IF($C466="6 - MS/NS",'C1. Verprobung'!$E$22,
IF($C466="7 - NS",'C1. Verprobung'!$E$23,"-")))))))</f>
        <v>-</v>
      </c>
      <c r="R466" s="322" t="str">
        <f>IF($C466="1 - HöS",'C1. Verprobung'!$F$17,
IF($C466="2 - HöS/HS",'C1. Verprobung'!$F$18,
IF($C466="3 - HS",'C1. Verprobung'!$F$19,
IF($C466="4 - HS/MS",'C1. Verprobung'!$F$20,
IF($C466="5 - MS",'C1. Verprobung'!$F$21,
IF($C466="6 - MS/NS",'C1. Verprobung'!$F$22,
IF($C466="7 - NS",'C1. Verprobung'!$F$23,"-")))))))</f>
        <v>-</v>
      </c>
      <c r="S466" s="151"/>
      <c r="T466" s="181">
        <f t="shared" si="38"/>
        <v>0</v>
      </c>
      <c r="U466" s="181">
        <f t="shared" si="39"/>
        <v>0</v>
      </c>
      <c r="V466" s="181">
        <f t="shared" si="40"/>
        <v>0</v>
      </c>
      <c r="W466" s="181">
        <f t="shared" ref="W466:W529" si="41">IF($B466="§ 118 Abs. 6 Satz 9 EnWG",(($K466*$O466)+($L466*$P466/100))*($S466),0)</f>
        <v>0</v>
      </c>
      <c r="X466" s="181">
        <f t="shared" ref="X466:X529" si="42">IF($B466="§ 118 Abs. 6 Satz 9 EnWG",(($M466*$Q466)+($N466*$R466/100))*($S466),0)</f>
        <v>0</v>
      </c>
    </row>
    <row r="467" spans="2:24" ht="15" customHeight="1" x14ac:dyDescent="0.2">
      <c r="B467" s="337" t="s">
        <v>36</v>
      </c>
      <c r="C467" s="133" t="s">
        <v>36</v>
      </c>
      <c r="D467" s="133" t="s">
        <v>36</v>
      </c>
      <c r="E467" s="133"/>
      <c r="F467" s="133"/>
      <c r="G467" s="133"/>
      <c r="H467" s="133"/>
      <c r="I467" s="133"/>
      <c r="J467" s="133"/>
      <c r="K467" s="154"/>
      <c r="L467" s="154"/>
      <c r="M467" s="154"/>
      <c r="N467" s="154"/>
      <c r="O467" s="322" t="str">
        <f>IF($C467="1 - HöS",'C1. Verprobung'!$C$17,
IF($C467="2 - HöS/HS",'C1. Verprobung'!$C$18,
IF($C467="3 - HS",'C1. Verprobung'!$C$19,
IF($C467="4 - HS/MS",'C1. Verprobung'!$C$20,
IF($C467="5 - MS",'C1. Verprobung'!$C$21,
IF($C467="6 - MS/NS",'C1. Verprobung'!$C$22,
IF($C467="7 - NS",'C1. Verprobung'!$C$23,"-")))))))</f>
        <v>-</v>
      </c>
      <c r="P467" s="322" t="str">
        <f>IF($C467="1 - HöS",'C1. Verprobung'!$D$17,
IF($C467="2 - HöS/HS",'C1. Verprobung'!$D$18,
IF($C467="3 - HS",'C1. Verprobung'!$D$19,
IF($C467="4 - HS/MS",'C1. Verprobung'!$D$20,
IF($C467="5 - MS",'C1. Verprobung'!$D$21,
IF($C467="6 - MS/NS",'C1. Verprobung'!$D$22,
IF($C467="7 - NS",'C1. Verprobung'!$D$23,"-")))))))</f>
        <v>-</v>
      </c>
      <c r="Q467" s="322" t="str">
        <f>IF($C467="1 - HöS",'C1. Verprobung'!$E$17,
IF($C467="2 - HöS/HS",'C1. Verprobung'!$E$18,
IF($C467="3 - HS",'C1. Verprobung'!$E$19,
IF($C467="4 - HS/MS",'C1. Verprobung'!$E$20,
IF($C467="5 - MS",'C1. Verprobung'!$E$21,
IF($C467="6 - MS/NS",'C1. Verprobung'!$E$22,
IF($C467="7 - NS",'C1. Verprobung'!$E$23,"-")))))))</f>
        <v>-</v>
      </c>
      <c r="R467" s="322" t="str">
        <f>IF($C467="1 - HöS",'C1. Verprobung'!$F$17,
IF($C467="2 - HöS/HS",'C1. Verprobung'!$F$18,
IF($C467="3 - HS",'C1. Verprobung'!$F$19,
IF($C467="4 - HS/MS",'C1. Verprobung'!$F$20,
IF($C467="5 - MS",'C1. Verprobung'!$F$21,
IF($C467="6 - MS/NS",'C1. Verprobung'!$F$22,
IF($C467="7 - NS",'C1. Verprobung'!$F$23,"-")))))))</f>
        <v>-</v>
      </c>
      <c r="S467" s="151"/>
      <c r="T467" s="181">
        <f t="shared" si="38"/>
        <v>0</v>
      </c>
      <c r="U467" s="181">
        <f t="shared" si="39"/>
        <v>0</v>
      </c>
      <c r="V467" s="181">
        <f t="shared" si="40"/>
        <v>0</v>
      </c>
      <c r="W467" s="181">
        <f t="shared" si="41"/>
        <v>0</v>
      </c>
      <c r="X467" s="181">
        <f t="shared" si="42"/>
        <v>0</v>
      </c>
    </row>
    <row r="468" spans="2:24" ht="15" customHeight="1" x14ac:dyDescent="0.2">
      <c r="B468" s="337" t="s">
        <v>36</v>
      </c>
      <c r="C468" s="133" t="s">
        <v>36</v>
      </c>
      <c r="D468" s="133" t="s">
        <v>36</v>
      </c>
      <c r="E468" s="133"/>
      <c r="F468" s="133"/>
      <c r="G468" s="133"/>
      <c r="H468" s="133"/>
      <c r="I468" s="133"/>
      <c r="J468" s="133"/>
      <c r="K468" s="154"/>
      <c r="L468" s="154"/>
      <c r="M468" s="154"/>
      <c r="N468" s="154"/>
      <c r="O468" s="322" t="str">
        <f>IF($C468="1 - HöS",'C1. Verprobung'!$C$17,
IF($C468="2 - HöS/HS",'C1. Verprobung'!$C$18,
IF($C468="3 - HS",'C1. Verprobung'!$C$19,
IF($C468="4 - HS/MS",'C1. Verprobung'!$C$20,
IF($C468="5 - MS",'C1. Verprobung'!$C$21,
IF($C468="6 - MS/NS",'C1. Verprobung'!$C$22,
IF($C468="7 - NS",'C1. Verprobung'!$C$23,"-")))))))</f>
        <v>-</v>
      </c>
      <c r="P468" s="322" t="str">
        <f>IF($C468="1 - HöS",'C1. Verprobung'!$D$17,
IF($C468="2 - HöS/HS",'C1. Verprobung'!$D$18,
IF($C468="3 - HS",'C1. Verprobung'!$D$19,
IF($C468="4 - HS/MS",'C1. Verprobung'!$D$20,
IF($C468="5 - MS",'C1. Verprobung'!$D$21,
IF($C468="6 - MS/NS",'C1. Verprobung'!$D$22,
IF($C468="7 - NS",'C1. Verprobung'!$D$23,"-")))))))</f>
        <v>-</v>
      </c>
      <c r="Q468" s="322" t="str">
        <f>IF($C468="1 - HöS",'C1. Verprobung'!$E$17,
IF($C468="2 - HöS/HS",'C1. Verprobung'!$E$18,
IF($C468="3 - HS",'C1. Verprobung'!$E$19,
IF($C468="4 - HS/MS",'C1. Verprobung'!$E$20,
IF($C468="5 - MS",'C1. Verprobung'!$E$21,
IF($C468="6 - MS/NS",'C1. Verprobung'!$E$22,
IF($C468="7 - NS",'C1. Verprobung'!$E$23,"-")))))))</f>
        <v>-</v>
      </c>
      <c r="R468" s="322" t="str">
        <f>IF($C468="1 - HöS",'C1. Verprobung'!$F$17,
IF($C468="2 - HöS/HS",'C1. Verprobung'!$F$18,
IF($C468="3 - HS",'C1. Verprobung'!$F$19,
IF($C468="4 - HS/MS",'C1. Verprobung'!$F$20,
IF($C468="5 - MS",'C1. Verprobung'!$F$21,
IF($C468="6 - MS/NS",'C1. Verprobung'!$F$22,
IF($C468="7 - NS",'C1. Verprobung'!$F$23,"-")))))))</f>
        <v>-</v>
      </c>
      <c r="S468" s="151"/>
      <c r="T468" s="181">
        <f t="shared" si="38"/>
        <v>0</v>
      </c>
      <c r="U468" s="181">
        <f t="shared" si="39"/>
        <v>0</v>
      </c>
      <c r="V468" s="181">
        <f t="shared" si="40"/>
        <v>0</v>
      </c>
      <c r="W468" s="181">
        <f t="shared" si="41"/>
        <v>0</v>
      </c>
      <c r="X468" s="181">
        <f t="shared" si="42"/>
        <v>0</v>
      </c>
    </row>
    <row r="469" spans="2:24" ht="15" customHeight="1" x14ac:dyDescent="0.2">
      <c r="B469" s="337" t="s">
        <v>36</v>
      </c>
      <c r="C469" s="133" t="s">
        <v>36</v>
      </c>
      <c r="D469" s="133" t="s">
        <v>36</v>
      </c>
      <c r="E469" s="133"/>
      <c r="F469" s="133"/>
      <c r="G469" s="133"/>
      <c r="H469" s="133"/>
      <c r="I469" s="133"/>
      <c r="J469" s="133"/>
      <c r="K469" s="154"/>
      <c r="L469" s="154"/>
      <c r="M469" s="154"/>
      <c r="N469" s="154"/>
      <c r="O469" s="322" t="str">
        <f>IF($C469="1 - HöS",'C1. Verprobung'!$C$17,
IF($C469="2 - HöS/HS",'C1. Verprobung'!$C$18,
IF($C469="3 - HS",'C1. Verprobung'!$C$19,
IF($C469="4 - HS/MS",'C1. Verprobung'!$C$20,
IF($C469="5 - MS",'C1. Verprobung'!$C$21,
IF($C469="6 - MS/NS",'C1. Verprobung'!$C$22,
IF($C469="7 - NS",'C1. Verprobung'!$C$23,"-")))))))</f>
        <v>-</v>
      </c>
      <c r="P469" s="322" t="str">
        <f>IF($C469="1 - HöS",'C1. Verprobung'!$D$17,
IF($C469="2 - HöS/HS",'C1. Verprobung'!$D$18,
IF($C469="3 - HS",'C1. Verprobung'!$D$19,
IF($C469="4 - HS/MS",'C1. Verprobung'!$D$20,
IF($C469="5 - MS",'C1. Verprobung'!$D$21,
IF($C469="6 - MS/NS",'C1. Verprobung'!$D$22,
IF($C469="7 - NS",'C1. Verprobung'!$D$23,"-")))))))</f>
        <v>-</v>
      </c>
      <c r="Q469" s="322" t="str">
        <f>IF($C469="1 - HöS",'C1. Verprobung'!$E$17,
IF($C469="2 - HöS/HS",'C1. Verprobung'!$E$18,
IF($C469="3 - HS",'C1. Verprobung'!$E$19,
IF($C469="4 - HS/MS",'C1. Verprobung'!$E$20,
IF($C469="5 - MS",'C1. Verprobung'!$E$21,
IF($C469="6 - MS/NS",'C1. Verprobung'!$E$22,
IF($C469="7 - NS",'C1. Verprobung'!$E$23,"-")))))))</f>
        <v>-</v>
      </c>
      <c r="R469" s="322" t="str">
        <f>IF($C469="1 - HöS",'C1. Verprobung'!$F$17,
IF($C469="2 - HöS/HS",'C1. Verprobung'!$F$18,
IF($C469="3 - HS",'C1. Verprobung'!$F$19,
IF($C469="4 - HS/MS",'C1. Verprobung'!$F$20,
IF($C469="5 - MS",'C1. Verprobung'!$F$21,
IF($C469="6 - MS/NS",'C1. Verprobung'!$F$22,
IF($C469="7 - NS",'C1. Verprobung'!$F$23,"-")))))))</f>
        <v>-</v>
      </c>
      <c r="S469" s="151"/>
      <c r="T469" s="181">
        <f t="shared" si="38"/>
        <v>0</v>
      </c>
      <c r="U469" s="181">
        <f t="shared" si="39"/>
        <v>0</v>
      </c>
      <c r="V469" s="181">
        <f t="shared" si="40"/>
        <v>0</v>
      </c>
      <c r="W469" s="181">
        <f t="shared" si="41"/>
        <v>0</v>
      </c>
      <c r="X469" s="181">
        <f t="shared" si="42"/>
        <v>0</v>
      </c>
    </row>
    <row r="470" spans="2:24" ht="15" customHeight="1" x14ac:dyDescent="0.2">
      <c r="B470" s="337" t="s">
        <v>36</v>
      </c>
      <c r="C470" s="133" t="s">
        <v>36</v>
      </c>
      <c r="D470" s="133" t="s">
        <v>36</v>
      </c>
      <c r="E470" s="133"/>
      <c r="F470" s="133"/>
      <c r="G470" s="133"/>
      <c r="H470" s="133"/>
      <c r="I470" s="133"/>
      <c r="J470" s="133"/>
      <c r="K470" s="154"/>
      <c r="L470" s="154"/>
      <c r="M470" s="154"/>
      <c r="N470" s="154"/>
      <c r="O470" s="322" t="str">
        <f>IF($C470="1 - HöS",'C1. Verprobung'!$C$17,
IF($C470="2 - HöS/HS",'C1. Verprobung'!$C$18,
IF($C470="3 - HS",'C1. Verprobung'!$C$19,
IF($C470="4 - HS/MS",'C1. Verprobung'!$C$20,
IF($C470="5 - MS",'C1. Verprobung'!$C$21,
IF($C470="6 - MS/NS",'C1. Verprobung'!$C$22,
IF($C470="7 - NS",'C1. Verprobung'!$C$23,"-")))))))</f>
        <v>-</v>
      </c>
      <c r="P470" s="322" t="str">
        <f>IF($C470="1 - HöS",'C1. Verprobung'!$D$17,
IF($C470="2 - HöS/HS",'C1. Verprobung'!$D$18,
IF($C470="3 - HS",'C1. Verprobung'!$D$19,
IF($C470="4 - HS/MS",'C1. Verprobung'!$D$20,
IF($C470="5 - MS",'C1. Verprobung'!$D$21,
IF($C470="6 - MS/NS",'C1. Verprobung'!$D$22,
IF($C470="7 - NS",'C1. Verprobung'!$D$23,"-")))))))</f>
        <v>-</v>
      </c>
      <c r="Q470" s="322" t="str">
        <f>IF($C470="1 - HöS",'C1. Verprobung'!$E$17,
IF($C470="2 - HöS/HS",'C1. Verprobung'!$E$18,
IF($C470="3 - HS",'C1. Verprobung'!$E$19,
IF($C470="4 - HS/MS",'C1. Verprobung'!$E$20,
IF($C470="5 - MS",'C1. Verprobung'!$E$21,
IF($C470="6 - MS/NS",'C1. Verprobung'!$E$22,
IF($C470="7 - NS",'C1. Verprobung'!$E$23,"-")))))))</f>
        <v>-</v>
      </c>
      <c r="R470" s="322" t="str">
        <f>IF($C470="1 - HöS",'C1. Verprobung'!$F$17,
IF($C470="2 - HöS/HS",'C1. Verprobung'!$F$18,
IF($C470="3 - HS",'C1. Verprobung'!$F$19,
IF($C470="4 - HS/MS",'C1. Verprobung'!$F$20,
IF($C470="5 - MS",'C1. Verprobung'!$F$21,
IF($C470="6 - MS/NS",'C1. Verprobung'!$F$22,
IF($C470="7 - NS",'C1. Verprobung'!$F$23,"-")))))))</f>
        <v>-</v>
      </c>
      <c r="S470" s="151"/>
      <c r="T470" s="181">
        <f t="shared" si="38"/>
        <v>0</v>
      </c>
      <c r="U470" s="181">
        <f t="shared" si="39"/>
        <v>0</v>
      </c>
      <c r="V470" s="181">
        <f t="shared" si="40"/>
        <v>0</v>
      </c>
      <c r="W470" s="181">
        <f t="shared" si="41"/>
        <v>0</v>
      </c>
      <c r="X470" s="181">
        <f t="shared" si="42"/>
        <v>0</v>
      </c>
    </row>
    <row r="471" spans="2:24" ht="15" customHeight="1" x14ac:dyDescent="0.2">
      <c r="B471" s="337" t="s">
        <v>36</v>
      </c>
      <c r="C471" s="133" t="s">
        <v>36</v>
      </c>
      <c r="D471" s="133" t="s">
        <v>36</v>
      </c>
      <c r="E471" s="133"/>
      <c r="F471" s="133"/>
      <c r="G471" s="133"/>
      <c r="H471" s="133"/>
      <c r="I471" s="133"/>
      <c r="J471" s="133"/>
      <c r="K471" s="154"/>
      <c r="L471" s="154"/>
      <c r="M471" s="154"/>
      <c r="N471" s="154"/>
      <c r="O471" s="322" t="str">
        <f>IF($C471="1 - HöS",'C1. Verprobung'!$C$17,
IF($C471="2 - HöS/HS",'C1. Verprobung'!$C$18,
IF($C471="3 - HS",'C1. Verprobung'!$C$19,
IF($C471="4 - HS/MS",'C1. Verprobung'!$C$20,
IF($C471="5 - MS",'C1. Verprobung'!$C$21,
IF($C471="6 - MS/NS",'C1. Verprobung'!$C$22,
IF($C471="7 - NS",'C1. Verprobung'!$C$23,"-")))))))</f>
        <v>-</v>
      </c>
      <c r="P471" s="322" t="str">
        <f>IF($C471="1 - HöS",'C1. Verprobung'!$D$17,
IF($C471="2 - HöS/HS",'C1. Verprobung'!$D$18,
IF($C471="3 - HS",'C1. Verprobung'!$D$19,
IF($C471="4 - HS/MS",'C1. Verprobung'!$D$20,
IF($C471="5 - MS",'C1. Verprobung'!$D$21,
IF($C471="6 - MS/NS",'C1. Verprobung'!$D$22,
IF($C471="7 - NS",'C1. Verprobung'!$D$23,"-")))))))</f>
        <v>-</v>
      </c>
      <c r="Q471" s="322" t="str">
        <f>IF($C471="1 - HöS",'C1. Verprobung'!$E$17,
IF($C471="2 - HöS/HS",'C1. Verprobung'!$E$18,
IF($C471="3 - HS",'C1. Verprobung'!$E$19,
IF($C471="4 - HS/MS",'C1. Verprobung'!$E$20,
IF($C471="5 - MS",'C1. Verprobung'!$E$21,
IF($C471="6 - MS/NS",'C1. Verprobung'!$E$22,
IF($C471="7 - NS",'C1. Verprobung'!$E$23,"-")))))))</f>
        <v>-</v>
      </c>
      <c r="R471" s="322" t="str">
        <f>IF($C471="1 - HöS",'C1. Verprobung'!$F$17,
IF($C471="2 - HöS/HS",'C1. Verprobung'!$F$18,
IF($C471="3 - HS",'C1. Verprobung'!$F$19,
IF($C471="4 - HS/MS",'C1. Verprobung'!$F$20,
IF($C471="5 - MS",'C1. Verprobung'!$F$21,
IF($C471="6 - MS/NS",'C1. Verprobung'!$F$22,
IF($C471="7 - NS",'C1. Verprobung'!$F$23,"-")))))))</f>
        <v>-</v>
      </c>
      <c r="S471" s="151"/>
      <c r="T471" s="181">
        <f t="shared" si="38"/>
        <v>0</v>
      </c>
      <c r="U471" s="181">
        <f t="shared" si="39"/>
        <v>0</v>
      </c>
      <c r="V471" s="181">
        <f t="shared" si="40"/>
        <v>0</v>
      </c>
      <c r="W471" s="181">
        <f t="shared" si="41"/>
        <v>0</v>
      </c>
      <c r="X471" s="181">
        <f t="shared" si="42"/>
        <v>0</v>
      </c>
    </row>
    <row r="472" spans="2:24" ht="15" customHeight="1" x14ac:dyDescent="0.2">
      <c r="B472" s="337" t="s">
        <v>36</v>
      </c>
      <c r="C472" s="133" t="s">
        <v>36</v>
      </c>
      <c r="D472" s="133" t="s">
        <v>36</v>
      </c>
      <c r="E472" s="133"/>
      <c r="F472" s="133"/>
      <c r="G472" s="133"/>
      <c r="H472" s="133"/>
      <c r="I472" s="133"/>
      <c r="J472" s="133"/>
      <c r="K472" s="154"/>
      <c r="L472" s="154"/>
      <c r="M472" s="154"/>
      <c r="N472" s="154"/>
      <c r="O472" s="322" t="str">
        <f>IF($C472="1 - HöS",'C1. Verprobung'!$C$17,
IF($C472="2 - HöS/HS",'C1. Verprobung'!$C$18,
IF($C472="3 - HS",'C1. Verprobung'!$C$19,
IF($C472="4 - HS/MS",'C1. Verprobung'!$C$20,
IF($C472="5 - MS",'C1. Verprobung'!$C$21,
IF($C472="6 - MS/NS",'C1. Verprobung'!$C$22,
IF($C472="7 - NS",'C1. Verprobung'!$C$23,"-")))))))</f>
        <v>-</v>
      </c>
      <c r="P472" s="322" t="str">
        <f>IF($C472="1 - HöS",'C1. Verprobung'!$D$17,
IF($C472="2 - HöS/HS",'C1. Verprobung'!$D$18,
IF($C472="3 - HS",'C1. Verprobung'!$D$19,
IF($C472="4 - HS/MS",'C1. Verprobung'!$D$20,
IF($C472="5 - MS",'C1. Verprobung'!$D$21,
IF($C472="6 - MS/NS",'C1. Verprobung'!$D$22,
IF($C472="7 - NS",'C1. Verprobung'!$D$23,"-")))))))</f>
        <v>-</v>
      </c>
      <c r="Q472" s="322" t="str">
        <f>IF($C472="1 - HöS",'C1. Verprobung'!$E$17,
IF($C472="2 - HöS/HS",'C1. Verprobung'!$E$18,
IF($C472="3 - HS",'C1. Verprobung'!$E$19,
IF($C472="4 - HS/MS",'C1. Verprobung'!$E$20,
IF($C472="5 - MS",'C1. Verprobung'!$E$21,
IF($C472="6 - MS/NS",'C1. Verprobung'!$E$22,
IF($C472="7 - NS",'C1. Verprobung'!$E$23,"-")))))))</f>
        <v>-</v>
      </c>
      <c r="R472" s="322" t="str">
        <f>IF($C472="1 - HöS",'C1. Verprobung'!$F$17,
IF($C472="2 - HöS/HS",'C1. Verprobung'!$F$18,
IF($C472="3 - HS",'C1. Verprobung'!$F$19,
IF($C472="4 - HS/MS",'C1. Verprobung'!$F$20,
IF($C472="5 - MS",'C1. Verprobung'!$F$21,
IF($C472="6 - MS/NS",'C1. Verprobung'!$F$22,
IF($C472="7 - NS",'C1. Verprobung'!$F$23,"-")))))))</f>
        <v>-</v>
      </c>
      <c r="S472" s="151"/>
      <c r="T472" s="181">
        <f t="shared" si="38"/>
        <v>0</v>
      </c>
      <c r="U472" s="181">
        <f t="shared" si="39"/>
        <v>0</v>
      </c>
      <c r="V472" s="181">
        <f t="shared" si="40"/>
        <v>0</v>
      </c>
      <c r="W472" s="181">
        <f t="shared" si="41"/>
        <v>0</v>
      </c>
      <c r="X472" s="181">
        <f t="shared" si="42"/>
        <v>0</v>
      </c>
    </row>
    <row r="473" spans="2:24" ht="15" customHeight="1" x14ac:dyDescent="0.2">
      <c r="B473" s="337" t="s">
        <v>36</v>
      </c>
      <c r="C473" s="133" t="s">
        <v>36</v>
      </c>
      <c r="D473" s="133" t="s">
        <v>36</v>
      </c>
      <c r="E473" s="133"/>
      <c r="F473" s="133"/>
      <c r="G473" s="133"/>
      <c r="H473" s="133"/>
      <c r="I473" s="133"/>
      <c r="J473" s="133"/>
      <c r="K473" s="154"/>
      <c r="L473" s="154"/>
      <c r="M473" s="154"/>
      <c r="N473" s="154"/>
      <c r="O473" s="322" t="str">
        <f>IF($C473="1 - HöS",'C1. Verprobung'!$C$17,
IF($C473="2 - HöS/HS",'C1. Verprobung'!$C$18,
IF($C473="3 - HS",'C1. Verprobung'!$C$19,
IF($C473="4 - HS/MS",'C1. Verprobung'!$C$20,
IF($C473="5 - MS",'C1. Verprobung'!$C$21,
IF($C473="6 - MS/NS",'C1. Verprobung'!$C$22,
IF($C473="7 - NS",'C1. Verprobung'!$C$23,"-")))))))</f>
        <v>-</v>
      </c>
      <c r="P473" s="322" t="str">
        <f>IF($C473="1 - HöS",'C1. Verprobung'!$D$17,
IF($C473="2 - HöS/HS",'C1. Verprobung'!$D$18,
IF($C473="3 - HS",'C1. Verprobung'!$D$19,
IF($C473="4 - HS/MS",'C1. Verprobung'!$D$20,
IF($C473="5 - MS",'C1. Verprobung'!$D$21,
IF($C473="6 - MS/NS",'C1. Verprobung'!$D$22,
IF($C473="7 - NS",'C1. Verprobung'!$D$23,"-")))))))</f>
        <v>-</v>
      </c>
      <c r="Q473" s="322" t="str">
        <f>IF($C473="1 - HöS",'C1. Verprobung'!$E$17,
IF($C473="2 - HöS/HS",'C1. Verprobung'!$E$18,
IF($C473="3 - HS",'C1. Verprobung'!$E$19,
IF($C473="4 - HS/MS",'C1. Verprobung'!$E$20,
IF($C473="5 - MS",'C1. Verprobung'!$E$21,
IF($C473="6 - MS/NS",'C1. Verprobung'!$E$22,
IF($C473="7 - NS",'C1. Verprobung'!$E$23,"-")))))))</f>
        <v>-</v>
      </c>
      <c r="R473" s="322" t="str">
        <f>IF($C473="1 - HöS",'C1. Verprobung'!$F$17,
IF($C473="2 - HöS/HS",'C1. Verprobung'!$F$18,
IF($C473="3 - HS",'C1. Verprobung'!$F$19,
IF($C473="4 - HS/MS",'C1. Verprobung'!$F$20,
IF($C473="5 - MS",'C1. Verprobung'!$F$21,
IF($C473="6 - MS/NS",'C1. Verprobung'!$F$22,
IF($C473="7 - NS",'C1. Verprobung'!$F$23,"-")))))))</f>
        <v>-</v>
      </c>
      <c r="S473" s="151"/>
      <c r="T473" s="181">
        <f t="shared" si="38"/>
        <v>0</v>
      </c>
      <c r="U473" s="181">
        <f t="shared" si="39"/>
        <v>0</v>
      </c>
      <c r="V473" s="181">
        <f t="shared" si="40"/>
        <v>0</v>
      </c>
      <c r="W473" s="181">
        <f t="shared" si="41"/>
        <v>0</v>
      </c>
      <c r="X473" s="181">
        <f t="shared" si="42"/>
        <v>0</v>
      </c>
    </row>
    <row r="474" spans="2:24" ht="15" customHeight="1" x14ac:dyDescent="0.2">
      <c r="B474" s="337" t="s">
        <v>36</v>
      </c>
      <c r="C474" s="133" t="s">
        <v>36</v>
      </c>
      <c r="D474" s="133" t="s">
        <v>36</v>
      </c>
      <c r="E474" s="133"/>
      <c r="F474" s="133"/>
      <c r="G474" s="133"/>
      <c r="H474" s="133"/>
      <c r="I474" s="133"/>
      <c r="J474" s="133"/>
      <c r="K474" s="154"/>
      <c r="L474" s="154"/>
      <c r="M474" s="154"/>
      <c r="N474" s="154"/>
      <c r="O474" s="322" t="str">
        <f>IF($C474="1 - HöS",'C1. Verprobung'!$C$17,
IF($C474="2 - HöS/HS",'C1. Verprobung'!$C$18,
IF($C474="3 - HS",'C1. Verprobung'!$C$19,
IF($C474="4 - HS/MS",'C1. Verprobung'!$C$20,
IF($C474="5 - MS",'C1. Verprobung'!$C$21,
IF($C474="6 - MS/NS",'C1. Verprobung'!$C$22,
IF($C474="7 - NS",'C1. Verprobung'!$C$23,"-")))))))</f>
        <v>-</v>
      </c>
      <c r="P474" s="322" t="str">
        <f>IF($C474="1 - HöS",'C1. Verprobung'!$D$17,
IF($C474="2 - HöS/HS",'C1. Verprobung'!$D$18,
IF($C474="3 - HS",'C1. Verprobung'!$D$19,
IF($C474="4 - HS/MS",'C1. Verprobung'!$D$20,
IF($C474="5 - MS",'C1. Verprobung'!$D$21,
IF($C474="6 - MS/NS",'C1. Verprobung'!$D$22,
IF($C474="7 - NS",'C1. Verprobung'!$D$23,"-")))))))</f>
        <v>-</v>
      </c>
      <c r="Q474" s="322" t="str">
        <f>IF($C474="1 - HöS",'C1. Verprobung'!$E$17,
IF($C474="2 - HöS/HS",'C1. Verprobung'!$E$18,
IF($C474="3 - HS",'C1. Verprobung'!$E$19,
IF($C474="4 - HS/MS",'C1. Verprobung'!$E$20,
IF($C474="5 - MS",'C1. Verprobung'!$E$21,
IF($C474="6 - MS/NS",'C1. Verprobung'!$E$22,
IF($C474="7 - NS",'C1. Verprobung'!$E$23,"-")))))))</f>
        <v>-</v>
      </c>
      <c r="R474" s="322" t="str">
        <f>IF($C474="1 - HöS",'C1. Verprobung'!$F$17,
IF($C474="2 - HöS/HS",'C1. Verprobung'!$F$18,
IF($C474="3 - HS",'C1. Verprobung'!$F$19,
IF($C474="4 - HS/MS",'C1. Verprobung'!$F$20,
IF($C474="5 - MS",'C1. Verprobung'!$F$21,
IF($C474="6 - MS/NS",'C1. Verprobung'!$F$22,
IF($C474="7 - NS",'C1. Verprobung'!$F$23,"-")))))))</f>
        <v>-</v>
      </c>
      <c r="S474" s="151"/>
      <c r="T474" s="181">
        <f t="shared" si="38"/>
        <v>0</v>
      </c>
      <c r="U474" s="181">
        <f t="shared" si="39"/>
        <v>0</v>
      </c>
      <c r="V474" s="181">
        <f t="shared" si="40"/>
        <v>0</v>
      </c>
      <c r="W474" s="181">
        <f t="shared" si="41"/>
        <v>0</v>
      </c>
      <c r="X474" s="181">
        <f t="shared" si="42"/>
        <v>0</v>
      </c>
    </row>
    <row r="475" spans="2:24" ht="15" customHeight="1" x14ac:dyDescent="0.2">
      <c r="B475" s="337" t="s">
        <v>36</v>
      </c>
      <c r="C475" s="133" t="s">
        <v>36</v>
      </c>
      <c r="D475" s="133" t="s">
        <v>36</v>
      </c>
      <c r="E475" s="133"/>
      <c r="F475" s="133"/>
      <c r="G475" s="133"/>
      <c r="H475" s="133"/>
      <c r="I475" s="133"/>
      <c r="J475" s="133"/>
      <c r="K475" s="154"/>
      <c r="L475" s="154"/>
      <c r="M475" s="154"/>
      <c r="N475" s="154"/>
      <c r="O475" s="322" t="str">
        <f>IF($C475="1 - HöS",'C1. Verprobung'!$C$17,
IF($C475="2 - HöS/HS",'C1. Verprobung'!$C$18,
IF($C475="3 - HS",'C1. Verprobung'!$C$19,
IF($C475="4 - HS/MS",'C1. Verprobung'!$C$20,
IF($C475="5 - MS",'C1. Verprobung'!$C$21,
IF($C475="6 - MS/NS",'C1. Verprobung'!$C$22,
IF($C475="7 - NS",'C1. Verprobung'!$C$23,"-")))))))</f>
        <v>-</v>
      </c>
      <c r="P475" s="322" t="str">
        <f>IF($C475="1 - HöS",'C1. Verprobung'!$D$17,
IF($C475="2 - HöS/HS",'C1. Verprobung'!$D$18,
IF($C475="3 - HS",'C1. Verprobung'!$D$19,
IF($C475="4 - HS/MS",'C1. Verprobung'!$D$20,
IF($C475="5 - MS",'C1. Verprobung'!$D$21,
IF($C475="6 - MS/NS",'C1. Verprobung'!$D$22,
IF($C475="7 - NS",'C1. Verprobung'!$D$23,"-")))))))</f>
        <v>-</v>
      </c>
      <c r="Q475" s="322" t="str">
        <f>IF($C475="1 - HöS",'C1. Verprobung'!$E$17,
IF($C475="2 - HöS/HS",'C1. Verprobung'!$E$18,
IF($C475="3 - HS",'C1. Verprobung'!$E$19,
IF($C475="4 - HS/MS",'C1. Verprobung'!$E$20,
IF($C475="5 - MS",'C1. Verprobung'!$E$21,
IF($C475="6 - MS/NS",'C1. Verprobung'!$E$22,
IF($C475="7 - NS",'C1. Verprobung'!$E$23,"-")))))))</f>
        <v>-</v>
      </c>
      <c r="R475" s="322" t="str">
        <f>IF($C475="1 - HöS",'C1. Verprobung'!$F$17,
IF($C475="2 - HöS/HS",'C1. Verprobung'!$F$18,
IF($C475="3 - HS",'C1. Verprobung'!$F$19,
IF($C475="4 - HS/MS",'C1. Verprobung'!$F$20,
IF($C475="5 - MS",'C1. Verprobung'!$F$21,
IF($C475="6 - MS/NS",'C1. Verprobung'!$F$22,
IF($C475="7 - NS",'C1. Verprobung'!$F$23,"-")))))))</f>
        <v>-</v>
      </c>
      <c r="S475" s="151"/>
      <c r="T475" s="181">
        <f t="shared" si="38"/>
        <v>0</v>
      </c>
      <c r="U475" s="181">
        <f t="shared" si="39"/>
        <v>0</v>
      </c>
      <c r="V475" s="181">
        <f t="shared" si="40"/>
        <v>0</v>
      </c>
      <c r="W475" s="181">
        <f t="shared" si="41"/>
        <v>0</v>
      </c>
      <c r="X475" s="181">
        <f t="shared" si="42"/>
        <v>0</v>
      </c>
    </row>
    <row r="476" spans="2:24" ht="15" customHeight="1" x14ac:dyDescent="0.2">
      <c r="B476" s="337" t="s">
        <v>36</v>
      </c>
      <c r="C476" s="133" t="s">
        <v>36</v>
      </c>
      <c r="D476" s="133" t="s">
        <v>36</v>
      </c>
      <c r="E476" s="133"/>
      <c r="F476" s="133"/>
      <c r="G476" s="133"/>
      <c r="H476" s="133"/>
      <c r="I476" s="133"/>
      <c r="J476" s="133"/>
      <c r="K476" s="154"/>
      <c r="L476" s="154"/>
      <c r="M476" s="154"/>
      <c r="N476" s="154"/>
      <c r="O476" s="322" t="str">
        <f>IF($C476="1 - HöS",'C1. Verprobung'!$C$17,
IF($C476="2 - HöS/HS",'C1. Verprobung'!$C$18,
IF($C476="3 - HS",'C1. Verprobung'!$C$19,
IF($C476="4 - HS/MS",'C1. Verprobung'!$C$20,
IF($C476="5 - MS",'C1. Verprobung'!$C$21,
IF($C476="6 - MS/NS",'C1. Verprobung'!$C$22,
IF($C476="7 - NS",'C1. Verprobung'!$C$23,"-")))))))</f>
        <v>-</v>
      </c>
      <c r="P476" s="322" t="str">
        <f>IF($C476="1 - HöS",'C1. Verprobung'!$D$17,
IF($C476="2 - HöS/HS",'C1. Verprobung'!$D$18,
IF($C476="3 - HS",'C1. Verprobung'!$D$19,
IF($C476="4 - HS/MS",'C1. Verprobung'!$D$20,
IF($C476="5 - MS",'C1. Verprobung'!$D$21,
IF($C476="6 - MS/NS",'C1. Verprobung'!$D$22,
IF($C476="7 - NS",'C1. Verprobung'!$D$23,"-")))))))</f>
        <v>-</v>
      </c>
      <c r="Q476" s="322" t="str">
        <f>IF($C476="1 - HöS",'C1. Verprobung'!$E$17,
IF($C476="2 - HöS/HS",'C1. Verprobung'!$E$18,
IF($C476="3 - HS",'C1. Verprobung'!$E$19,
IF($C476="4 - HS/MS",'C1. Verprobung'!$E$20,
IF($C476="5 - MS",'C1. Verprobung'!$E$21,
IF($C476="6 - MS/NS",'C1. Verprobung'!$E$22,
IF($C476="7 - NS",'C1. Verprobung'!$E$23,"-")))))))</f>
        <v>-</v>
      </c>
      <c r="R476" s="322" t="str">
        <f>IF($C476="1 - HöS",'C1. Verprobung'!$F$17,
IF($C476="2 - HöS/HS",'C1. Verprobung'!$F$18,
IF($C476="3 - HS",'C1. Verprobung'!$F$19,
IF($C476="4 - HS/MS",'C1. Verprobung'!$F$20,
IF($C476="5 - MS",'C1. Verprobung'!$F$21,
IF($C476="6 - MS/NS",'C1. Verprobung'!$F$22,
IF($C476="7 - NS",'C1. Verprobung'!$F$23,"-")))))))</f>
        <v>-</v>
      </c>
      <c r="S476" s="151"/>
      <c r="T476" s="181">
        <f t="shared" si="38"/>
        <v>0</v>
      </c>
      <c r="U476" s="181">
        <f t="shared" si="39"/>
        <v>0</v>
      </c>
      <c r="V476" s="181">
        <f t="shared" si="40"/>
        <v>0</v>
      </c>
      <c r="W476" s="181">
        <f t="shared" si="41"/>
        <v>0</v>
      </c>
      <c r="X476" s="181">
        <f t="shared" si="42"/>
        <v>0</v>
      </c>
    </row>
    <row r="477" spans="2:24" ht="15" customHeight="1" x14ac:dyDescent="0.2">
      <c r="B477" s="337" t="s">
        <v>36</v>
      </c>
      <c r="C477" s="133" t="s">
        <v>36</v>
      </c>
      <c r="D477" s="133" t="s">
        <v>36</v>
      </c>
      <c r="E477" s="133"/>
      <c r="F477" s="133"/>
      <c r="G477" s="133"/>
      <c r="H477" s="133"/>
      <c r="I477" s="133"/>
      <c r="J477" s="133"/>
      <c r="K477" s="154"/>
      <c r="L477" s="154"/>
      <c r="M477" s="154"/>
      <c r="N477" s="154"/>
      <c r="O477" s="322" t="str">
        <f>IF($C477="1 - HöS",'C1. Verprobung'!$C$17,
IF($C477="2 - HöS/HS",'C1. Verprobung'!$C$18,
IF($C477="3 - HS",'C1. Verprobung'!$C$19,
IF($C477="4 - HS/MS",'C1. Verprobung'!$C$20,
IF($C477="5 - MS",'C1. Verprobung'!$C$21,
IF($C477="6 - MS/NS",'C1. Verprobung'!$C$22,
IF($C477="7 - NS",'C1. Verprobung'!$C$23,"-")))))))</f>
        <v>-</v>
      </c>
      <c r="P477" s="322" t="str">
        <f>IF($C477="1 - HöS",'C1. Verprobung'!$D$17,
IF($C477="2 - HöS/HS",'C1. Verprobung'!$D$18,
IF($C477="3 - HS",'C1. Verprobung'!$D$19,
IF($C477="4 - HS/MS",'C1. Verprobung'!$D$20,
IF($C477="5 - MS",'C1. Verprobung'!$D$21,
IF($C477="6 - MS/NS",'C1. Verprobung'!$D$22,
IF($C477="7 - NS",'C1. Verprobung'!$D$23,"-")))))))</f>
        <v>-</v>
      </c>
      <c r="Q477" s="322" t="str">
        <f>IF($C477="1 - HöS",'C1. Verprobung'!$E$17,
IF($C477="2 - HöS/HS",'C1. Verprobung'!$E$18,
IF($C477="3 - HS",'C1. Verprobung'!$E$19,
IF($C477="4 - HS/MS",'C1. Verprobung'!$E$20,
IF($C477="5 - MS",'C1. Verprobung'!$E$21,
IF($C477="6 - MS/NS",'C1. Verprobung'!$E$22,
IF($C477="7 - NS",'C1. Verprobung'!$E$23,"-")))))))</f>
        <v>-</v>
      </c>
      <c r="R477" s="322" t="str">
        <f>IF($C477="1 - HöS",'C1. Verprobung'!$F$17,
IF($C477="2 - HöS/HS",'C1. Verprobung'!$F$18,
IF($C477="3 - HS",'C1. Verprobung'!$F$19,
IF($C477="4 - HS/MS",'C1. Verprobung'!$F$20,
IF($C477="5 - MS",'C1. Verprobung'!$F$21,
IF($C477="6 - MS/NS",'C1. Verprobung'!$F$22,
IF($C477="7 - NS",'C1. Verprobung'!$F$23,"-")))))))</f>
        <v>-</v>
      </c>
      <c r="S477" s="151"/>
      <c r="T477" s="181">
        <f t="shared" si="38"/>
        <v>0</v>
      </c>
      <c r="U477" s="181">
        <f t="shared" si="39"/>
        <v>0</v>
      </c>
      <c r="V477" s="181">
        <f t="shared" si="40"/>
        <v>0</v>
      </c>
      <c r="W477" s="181">
        <f t="shared" si="41"/>
        <v>0</v>
      </c>
      <c r="X477" s="181">
        <f t="shared" si="42"/>
        <v>0</v>
      </c>
    </row>
    <row r="478" spans="2:24" ht="15" customHeight="1" x14ac:dyDescent="0.2">
      <c r="B478" s="337" t="s">
        <v>36</v>
      </c>
      <c r="C478" s="133" t="s">
        <v>36</v>
      </c>
      <c r="D478" s="133" t="s">
        <v>36</v>
      </c>
      <c r="E478" s="133"/>
      <c r="F478" s="133"/>
      <c r="G478" s="133"/>
      <c r="H478" s="133"/>
      <c r="I478" s="133"/>
      <c r="J478" s="133"/>
      <c r="K478" s="154"/>
      <c r="L478" s="154"/>
      <c r="M478" s="154"/>
      <c r="N478" s="154"/>
      <c r="O478" s="322" t="str">
        <f>IF($C478="1 - HöS",'C1. Verprobung'!$C$17,
IF($C478="2 - HöS/HS",'C1. Verprobung'!$C$18,
IF($C478="3 - HS",'C1. Verprobung'!$C$19,
IF($C478="4 - HS/MS",'C1. Verprobung'!$C$20,
IF($C478="5 - MS",'C1. Verprobung'!$C$21,
IF($C478="6 - MS/NS",'C1. Verprobung'!$C$22,
IF($C478="7 - NS",'C1. Verprobung'!$C$23,"-")))))))</f>
        <v>-</v>
      </c>
      <c r="P478" s="322" t="str">
        <f>IF($C478="1 - HöS",'C1. Verprobung'!$D$17,
IF($C478="2 - HöS/HS",'C1. Verprobung'!$D$18,
IF($C478="3 - HS",'C1. Verprobung'!$D$19,
IF($C478="4 - HS/MS",'C1. Verprobung'!$D$20,
IF($C478="5 - MS",'C1. Verprobung'!$D$21,
IF($C478="6 - MS/NS",'C1. Verprobung'!$D$22,
IF($C478="7 - NS",'C1. Verprobung'!$D$23,"-")))))))</f>
        <v>-</v>
      </c>
      <c r="Q478" s="322" t="str">
        <f>IF($C478="1 - HöS",'C1. Verprobung'!$E$17,
IF($C478="2 - HöS/HS",'C1. Verprobung'!$E$18,
IF($C478="3 - HS",'C1. Verprobung'!$E$19,
IF($C478="4 - HS/MS",'C1. Verprobung'!$E$20,
IF($C478="5 - MS",'C1. Verprobung'!$E$21,
IF($C478="6 - MS/NS",'C1. Verprobung'!$E$22,
IF($C478="7 - NS",'C1. Verprobung'!$E$23,"-")))))))</f>
        <v>-</v>
      </c>
      <c r="R478" s="322" t="str">
        <f>IF($C478="1 - HöS",'C1. Verprobung'!$F$17,
IF($C478="2 - HöS/HS",'C1. Verprobung'!$F$18,
IF($C478="3 - HS",'C1. Verprobung'!$F$19,
IF($C478="4 - HS/MS",'C1. Verprobung'!$F$20,
IF($C478="5 - MS",'C1. Verprobung'!$F$21,
IF($C478="6 - MS/NS",'C1. Verprobung'!$F$22,
IF($C478="7 - NS",'C1. Verprobung'!$F$23,"-")))))))</f>
        <v>-</v>
      </c>
      <c r="S478" s="151"/>
      <c r="T478" s="181">
        <f t="shared" si="38"/>
        <v>0</v>
      </c>
      <c r="U478" s="181">
        <f t="shared" si="39"/>
        <v>0</v>
      </c>
      <c r="V478" s="181">
        <f t="shared" si="40"/>
        <v>0</v>
      </c>
      <c r="W478" s="181">
        <f t="shared" si="41"/>
        <v>0</v>
      </c>
      <c r="X478" s="181">
        <f t="shared" si="42"/>
        <v>0</v>
      </c>
    </row>
    <row r="479" spans="2:24" ht="15" customHeight="1" x14ac:dyDescent="0.2">
      <c r="B479" s="337" t="s">
        <v>36</v>
      </c>
      <c r="C479" s="133" t="s">
        <v>36</v>
      </c>
      <c r="D479" s="133" t="s">
        <v>36</v>
      </c>
      <c r="E479" s="133"/>
      <c r="F479" s="133"/>
      <c r="G479" s="133"/>
      <c r="H479" s="133"/>
      <c r="I479" s="133"/>
      <c r="J479" s="133"/>
      <c r="K479" s="154"/>
      <c r="L479" s="154"/>
      <c r="M479" s="154"/>
      <c r="N479" s="154"/>
      <c r="O479" s="322" t="str">
        <f>IF($C479="1 - HöS",'C1. Verprobung'!$C$17,
IF($C479="2 - HöS/HS",'C1. Verprobung'!$C$18,
IF($C479="3 - HS",'C1. Verprobung'!$C$19,
IF($C479="4 - HS/MS",'C1. Verprobung'!$C$20,
IF($C479="5 - MS",'C1. Verprobung'!$C$21,
IF($C479="6 - MS/NS",'C1. Verprobung'!$C$22,
IF($C479="7 - NS",'C1. Verprobung'!$C$23,"-")))))))</f>
        <v>-</v>
      </c>
      <c r="P479" s="322" t="str">
        <f>IF($C479="1 - HöS",'C1. Verprobung'!$D$17,
IF($C479="2 - HöS/HS",'C1. Verprobung'!$D$18,
IF($C479="3 - HS",'C1. Verprobung'!$D$19,
IF($C479="4 - HS/MS",'C1. Verprobung'!$D$20,
IF($C479="5 - MS",'C1. Verprobung'!$D$21,
IF($C479="6 - MS/NS",'C1. Verprobung'!$D$22,
IF($C479="7 - NS",'C1. Verprobung'!$D$23,"-")))))))</f>
        <v>-</v>
      </c>
      <c r="Q479" s="322" t="str">
        <f>IF($C479="1 - HöS",'C1. Verprobung'!$E$17,
IF($C479="2 - HöS/HS",'C1. Verprobung'!$E$18,
IF($C479="3 - HS",'C1. Verprobung'!$E$19,
IF($C479="4 - HS/MS",'C1. Verprobung'!$E$20,
IF($C479="5 - MS",'C1. Verprobung'!$E$21,
IF($C479="6 - MS/NS",'C1. Verprobung'!$E$22,
IF($C479="7 - NS",'C1. Verprobung'!$E$23,"-")))))))</f>
        <v>-</v>
      </c>
      <c r="R479" s="322" t="str">
        <f>IF($C479="1 - HöS",'C1. Verprobung'!$F$17,
IF($C479="2 - HöS/HS",'C1. Verprobung'!$F$18,
IF($C479="3 - HS",'C1. Verprobung'!$F$19,
IF($C479="4 - HS/MS",'C1. Verprobung'!$F$20,
IF($C479="5 - MS",'C1. Verprobung'!$F$21,
IF($C479="6 - MS/NS",'C1. Verprobung'!$F$22,
IF($C479="7 - NS",'C1. Verprobung'!$F$23,"-")))))))</f>
        <v>-</v>
      </c>
      <c r="S479" s="151"/>
      <c r="T479" s="181">
        <f t="shared" si="38"/>
        <v>0</v>
      </c>
      <c r="U479" s="181">
        <f t="shared" si="39"/>
        <v>0</v>
      </c>
      <c r="V479" s="181">
        <f t="shared" si="40"/>
        <v>0</v>
      </c>
      <c r="W479" s="181">
        <f t="shared" si="41"/>
        <v>0</v>
      </c>
      <c r="X479" s="181">
        <f t="shared" si="42"/>
        <v>0</v>
      </c>
    </row>
    <row r="480" spans="2:24" ht="15" customHeight="1" x14ac:dyDescent="0.2">
      <c r="B480" s="337" t="s">
        <v>36</v>
      </c>
      <c r="C480" s="133" t="s">
        <v>36</v>
      </c>
      <c r="D480" s="133" t="s">
        <v>36</v>
      </c>
      <c r="E480" s="133"/>
      <c r="F480" s="133"/>
      <c r="G480" s="133"/>
      <c r="H480" s="133"/>
      <c r="I480" s="133"/>
      <c r="J480" s="133"/>
      <c r="K480" s="154"/>
      <c r="L480" s="154"/>
      <c r="M480" s="154"/>
      <c r="N480" s="154"/>
      <c r="O480" s="322" t="str">
        <f>IF($C480="1 - HöS",'C1. Verprobung'!$C$17,
IF($C480="2 - HöS/HS",'C1. Verprobung'!$C$18,
IF($C480="3 - HS",'C1. Verprobung'!$C$19,
IF($C480="4 - HS/MS",'C1. Verprobung'!$C$20,
IF($C480="5 - MS",'C1. Verprobung'!$C$21,
IF($C480="6 - MS/NS",'C1. Verprobung'!$C$22,
IF($C480="7 - NS",'C1. Verprobung'!$C$23,"-")))))))</f>
        <v>-</v>
      </c>
      <c r="P480" s="322" t="str">
        <f>IF($C480="1 - HöS",'C1. Verprobung'!$D$17,
IF($C480="2 - HöS/HS",'C1. Verprobung'!$D$18,
IF($C480="3 - HS",'C1. Verprobung'!$D$19,
IF($C480="4 - HS/MS",'C1. Verprobung'!$D$20,
IF($C480="5 - MS",'C1. Verprobung'!$D$21,
IF($C480="6 - MS/NS",'C1. Verprobung'!$D$22,
IF($C480="7 - NS",'C1. Verprobung'!$D$23,"-")))))))</f>
        <v>-</v>
      </c>
      <c r="Q480" s="322" t="str">
        <f>IF($C480="1 - HöS",'C1. Verprobung'!$E$17,
IF($C480="2 - HöS/HS",'C1. Verprobung'!$E$18,
IF($C480="3 - HS",'C1. Verprobung'!$E$19,
IF($C480="4 - HS/MS",'C1. Verprobung'!$E$20,
IF($C480="5 - MS",'C1. Verprobung'!$E$21,
IF($C480="6 - MS/NS",'C1. Verprobung'!$E$22,
IF($C480="7 - NS",'C1. Verprobung'!$E$23,"-")))))))</f>
        <v>-</v>
      </c>
      <c r="R480" s="322" t="str">
        <f>IF($C480="1 - HöS",'C1. Verprobung'!$F$17,
IF($C480="2 - HöS/HS",'C1. Verprobung'!$F$18,
IF($C480="3 - HS",'C1. Verprobung'!$F$19,
IF($C480="4 - HS/MS",'C1. Verprobung'!$F$20,
IF($C480="5 - MS",'C1. Verprobung'!$F$21,
IF($C480="6 - MS/NS",'C1. Verprobung'!$F$22,
IF($C480="7 - NS",'C1. Verprobung'!$F$23,"-")))))))</f>
        <v>-</v>
      </c>
      <c r="S480" s="151"/>
      <c r="T480" s="181">
        <f t="shared" si="38"/>
        <v>0</v>
      </c>
      <c r="U480" s="181">
        <f t="shared" si="39"/>
        <v>0</v>
      </c>
      <c r="V480" s="181">
        <f t="shared" si="40"/>
        <v>0</v>
      </c>
      <c r="W480" s="181">
        <f t="shared" si="41"/>
        <v>0</v>
      </c>
      <c r="X480" s="181">
        <f t="shared" si="42"/>
        <v>0</v>
      </c>
    </row>
    <row r="481" spans="2:24" ht="15" customHeight="1" x14ac:dyDescent="0.2">
      <c r="B481" s="337" t="s">
        <v>36</v>
      </c>
      <c r="C481" s="133" t="s">
        <v>36</v>
      </c>
      <c r="D481" s="133" t="s">
        <v>36</v>
      </c>
      <c r="E481" s="133"/>
      <c r="F481" s="133"/>
      <c r="G481" s="133"/>
      <c r="H481" s="133"/>
      <c r="I481" s="133"/>
      <c r="J481" s="133"/>
      <c r="K481" s="154"/>
      <c r="L481" s="154"/>
      <c r="M481" s="154"/>
      <c r="N481" s="154"/>
      <c r="O481" s="322" t="str">
        <f>IF($C481="1 - HöS",'C1. Verprobung'!$C$17,
IF($C481="2 - HöS/HS",'C1. Verprobung'!$C$18,
IF($C481="3 - HS",'C1. Verprobung'!$C$19,
IF($C481="4 - HS/MS",'C1. Verprobung'!$C$20,
IF($C481="5 - MS",'C1. Verprobung'!$C$21,
IF($C481="6 - MS/NS",'C1. Verprobung'!$C$22,
IF($C481="7 - NS",'C1. Verprobung'!$C$23,"-")))))))</f>
        <v>-</v>
      </c>
      <c r="P481" s="322" t="str">
        <f>IF($C481="1 - HöS",'C1. Verprobung'!$D$17,
IF($C481="2 - HöS/HS",'C1. Verprobung'!$D$18,
IF($C481="3 - HS",'C1. Verprobung'!$D$19,
IF($C481="4 - HS/MS",'C1. Verprobung'!$D$20,
IF($C481="5 - MS",'C1. Verprobung'!$D$21,
IF($C481="6 - MS/NS",'C1. Verprobung'!$D$22,
IF($C481="7 - NS",'C1. Verprobung'!$D$23,"-")))))))</f>
        <v>-</v>
      </c>
      <c r="Q481" s="322" t="str">
        <f>IF($C481="1 - HöS",'C1. Verprobung'!$E$17,
IF($C481="2 - HöS/HS",'C1. Verprobung'!$E$18,
IF($C481="3 - HS",'C1. Verprobung'!$E$19,
IF($C481="4 - HS/MS",'C1. Verprobung'!$E$20,
IF($C481="5 - MS",'C1. Verprobung'!$E$21,
IF($C481="6 - MS/NS",'C1. Verprobung'!$E$22,
IF($C481="7 - NS",'C1. Verprobung'!$E$23,"-")))))))</f>
        <v>-</v>
      </c>
      <c r="R481" s="322" t="str">
        <f>IF($C481="1 - HöS",'C1. Verprobung'!$F$17,
IF($C481="2 - HöS/HS",'C1. Verprobung'!$F$18,
IF($C481="3 - HS",'C1. Verprobung'!$F$19,
IF($C481="4 - HS/MS",'C1. Verprobung'!$F$20,
IF($C481="5 - MS",'C1. Verprobung'!$F$21,
IF($C481="6 - MS/NS",'C1. Verprobung'!$F$22,
IF($C481="7 - NS",'C1. Verprobung'!$F$23,"-")))))))</f>
        <v>-</v>
      </c>
      <c r="S481" s="151"/>
      <c r="T481" s="181">
        <f t="shared" si="38"/>
        <v>0</v>
      </c>
      <c r="U481" s="181">
        <f t="shared" si="39"/>
        <v>0</v>
      </c>
      <c r="V481" s="181">
        <f t="shared" si="40"/>
        <v>0</v>
      </c>
      <c r="W481" s="181">
        <f t="shared" si="41"/>
        <v>0</v>
      </c>
      <c r="X481" s="181">
        <f t="shared" si="42"/>
        <v>0</v>
      </c>
    </row>
    <row r="482" spans="2:24" ht="15" customHeight="1" x14ac:dyDescent="0.2">
      <c r="B482" s="337" t="s">
        <v>36</v>
      </c>
      <c r="C482" s="133" t="s">
        <v>36</v>
      </c>
      <c r="D482" s="133" t="s">
        <v>36</v>
      </c>
      <c r="E482" s="133"/>
      <c r="F482" s="133"/>
      <c r="G482" s="133"/>
      <c r="H482" s="133"/>
      <c r="I482" s="133"/>
      <c r="J482" s="133"/>
      <c r="K482" s="154"/>
      <c r="L482" s="154"/>
      <c r="M482" s="154"/>
      <c r="N482" s="154"/>
      <c r="O482" s="322" t="str">
        <f>IF($C482="1 - HöS",'C1. Verprobung'!$C$17,
IF($C482="2 - HöS/HS",'C1. Verprobung'!$C$18,
IF($C482="3 - HS",'C1. Verprobung'!$C$19,
IF($C482="4 - HS/MS",'C1. Verprobung'!$C$20,
IF($C482="5 - MS",'C1. Verprobung'!$C$21,
IF($C482="6 - MS/NS",'C1. Verprobung'!$C$22,
IF($C482="7 - NS",'C1. Verprobung'!$C$23,"-")))))))</f>
        <v>-</v>
      </c>
      <c r="P482" s="322" t="str">
        <f>IF($C482="1 - HöS",'C1. Verprobung'!$D$17,
IF($C482="2 - HöS/HS",'C1. Verprobung'!$D$18,
IF($C482="3 - HS",'C1. Verprobung'!$D$19,
IF($C482="4 - HS/MS",'C1. Verprobung'!$D$20,
IF($C482="5 - MS",'C1. Verprobung'!$D$21,
IF($C482="6 - MS/NS",'C1. Verprobung'!$D$22,
IF($C482="7 - NS",'C1. Verprobung'!$D$23,"-")))))))</f>
        <v>-</v>
      </c>
      <c r="Q482" s="322" t="str">
        <f>IF($C482="1 - HöS",'C1. Verprobung'!$E$17,
IF($C482="2 - HöS/HS",'C1. Verprobung'!$E$18,
IF($C482="3 - HS",'C1. Verprobung'!$E$19,
IF($C482="4 - HS/MS",'C1. Verprobung'!$E$20,
IF($C482="5 - MS",'C1. Verprobung'!$E$21,
IF($C482="6 - MS/NS",'C1. Verprobung'!$E$22,
IF($C482="7 - NS",'C1. Verprobung'!$E$23,"-")))))))</f>
        <v>-</v>
      </c>
      <c r="R482" s="322" t="str">
        <f>IF($C482="1 - HöS",'C1. Verprobung'!$F$17,
IF($C482="2 - HöS/HS",'C1. Verprobung'!$F$18,
IF($C482="3 - HS",'C1. Verprobung'!$F$19,
IF($C482="4 - HS/MS",'C1. Verprobung'!$F$20,
IF($C482="5 - MS",'C1. Verprobung'!$F$21,
IF($C482="6 - MS/NS",'C1. Verprobung'!$F$22,
IF($C482="7 - NS",'C1. Verprobung'!$F$23,"-")))))))</f>
        <v>-</v>
      </c>
      <c r="S482" s="151"/>
      <c r="T482" s="181">
        <f t="shared" si="38"/>
        <v>0</v>
      </c>
      <c r="U482" s="181">
        <f t="shared" si="39"/>
        <v>0</v>
      </c>
      <c r="V482" s="181">
        <f t="shared" si="40"/>
        <v>0</v>
      </c>
      <c r="W482" s="181">
        <f t="shared" si="41"/>
        <v>0</v>
      </c>
      <c r="X482" s="181">
        <f t="shared" si="42"/>
        <v>0</v>
      </c>
    </row>
    <row r="483" spans="2:24" ht="15" customHeight="1" x14ac:dyDescent="0.2">
      <c r="B483" s="337" t="s">
        <v>36</v>
      </c>
      <c r="C483" s="133" t="s">
        <v>36</v>
      </c>
      <c r="D483" s="133" t="s">
        <v>36</v>
      </c>
      <c r="E483" s="133"/>
      <c r="F483" s="133"/>
      <c r="G483" s="133"/>
      <c r="H483" s="133"/>
      <c r="I483" s="133"/>
      <c r="J483" s="133"/>
      <c r="K483" s="154"/>
      <c r="L483" s="154"/>
      <c r="M483" s="154"/>
      <c r="N483" s="154"/>
      <c r="O483" s="322" t="str">
        <f>IF($C483="1 - HöS",'C1. Verprobung'!$C$17,
IF($C483="2 - HöS/HS",'C1. Verprobung'!$C$18,
IF($C483="3 - HS",'C1. Verprobung'!$C$19,
IF($C483="4 - HS/MS",'C1. Verprobung'!$C$20,
IF($C483="5 - MS",'C1. Verprobung'!$C$21,
IF($C483="6 - MS/NS",'C1. Verprobung'!$C$22,
IF($C483="7 - NS",'C1. Verprobung'!$C$23,"-")))))))</f>
        <v>-</v>
      </c>
      <c r="P483" s="322" t="str">
        <f>IF($C483="1 - HöS",'C1. Verprobung'!$D$17,
IF($C483="2 - HöS/HS",'C1. Verprobung'!$D$18,
IF($C483="3 - HS",'C1. Verprobung'!$D$19,
IF($C483="4 - HS/MS",'C1. Verprobung'!$D$20,
IF($C483="5 - MS",'C1. Verprobung'!$D$21,
IF($C483="6 - MS/NS",'C1. Verprobung'!$D$22,
IF($C483="7 - NS",'C1. Verprobung'!$D$23,"-")))))))</f>
        <v>-</v>
      </c>
      <c r="Q483" s="322" t="str">
        <f>IF($C483="1 - HöS",'C1. Verprobung'!$E$17,
IF($C483="2 - HöS/HS",'C1. Verprobung'!$E$18,
IF($C483="3 - HS",'C1. Verprobung'!$E$19,
IF($C483="4 - HS/MS",'C1. Verprobung'!$E$20,
IF($C483="5 - MS",'C1. Verprobung'!$E$21,
IF($C483="6 - MS/NS",'C1. Verprobung'!$E$22,
IF($C483="7 - NS",'C1. Verprobung'!$E$23,"-")))))))</f>
        <v>-</v>
      </c>
      <c r="R483" s="322" t="str">
        <f>IF($C483="1 - HöS",'C1. Verprobung'!$F$17,
IF($C483="2 - HöS/HS",'C1. Verprobung'!$F$18,
IF($C483="3 - HS",'C1. Verprobung'!$F$19,
IF($C483="4 - HS/MS",'C1. Verprobung'!$F$20,
IF($C483="5 - MS",'C1. Verprobung'!$F$21,
IF($C483="6 - MS/NS",'C1. Verprobung'!$F$22,
IF($C483="7 - NS",'C1. Verprobung'!$F$23,"-")))))))</f>
        <v>-</v>
      </c>
      <c r="S483" s="151"/>
      <c r="T483" s="181">
        <f t="shared" si="38"/>
        <v>0</v>
      </c>
      <c r="U483" s="181">
        <f t="shared" si="39"/>
        <v>0</v>
      </c>
      <c r="V483" s="181">
        <f t="shared" si="40"/>
        <v>0</v>
      </c>
      <c r="W483" s="181">
        <f t="shared" si="41"/>
        <v>0</v>
      </c>
      <c r="X483" s="181">
        <f t="shared" si="42"/>
        <v>0</v>
      </c>
    </row>
    <row r="484" spans="2:24" ht="15" customHeight="1" x14ac:dyDescent="0.2">
      <c r="B484" s="337" t="s">
        <v>36</v>
      </c>
      <c r="C484" s="133" t="s">
        <v>36</v>
      </c>
      <c r="D484" s="133" t="s">
        <v>36</v>
      </c>
      <c r="E484" s="133"/>
      <c r="F484" s="133"/>
      <c r="G484" s="133"/>
      <c r="H484" s="133"/>
      <c r="I484" s="133"/>
      <c r="J484" s="133"/>
      <c r="K484" s="154"/>
      <c r="L484" s="154"/>
      <c r="M484" s="154"/>
      <c r="N484" s="154"/>
      <c r="O484" s="322" t="str">
        <f>IF($C484="1 - HöS",'C1. Verprobung'!$C$17,
IF($C484="2 - HöS/HS",'C1. Verprobung'!$C$18,
IF($C484="3 - HS",'C1. Verprobung'!$C$19,
IF($C484="4 - HS/MS",'C1. Verprobung'!$C$20,
IF($C484="5 - MS",'C1. Verprobung'!$C$21,
IF($C484="6 - MS/NS",'C1. Verprobung'!$C$22,
IF($C484="7 - NS",'C1. Verprobung'!$C$23,"-")))))))</f>
        <v>-</v>
      </c>
      <c r="P484" s="322" t="str">
        <f>IF($C484="1 - HöS",'C1. Verprobung'!$D$17,
IF($C484="2 - HöS/HS",'C1. Verprobung'!$D$18,
IF($C484="3 - HS",'C1. Verprobung'!$D$19,
IF($C484="4 - HS/MS",'C1. Verprobung'!$D$20,
IF($C484="5 - MS",'C1. Verprobung'!$D$21,
IF($C484="6 - MS/NS",'C1. Verprobung'!$D$22,
IF($C484="7 - NS",'C1. Verprobung'!$D$23,"-")))))))</f>
        <v>-</v>
      </c>
      <c r="Q484" s="322" t="str">
        <f>IF($C484="1 - HöS",'C1. Verprobung'!$E$17,
IF($C484="2 - HöS/HS",'C1. Verprobung'!$E$18,
IF($C484="3 - HS",'C1. Verprobung'!$E$19,
IF($C484="4 - HS/MS",'C1. Verprobung'!$E$20,
IF($C484="5 - MS",'C1. Verprobung'!$E$21,
IF($C484="6 - MS/NS",'C1. Verprobung'!$E$22,
IF($C484="7 - NS",'C1. Verprobung'!$E$23,"-")))))))</f>
        <v>-</v>
      </c>
      <c r="R484" s="322" t="str">
        <f>IF($C484="1 - HöS",'C1. Verprobung'!$F$17,
IF($C484="2 - HöS/HS",'C1. Verprobung'!$F$18,
IF($C484="3 - HS",'C1. Verprobung'!$F$19,
IF($C484="4 - HS/MS",'C1. Verprobung'!$F$20,
IF($C484="5 - MS",'C1. Verprobung'!$F$21,
IF($C484="6 - MS/NS",'C1. Verprobung'!$F$22,
IF($C484="7 - NS",'C1. Verprobung'!$F$23,"-")))))))</f>
        <v>-</v>
      </c>
      <c r="S484" s="151"/>
      <c r="T484" s="181">
        <f t="shared" si="38"/>
        <v>0</v>
      </c>
      <c r="U484" s="181">
        <f t="shared" si="39"/>
        <v>0</v>
      </c>
      <c r="V484" s="181">
        <f t="shared" si="40"/>
        <v>0</v>
      </c>
      <c r="W484" s="181">
        <f t="shared" si="41"/>
        <v>0</v>
      </c>
      <c r="X484" s="181">
        <f t="shared" si="42"/>
        <v>0</v>
      </c>
    </row>
    <row r="485" spans="2:24" ht="15" customHeight="1" x14ac:dyDescent="0.2">
      <c r="B485" s="337" t="s">
        <v>36</v>
      </c>
      <c r="C485" s="133" t="s">
        <v>36</v>
      </c>
      <c r="D485" s="133" t="s">
        <v>36</v>
      </c>
      <c r="E485" s="133"/>
      <c r="F485" s="133"/>
      <c r="G485" s="133"/>
      <c r="H485" s="133"/>
      <c r="I485" s="133"/>
      <c r="J485" s="133"/>
      <c r="K485" s="154"/>
      <c r="L485" s="154"/>
      <c r="M485" s="154"/>
      <c r="N485" s="154"/>
      <c r="O485" s="322" t="str">
        <f>IF($C485="1 - HöS",'C1. Verprobung'!$C$17,
IF($C485="2 - HöS/HS",'C1. Verprobung'!$C$18,
IF($C485="3 - HS",'C1. Verprobung'!$C$19,
IF($C485="4 - HS/MS",'C1. Verprobung'!$C$20,
IF($C485="5 - MS",'C1. Verprobung'!$C$21,
IF($C485="6 - MS/NS",'C1. Verprobung'!$C$22,
IF($C485="7 - NS",'C1. Verprobung'!$C$23,"-")))))))</f>
        <v>-</v>
      </c>
      <c r="P485" s="322" t="str">
        <f>IF($C485="1 - HöS",'C1. Verprobung'!$D$17,
IF($C485="2 - HöS/HS",'C1. Verprobung'!$D$18,
IF($C485="3 - HS",'C1. Verprobung'!$D$19,
IF($C485="4 - HS/MS",'C1. Verprobung'!$D$20,
IF($C485="5 - MS",'C1. Verprobung'!$D$21,
IF($C485="6 - MS/NS",'C1. Verprobung'!$D$22,
IF($C485="7 - NS",'C1. Verprobung'!$D$23,"-")))))))</f>
        <v>-</v>
      </c>
      <c r="Q485" s="322" t="str">
        <f>IF($C485="1 - HöS",'C1. Verprobung'!$E$17,
IF($C485="2 - HöS/HS",'C1. Verprobung'!$E$18,
IF($C485="3 - HS",'C1. Verprobung'!$E$19,
IF($C485="4 - HS/MS",'C1. Verprobung'!$E$20,
IF($C485="5 - MS",'C1. Verprobung'!$E$21,
IF($C485="6 - MS/NS",'C1. Verprobung'!$E$22,
IF($C485="7 - NS",'C1. Verprobung'!$E$23,"-")))))))</f>
        <v>-</v>
      </c>
      <c r="R485" s="322" t="str">
        <f>IF($C485="1 - HöS",'C1. Verprobung'!$F$17,
IF($C485="2 - HöS/HS",'C1. Verprobung'!$F$18,
IF($C485="3 - HS",'C1. Verprobung'!$F$19,
IF($C485="4 - HS/MS",'C1. Verprobung'!$F$20,
IF($C485="5 - MS",'C1. Verprobung'!$F$21,
IF($C485="6 - MS/NS",'C1. Verprobung'!$F$22,
IF($C485="7 - NS",'C1. Verprobung'!$F$23,"-")))))))</f>
        <v>-</v>
      </c>
      <c r="S485" s="151"/>
      <c r="T485" s="181">
        <f t="shared" si="38"/>
        <v>0</v>
      </c>
      <c r="U485" s="181">
        <f t="shared" si="39"/>
        <v>0</v>
      </c>
      <c r="V485" s="181">
        <f t="shared" si="40"/>
        <v>0</v>
      </c>
      <c r="W485" s="181">
        <f t="shared" si="41"/>
        <v>0</v>
      </c>
      <c r="X485" s="181">
        <f t="shared" si="42"/>
        <v>0</v>
      </c>
    </row>
    <row r="486" spans="2:24" ht="15" customHeight="1" x14ac:dyDescent="0.2">
      <c r="B486" s="337" t="s">
        <v>36</v>
      </c>
      <c r="C486" s="133" t="s">
        <v>36</v>
      </c>
      <c r="D486" s="133" t="s">
        <v>36</v>
      </c>
      <c r="E486" s="133"/>
      <c r="F486" s="133"/>
      <c r="G486" s="133"/>
      <c r="H486" s="133"/>
      <c r="I486" s="133"/>
      <c r="J486" s="133"/>
      <c r="K486" s="154"/>
      <c r="L486" s="154"/>
      <c r="M486" s="154"/>
      <c r="N486" s="154"/>
      <c r="O486" s="322" t="str">
        <f>IF($C486="1 - HöS",'C1. Verprobung'!$C$17,
IF($C486="2 - HöS/HS",'C1. Verprobung'!$C$18,
IF($C486="3 - HS",'C1. Verprobung'!$C$19,
IF($C486="4 - HS/MS",'C1. Verprobung'!$C$20,
IF($C486="5 - MS",'C1. Verprobung'!$C$21,
IF($C486="6 - MS/NS",'C1. Verprobung'!$C$22,
IF($C486="7 - NS",'C1. Verprobung'!$C$23,"-")))))))</f>
        <v>-</v>
      </c>
      <c r="P486" s="322" t="str">
        <f>IF($C486="1 - HöS",'C1. Verprobung'!$D$17,
IF($C486="2 - HöS/HS",'C1. Verprobung'!$D$18,
IF($C486="3 - HS",'C1. Verprobung'!$D$19,
IF($C486="4 - HS/MS",'C1. Verprobung'!$D$20,
IF($C486="5 - MS",'C1. Verprobung'!$D$21,
IF($C486="6 - MS/NS",'C1. Verprobung'!$D$22,
IF($C486="7 - NS",'C1. Verprobung'!$D$23,"-")))))))</f>
        <v>-</v>
      </c>
      <c r="Q486" s="322" t="str">
        <f>IF($C486="1 - HöS",'C1. Verprobung'!$E$17,
IF($C486="2 - HöS/HS",'C1. Verprobung'!$E$18,
IF($C486="3 - HS",'C1. Verprobung'!$E$19,
IF($C486="4 - HS/MS",'C1. Verprobung'!$E$20,
IF($C486="5 - MS",'C1. Verprobung'!$E$21,
IF($C486="6 - MS/NS",'C1. Verprobung'!$E$22,
IF($C486="7 - NS",'C1. Verprobung'!$E$23,"-")))))))</f>
        <v>-</v>
      </c>
      <c r="R486" s="322" t="str">
        <f>IF($C486="1 - HöS",'C1. Verprobung'!$F$17,
IF($C486="2 - HöS/HS",'C1. Verprobung'!$F$18,
IF($C486="3 - HS",'C1. Verprobung'!$F$19,
IF($C486="4 - HS/MS",'C1. Verprobung'!$F$20,
IF($C486="5 - MS",'C1. Verprobung'!$F$21,
IF($C486="6 - MS/NS",'C1. Verprobung'!$F$22,
IF($C486="7 - NS",'C1. Verprobung'!$F$23,"-")))))))</f>
        <v>-</v>
      </c>
      <c r="S486" s="151"/>
      <c r="T486" s="181">
        <f t="shared" si="38"/>
        <v>0</v>
      </c>
      <c r="U486" s="181">
        <f t="shared" si="39"/>
        <v>0</v>
      </c>
      <c r="V486" s="181">
        <f t="shared" si="40"/>
        <v>0</v>
      </c>
      <c r="W486" s="181">
        <f t="shared" si="41"/>
        <v>0</v>
      </c>
      <c r="X486" s="181">
        <f t="shared" si="42"/>
        <v>0</v>
      </c>
    </row>
    <row r="487" spans="2:24" ht="15" customHeight="1" x14ac:dyDescent="0.2">
      <c r="B487" s="337" t="s">
        <v>36</v>
      </c>
      <c r="C487" s="133" t="s">
        <v>36</v>
      </c>
      <c r="D487" s="133" t="s">
        <v>36</v>
      </c>
      <c r="E487" s="133"/>
      <c r="F487" s="133"/>
      <c r="G487" s="133"/>
      <c r="H487" s="133"/>
      <c r="I487" s="133"/>
      <c r="J487" s="133"/>
      <c r="K487" s="154"/>
      <c r="L487" s="154"/>
      <c r="M487" s="154"/>
      <c r="N487" s="154"/>
      <c r="O487" s="322" t="str">
        <f>IF($C487="1 - HöS",'C1. Verprobung'!$C$17,
IF($C487="2 - HöS/HS",'C1. Verprobung'!$C$18,
IF($C487="3 - HS",'C1. Verprobung'!$C$19,
IF($C487="4 - HS/MS",'C1. Verprobung'!$C$20,
IF($C487="5 - MS",'C1. Verprobung'!$C$21,
IF($C487="6 - MS/NS",'C1. Verprobung'!$C$22,
IF($C487="7 - NS",'C1. Verprobung'!$C$23,"-")))))))</f>
        <v>-</v>
      </c>
      <c r="P487" s="322" t="str">
        <f>IF($C487="1 - HöS",'C1. Verprobung'!$D$17,
IF($C487="2 - HöS/HS",'C1. Verprobung'!$D$18,
IF($C487="3 - HS",'C1. Verprobung'!$D$19,
IF($C487="4 - HS/MS",'C1. Verprobung'!$D$20,
IF($C487="5 - MS",'C1. Verprobung'!$D$21,
IF($C487="6 - MS/NS",'C1. Verprobung'!$D$22,
IF($C487="7 - NS",'C1. Verprobung'!$D$23,"-")))))))</f>
        <v>-</v>
      </c>
      <c r="Q487" s="322" t="str">
        <f>IF($C487="1 - HöS",'C1. Verprobung'!$E$17,
IF($C487="2 - HöS/HS",'C1. Verprobung'!$E$18,
IF($C487="3 - HS",'C1. Verprobung'!$E$19,
IF($C487="4 - HS/MS",'C1. Verprobung'!$E$20,
IF($C487="5 - MS",'C1. Verprobung'!$E$21,
IF($C487="6 - MS/NS",'C1. Verprobung'!$E$22,
IF($C487="7 - NS",'C1. Verprobung'!$E$23,"-")))))))</f>
        <v>-</v>
      </c>
      <c r="R487" s="322" t="str">
        <f>IF($C487="1 - HöS",'C1. Verprobung'!$F$17,
IF($C487="2 - HöS/HS",'C1. Verprobung'!$F$18,
IF($C487="3 - HS",'C1. Verprobung'!$F$19,
IF($C487="4 - HS/MS",'C1. Verprobung'!$F$20,
IF($C487="5 - MS",'C1. Verprobung'!$F$21,
IF($C487="6 - MS/NS",'C1. Verprobung'!$F$22,
IF($C487="7 - NS",'C1. Verprobung'!$F$23,"-")))))))</f>
        <v>-</v>
      </c>
      <c r="S487" s="151"/>
      <c r="T487" s="181">
        <f t="shared" si="38"/>
        <v>0</v>
      </c>
      <c r="U487" s="181">
        <f t="shared" si="39"/>
        <v>0</v>
      </c>
      <c r="V487" s="181">
        <f t="shared" si="40"/>
        <v>0</v>
      </c>
      <c r="W487" s="181">
        <f t="shared" si="41"/>
        <v>0</v>
      </c>
      <c r="X487" s="181">
        <f t="shared" si="42"/>
        <v>0</v>
      </c>
    </row>
    <row r="488" spans="2:24" ht="15" customHeight="1" x14ac:dyDescent="0.2">
      <c r="B488" s="337" t="s">
        <v>36</v>
      </c>
      <c r="C488" s="133" t="s">
        <v>36</v>
      </c>
      <c r="D488" s="133" t="s">
        <v>36</v>
      </c>
      <c r="E488" s="133"/>
      <c r="F488" s="133"/>
      <c r="G488" s="133"/>
      <c r="H488" s="133"/>
      <c r="I488" s="133"/>
      <c r="J488" s="133"/>
      <c r="K488" s="154"/>
      <c r="L488" s="154"/>
      <c r="M488" s="154"/>
      <c r="N488" s="154"/>
      <c r="O488" s="322" t="str">
        <f>IF($C488="1 - HöS",'C1. Verprobung'!$C$17,
IF($C488="2 - HöS/HS",'C1. Verprobung'!$C$18,
IF($C488="3 - HS",'C1. Verprobung'!$C$19,
IF($C488="4 - HS/MS",'C1. Verprobung'!$C$20,
IF($C488="5 - MS",'C1. Verprobung'!$C$21,
IF($C488="6 - MS/NS",'C1. Verprobung'!$C$22,
IF($C488="7 - NS",'C1. Verprobung'!$C$23,"-")))))))</f>
        <v>-</v>
      </c>
      <c r="P488" s="322" t="str">
        <f>IF($C488="1 - HöS",'C1. Verprobung'!$D$17,
IF($C488="2 - HöS/HS",'C1. Verprobung'!$D$18,
IF($C488="3 - HS",'C1. Verprobung'!$D$19,
IF($C488="4 - HS/MS",'C1. Verprobung'!$D$20,
IF($C488="5 - MS",'C1. Verprobung'!$D$21,
IF($C488="6 - MS/NS",'C1. Verprobung'!$D$22,
IF($C488="7 - NS",'C1. Verprobung'!$D$23,"-")))))))</f>
        <v>-</v>
      </c>
      <c r="Q488" s="322" t="str">
        <f>IF($C488="1 - HöS",'C1. Verprobung'!$E$17,
IF($C488="2 - HöS/HS",'C1. Verprobung'!$E$18,
IF($C488="3 - HS",'C1. Verprobung'!$E$19,
IF($C488="4 - HS/MS",'C1. Verprobung'!$E$20,
IF($C488="5 - MS",'C1. Verprobung'!$E$21,
IF($C488="6 - MS/NS",'C1. Verprobung'!$E$22,
IF($C488="7 - NS",'C1. Verprobung'!$E$23,"-")))))))</f>
        <v>-</v>
      </c>
      <c r="R488" s="322" t="str">
        <f>IF($C488="1 - HöS",'C1. Verprobung'!$F$17,
IF($C488="2 - HöS/HS",'C1. Verprobung'!$F$18,
IF($C488="3 - HS",'C1. Verprobung'!$F$19,
IF($C488="4 - HS/MS",'C1. Verprobung'!$F$20,
IF($C488="5 - MS",'C1. Verprobung'!$F$21,
IF($C488="6 - MS/NS",'C1. Verprobung'!$F$22,
IF($C488="7 - NS",'C1. Verprobung'!$F$23,"-")))))))</f>
        <v>-</v>
      </c>
      <c r="S488" s="151"/>
      <c r="T488" s="181">
        <f t="shared" si="38"/>
        <v>0</v>
      </c>
      <c r="U488" s="181">
        <f t="shared" si="39"/>
        <v>0</v>
      </c>
      <c r="V488" s="181">
        <f t="shared" si="40"/>
        <v>0</v>
      </c>
      <c r="W488" s="181">
        <f t="shared" si="41"/>
        <v>0</v>
      </c>
      <c r="X488" s="181">
        <f t="shared" si="42"/>
        <v>0</v>
      </c>
    </row>
    <row r="489" spans="2:24" ht="15" customHeight="1" x14ac:dyDescent="0.2">
      <c r="B489" s="337" t="s">
        <v>36</v>
      </c>
      <c r="C489" s="133" t="s">
        <v>36</v>
      </c>
      <c r="D489" s="133" t="s">
        <v>36</v>
      </c>
      <c r="E489" s="133"/>
      <c r="F489" s="133"/>
      <c r="G489" s="133"/>
      <c r="H489" s="133"/>
      <c r="I489" s="133"/>
      <c r="J489" s="133"/>
      <c r="K489" s="154"/>
      <c r="L489" s="154"/>
      <c r="M489" s="154"/>
      <c r="N489" s="154"/>
      <c r="O489" s="322" t="str">
        <f>IF($C489="1 - HöS",'C1. Verprobung'!$C$17,
IF($C489="2 - HöS/HS",'C1. Verprobung'!$C$18,
IF($C489="3 - HS",'C1. Verprobung'!$C$19,
IF($C489="4 - HS/MS",'C1. Verprobung'!$C$20,
IF($C489="5 - MS",'C1. Verprobung'!$C$21,
IF($C489="6 - MS/NS",'C1. Verprobung'!$C$22,
IF($C489="7 - NS",'C1. Verprobung'!$C$23,"-")))))))</f>
        <v>-</v>
      </c>
      <c r="P489" s="322" t="str">
        <f>IF($C489="1 - HöS",'C1. Verprobung'!$D$17,
IF($C489="2 - HöS/HS",'C1. Verprobung'!$D$18,
IF($C489="3 - HS",'C1. Verprobung'!$D$19,
IF($C489="4 - HS/MS",'C1. Verprobung'!$D$20,
IF($C489="5 - MS",'C1. Verprobung'!$D$21,
IF($C489="6 - MS/NS",'C1. Verprobung'!$D$22,
IF($C489="7 - NS",'C1. Verprobung'!$D$23,"-")))))))</f>
        <v>-</v>
      </c>
      <c r="Q489" s="322" t="str">
        <f>IF($C489="1 - HöS",'C1. Verprobung'!$E$17,
IF($C489="2 - HöS/HS",'C1. Verprobung'!$E$18,
IF($C489="3 - HS",'C1. Verprobung'!$E$19,
IF($C489="4 - HS/MS",'C1. Verprobung'!$E$20,
IF($C489="5 - MS",'C1. Verprobung'!$E$21,
IF($C489="6 - MS/NS",'C1. Verprobung'!$E$22,
IF($C489="7 - NS",'C1. Verprobung'!$E$23,"-")))))))</f>
        <v>-</v>
      </c>
      <c r="R489" s="322" t="str">
        <f>IF($C489="1 - HöS",'C1. Verprobung'!$F$17,
IF($C489="2 - HöS/HS",'C1. Verprobung'!$F$18,
IF($C489="3 - HS",'C1. Verprobung'!$F$19,
IF($C489="4 - HS/MS",'C1. Verprobung'!$F$20,
IF($C489="5 - MS",'C1. Verprobung'!$F$21,
IF($C489="6 - MS/NS",'C1. Verprobung'!$F$22,
IF($C489="7 - NS",'C1. Verprobung'!$F$23,"-")))))))</f>
        <v>-</v>
      </c>
      <c r="S489" s="151"/>
      <c r="T489" s="181">
        <f t="shared" si="38"/>
        <v>0</v>
      </c>
      <c r="U489" s="181">
        <f t="shared" si="39"/>
        <v>0</v>
      </c>
      <c r="V489" s="181">
        <f t="shared" si="40"/>
        <v>0</v>
      </c>
      <c r="W489" s="181">
        <f t="shared" si="41"/>
        <v>0</v>
      </c>
      <c r="X489" s="181">
        <f t="shared" si="42"/>
        <v>0</v>
      </c>
    </row>
    <row r="490" spans="2:24" ht="15" customHeight="1" x14ac:dyDescent="0.2">
      <c r="B490" s="337" t="s">
        <v>36</v>
      </c>
      <c r="C490" s="133" t="s">
        <v>36</v>
      </c>
      <c r="D490" s="133" t="s">
        <v>36</v>
      </c>
      <c r="E490" s="133"/>
      <c r="F490" s="133"/>
      <c r="G490" s="133"/>
      <c r="H490" s="133"/>
      <c r="I490" s="133"/>
      <c r="J490" s="133"/>
      <c r="K490" s="154"/>
      <c r="L490" s="154"/>
      <c r="M490" s="154"/>
      <c r="N490" s="154"/>
      <c r="O490" s="322" t="str">
        <f>IF($C490="1 - HöS",'C1. Verprobung'!$C$17,
IF($C490="2 - HöS/HS",'C1. Verprobung'!$C$18,
IF($C490="3 - HS",'C1. Verprobung'!$C$19,
IF($C490="4 - HS/MS",'C1. Verprobung'!$C$20,
IF($C490="5 - MS",'C1. Verprobung'!$C$21,
IF($C490="6 - MS/NS",'C1. Verprobung'!$C$22,
IF($C490="7 - NS",'C1. Verprobung'!$C$23,"-")))))))</f>
        <v>-</v>
      </c>
      <c r="P490" s="322" t="str">
        <f>IF($C490="1 - HöS",'C1. Verprobung'!$D$17,
IF($C490="2 - HöS/HS",'C1. Verprobung'!$D$18,
IF($C490="3 - HS",'C1. Verprobung'!$D$19,
IF($C490="4 - HS/MS",'C1. Verprobung'!$D$20,
IF($C490="5 - MS",'C1. Verprobung'!$D$21,
IF($C490="6 - MS/NS",'C1. Verprobung'!$D$22,
IF($C490="7 - NS",'C1. Verprobung'!$D$23,"-")))))))</f>
        <v>-</v>
      </c>
      <c r="Q490" s="322" t="str">
        <f>IF($C490="1 - HöS",'C1. Verprobung'!$E$17,
IF($C490="2 - HöS/HS",'C1. Verprobung'!$E$18,
IF($C490="3 - HS",'C1. Verprobung'!$E$19,
IF($C490="4 - HS/MS",'C1. Verprobung'!$E$20,
IF($C490="5 - MS",'C1. Verprobung'!$E$21,
IF($C490="6 - MS/NS",'C1. Verprobung'!$E$22,
IF($C490="7 - NS",'C1. Verprobung'!$E$23,"-")))))))</f>
        <v>-</v>
      </c>
      <c r="R490" s="322" t="str">
        <f>IF($C490="1 - HöS",'C1. Verprobung'!$F$17,
IF($C490="2 - HöS/HS",'C1. Verprobung'!$F$18,
IF($C490="3 - HS",'C1. Verprobung'!$F$19,
IF($C490="4 - HS/MS",'C1. Verprobung'!$F$20,
IF($C490="5 - MS",'C1. Verprobung'!$F$21,
IF($C490="6 - MS/NS",'C1. Verprobung'!$F$22,
IF($C490="7 - NS",'C1. Verprobung'!$F$23,"-")))))))</f>
        <v>-</v>
      </c>
      <c r="S490" s="151"/>
      <c r="T490" s="181">
        <f t="shared" si="38"/>
        <v>0</v>
      </c>
      <c r="U490" s="181">
        <f t="shared" si="39"/>
        <v>0</v>
      </c>
      <c r="V490" s="181">
        <f t="shared" si="40"/>
        <v>0</v>
      </c>
      <c r="W490" s="181">
        <f t="shared" si="41"/>
        <v>0</v>
      </c>
      <c r="X490" s="181">
        <f t="shared" si="42"/>
        <v>0</v>
      </c>
    </row>
    <row r="491" spans="2:24" ht="15" customHeight="1" x14ac:dyDescent="0.2">
      <c r="B491" s="337" t="s">
        <v>36</v>
      </c>
      <c r="C491" s="133" t="s">
        <v>36</v>
      </c>
      <c r="D491" s="133" t="s">
        <v>36</v>
      </c>
      <c r="E491" s="133"/>
      <c r="F491" s="133"/>
      <c r="G491" s="133"/>
      <c r="H491" s="133"/>
      <c r="I491" s="133"/>
      <c r="J491" s="133"/>
      <c r="K491" s="154"/>
      <c r="L491" s="154"/>
      <c r="M491" s="154"/>
      <c r="N491" s="154"/>
      <c r="O491" s="322" t="str">
        <f>IF($C491="1 - HöS",'C1. Verprobung'!$C$17,
IF($C491="2 - HöS/HS",'C1. Verprobung'!$C$18,
IF($C491="3 - HS",'C1. Verprobung'!$C$19,
IF($C491="4 - HS/MS",'C1. Verprobung'!$C$20,
IF($C491="5 - MS",'C1. Verprobung'!$C$21,
IF($C491="6 - MS/NS",'C1. Verprobung'!$C$22,
IF($C491="7 - NS",'C1. Verprobung'!$C$23,"-")))))))</f>
        <v>-</v>
      </c>
      <c r="P491" s="322" t="str">
        <f>IF($C491="1 - HöS",'C1. Verprobung'!$D$17,
IF($C491="2 - HöS/HS",'C1. Verprobung'!$D$18,
IF($C491="3 - HS",'C1. Verprobung'!$D$19,
IF($C491="4 - HS/MS",'C1. Verprobung'!$D$20,
IF($C491="5 - MS",'C1. Verprobung'!$D$21,
IF($C491="6 - MS/NS",'C1. Verprobung'!$D$22,
IF($C491="7 - NS",'C1. Verprobung'!$D$23,"-")))))))</f>
        <v>-</v>
      </c>
      <c r="Q491" s="322" t="str">
        <f>IF($C491="1 - HöS",'C1. Verprobung'!$E$17,
IF($C491="2 - HöS/HS",'C1. Verprobung'!$E$18,
IF($C491="3 - HS",'C1. Verprobung'!$E$19,
IF($C491="4 - HS/MS",'C1. Verprobung'!$E$20,
IF($C491="5 - MS",'C1. Verprobung'!$E$21,
IF($C491="6 - MS/NS",'C1. Verprobung'!$E$22,
IF($C491="7 - NS",'C1. Verprobung'!$E$23,"-")))))))</f>
        <v>-</v>
      </c>
      <c r="R491" s="322" t="str">
        <f>IF($C491="1 - HöS",'C1. Verprobung'!$F$17,
IF($C491="2 - HöS/HS",'C1. Verprobung'!$F$18,
IF($C491="3 - HS",'C1. Verprobung'!$F$19,
IF($C491="4 - HS/MS",'C1. Verprobung'!$F$20,
IF($C491="5 - MS",'C1. Verprobung'!$F$21,
IF($C491="6 - MS/NS",'C1. Verprobung'!$F$22,
IF($C491="7 - NS",'C1. Verprobung'!$F$23,"-")))))))</f>
        <v>-</v>
      </c>
      <c r="S491" s="151"/>
      <c r="T491" s="181">
        <f t="shared" si="38"/>
        <v>0</v>
      </c>
      <c r="U491" s="181">
        <f t="shared" si="39"/>
        <v>0</v>
      </c>
      <c r="V491" s="181">
        <f t="shared" si="40"/>
        <v>0</v>
      </c>
      <c r="W491" s="181">
        <f t="shared" si="41"/>
        <v>0</v>
      </c>
      <c r="X491" s="181">
        <f t="shared" si="42"/>
        <v>0</v>
      </c>
    </row>
    <row r="492" spans="2:24" ht="15" customHeight="1" x14ac:dyDescent="0.2">
      <c r="B492" s="337" t="s">
        <v>36</v>
      </c>
      <c r="C492" s="133" t="s">
        <v>36</v>
      </c>
      <c r="D492" s="133" t="s">
        <v>36</v>
      </c>
      <c r="E492" s="133"/>
      <c r="F492" s="133"/>
      <c r="G492" s="133"/>
      <c r="H492" s="133"/>
      <c r="I492" s="133"/>
      <c r="J492" s="133"/>
      <c r="K492" s="154"/>
      <c r="L492" s="154"/>
      <c r="M492" s="154"/>
      <c r="N492" s="154"/>
      <c r="O492" s="322" t="str">
        <f>IF($C492="1 - HöS",'C1. Verprobung'!$C$17,
IF($C492="2 - HöS/HS",'C1. Verprobung'!$C$18,
IF($C492="3 - HS",'C1. Verprobung'!$C$19,
IF($C492="4 - HS/MS",'C1. Verprobung'!$C$20,
IF($C492="5 - MS",'C1. Verprobung'!$C$21,
IF($C492="6 - MS/NS",'C1. Verprobung'!$C$22,
IF($C492="7 - NS",'C1. Verprobung'!$C$23,"-")))))))</f>
        <v>-</v>
      </c>
      <c r="P492" s="322" t="str">
        <f>IF($C492="1 - HöS",'C1. Verprobung'!$D$17,
IF($C492="2 - HöS/HS",'C1. Verprobung'!$D$18,
IF($C492="3 - HS",'C1. Verprobung'!$D$19,
IF($C492="4 - HS/MS",'C1. Verprobung'!$D$20,
IF($C492="5 - MS",'C1. Verprobung'!$D$21,
IF($C492="6 - MS/NS",'C1. Verprobung'!$D$22,
IF($C492="7 - NS",'C1. Verprobung'!$D$23,"-")))))))</f>
        <v>-</v>
      </c>
      <c r="Q492" s="322" t="str">
        <f>IF($C492="1 - HöS",'C1. Verprobung'!$E$17,
IF($C492="2 - HöS/HS",'C1. Verprobung'!$E$18,
IF($C492="3 - HS",'C1. Verprobung'!$E$19,
IF($C492="4 - HS/MS",'C1. Verprobung'!$E$20,
IF($C492="5 - MS",'C1. Verprobung'!$E$21,
IF($C492="6 - MS/NS",'C1. Verprobung'!$E$22,
IF($C492="7 - NS",'C1. Verprobung'!$E$23,"-")))))))</f>
        <v>-</v>
      </c>
      <c r="R492" s="322" t="str">
        <f>IF($C492="1 - HöS",'C1. Verprobung'!$F$17,
IF($C492="2 - HöS/HS",'C1. Verprobung'!$F$18,
IF($C492="3 - HS",'C1. Verprobung'!$F$19,
IF($C492="4 - HS/MS",'C1. Verprobung'!$F$20,
IF($C492="5 - MS",'C1. Verprobung'!$F$21,
IF($C492="6 - MS/NS",'C1. Verprobung'!$F$22,
IF($C492="7 - NS",'C1. Verprobung'!$F$23,"-")))))))</f>
        <v>-</v>
      </c>
      <c r="S492" s="151"/>
      <c r="T492" s="181">
        <f t="shared" si="38"/>
        <v>0</v>
      </c>
      <c r="U492" s="181">
        <f t="shared" si="39"/>
        <v>0</v>
      </c>
      <c r="V492" s="181">
        <f t="shared" si="40"/>
        <v>0</v>
      </c>
      <c r="W492" s="181">
        <f t="shared" si="41"/>
        <v>0</v>
      </c>
      <c r="X492" s="181">
        <f t="shared" si="42"/>
        <v>0</v>
      </c>
    </row>
    <row r="493" spans="2:24" ht="15" customHeight="1" x14ac:dyDescent="0.2">
      <c r="B493" s="337" t="s">
        <v>36</v>
      </c>
      <c r="C493" s="133" t="s">
        <v>36</v>
      </c>
      <c r="D493" s="133" t="s">
        <v>36</v>
      </c>
      <c r="E493" s="133"/>
      <c r="F493" s="133"/>
      <c r="G493" s="133"/>
      <c r="H493" s="133"/>
      <c r="I493" s="133"/>
      <c r="J493" s="133"/>
      <c r="K493" s="154"/>
      <c r="L493" s="154"/>
      <c r="M493" s="154"/>
      <c r="N493" s="154"/>
      <c r="O493" s="322" t="str">
        <f>IF($C493="1 - HöS",'C1. Verprobung'!$C$17,
IF($C493="2 - HöS/HS",'C1. Verprobung'!$C$18,
IF($C493="3 - HS",'C1. Verprobung'!$C$19,
IF($C493="4 - HS/MS",'C1. Verprobung'!$C$20,
IF($C493="5 - MS",'C1. Verprobung'!$C$21,
IF($C493="6 - MS/NS",'C1. Verprobung'!$C$22,
IF($C493="7 - NS",'C1. Verprobung'!$C$23,"-")))))))</f>
        <v>-</v>
      </c>
      <c r="P493" s="322" t="str">
        <f>IF($C493="1 - HöS",'C1. Verprobung'!$D$17,
IF($C493="2 - HöS/HS",'C1. Verprobung'!$D$18,
IF($C493="3 - HS",'C1. Verprobung'!$D$19,
IF($C493="4 - HS/MS",'C1. Verprobung'!$D$20,
IF($C493="5 - MS",'C1. Verprobung'!$D$21,
IF($C493="6 - MS/NS",'C1. Verprobung'!$D$22,
IF($C493="7 - NS",'C1. Verprobung'!$D$23,"-")))))))</f>
        <v>-</v>
      </c>
      <c r="Q493" s="322" t="str">
        <f>IF($C493="1 - HöS",'C1. Verprobung'!$E$17,
IF($C493="2 - HöS/HS",'C1. Verprobung'!$E$18,
IF($C493="3 - HS",'C1. Verprobung'!$E$19,
IF($C493="4 - HS/MS",'C1. Verprobung'!$E$20,
IF($C493="5 - MS",'C1. Verprobung'!$E$21,
IF($C493="6 - MS/NS",'C1. Verprobung'!$E$22,
IF($C493="7 - NS",'C1. Verprobung'!$E$23,"-")))))))</f>
        <v>-</v>
      </c>
      <c r="R493" s="322" t="str">
        <f>IF($C493="1 - HöS",'C1. Verprobung'!$F$17,
IF($C493="2 - HöS/HS",'C1. Verprobung'!$F$18,
IF($C493="3 - HS",'C1. Verprobung'!$F$19,
IF($C493="4 - HS/MS",'C1. Verprobung'!$F$20,
IF($C493="5 - MS",'C1. Verprobung'!$F$21,
IF($C493="6 - MS/NS",'C1. Verprobung'!$F$22,
IF($C493="7 - NS",'C1. Verprobung'!$F$23,"-")))))))</f>
        <v>-</v>
      </c>
      <c r="S493" s="151"/>
      <c r="T493" s="181">
        <f t="shared" si="38"/>
        <v>0</v>
      </c>
      <c r="U493" s="181">
        <f t="shared" si="39"/>
        <v>0</v>
      </c>
      <c r="V493" s="181">
        <f t="shared" si="40"/>
        <v>0</v>
      </c>
      <c r="W493" s="181">
        <f t="shared" si="41"/>
        <v>0</v>
      </c>
      <c r="X493" s="181">
        <f t="shared" si="42"/>
        <v>0</v>
      </c>
    </row>
    <row r="494" spans="2:24" ht="15" customHeight="1" x14ac:dyDescent="0.2">
      <c r="B494" s="337" t="s">
        <v>36</v>
      </c>
      <c r="C494" s="133" t="s">
        <v>36</v>
      </c>
      <c r="D494" s="133" t="s">
        <v>36</v>
      </c>
      <c r="E494" s="133"/>
      <c r="F494" s="133"/>
      <c r="G494" s="133"/>
      <c r="H494" s="133"/>
      <c r="I494" s="133"/>
      <c r="J494" s="133"/>
      <c r="K494" s="154"/>
      <c r="L494" s="154"/>
      <c r="M494" s="154"/>
      <c r="N494" s="154"/>
      <c r="O494" s="322" t="str">
        <f>IF($C494="1 - HöS",'C1. Verprobung'!$C$17,
IF($C494="2 - HöS/HS",'C1. Verprobung'!$C$18,
IF($C494="3 - HS",'C1. Verprobung'!$C$19,
IF($C494="4 - HS/MS",'C1. Verprobung'!$C$20,
IF($C494="5 - MS",'C1. Verprobung'!$C$21,
IF($C494="6 - MS/NS",'C1. Verprobung'!$C$22,
IF($C494="7 - NS",'C1. Verprobung'!$C$23,"-")))))))</f>
        <v>-</v>
      </c>
      <c r="P494" s="322" t="str">
        <f>IF($C494="1 - HöS",'C1. Verprobung'!$D$17,
IF($C494="2 - HöS/HS",'C1. Verprobung'!$D$18,
IF($C494="3 - HS",'C1. Verprobung'!$D$19,
IF($C494="4 - HS/MS",'C1. Verprobung'!$D$20,
IF($C494="5 - MS",'C1. Verprobung'!$D$21,
IF($C494="6 - MS/NS",'C1. Verprobung'!$D$22,
IF($C494="7 - NS",'C1. Verprobung'!$D$23,"-")))))))</f>
        <v>-</v>
      </c>
      <c r="Q494" s="322" t="str">
        <f>IF($C494="1 - HöS",'C1. Verprobung'!$E$17,
IF($C494="2 - HöS/HS",'C1. Verprobung'!$E$18,
IF($C494="3 - HS",'C1. Verprobung'!$E$19,
IF($C494="4 - HS/MS",'C1. Verprobung'!$E$20,
IF($C494="5 - MS",'C1. Verprobung'!$E$21,
IF($C494="6 - MS/NS",'C1. Verprobung'!$E$22,
IF($C494="7 - NS",'C1. Verprobung'!$E$23,"-")))))))</f>
        <v>-</v>
      </c>
      <c r="R494" s="322" t="str">
        <f>IF($C494="1 - HöS",'C1. Verprobung'!$F$17,
IF($C494="2 - HöS/HS",'C1. Verprobung'!$F$18,
IF($C494="3 - HS",'C1. Verprobung'!$F$19,
IF($C494="4 - HS/MS",'C1. Verprobung'!$F$20,
IF($C494="5 - MS",'C1. Verprobung'!$F$21,
IF($C494="6 - MS/NS",'C1. Verprobung'!$F$22,
IF($C494="7 - NS",'C1. Verprobung'!$F$23,"-")))))))</f>
        <v>-</v>
      </c>
      <c r="S494" s="151"/>
      <c r="T494" s="181">
        <f t="shared" si="38"/>
        <v>0</v>
      </c>
      <c r="U494" s="181">
        <f t="shared" si="39"/>
        <v>0</v>
      </c>
      <c r="V494" s="181">
        <f t="shared" si="40"/>
        <v>0</v>
      </c>
      <c r="W494" s="181">
        <f t="shared" si="41"/>
        <v>0</v>
      </c>
      <c r="X494" s="181">
        <f t="shared" si="42"/>
        <v>0</v>
      </c>
    </row>
    <row r="495" spans="2:24" ht="15" customHeight="1" x14ac:dyDescent="0.2">
      <c r="B495" s="337" t="s">
        <v>36</v>
      </c>
      <c r="C495" s="133" t="s">
        <v>36</v>
      </c>
      <c r="D495" s="133" t="s">
        <v>36</v>
      </c>
      <c r="E495" s="133"/>
      <c r="F495" s="133"/>
      <c r="G495" s="133"/>
      <c r="H495" s="133"/>
      <c r="I495" s="133"/>
      <c r="J495" s="133"/>
      <c r="K495" s="154"/>
      <c r="L495" s="154"/>
      <c r="M495" s="154"/>
      <c r="N495" s="154"/>
      <c r="O495" s="322" t="str">
        <f>IF($C495="1 - HöS",'C1. Verprobung'!$C$17,
IF($C495="2 - HöS/HS",'C1. Verprobung'!$C$18,
IF($C495="3 - HS",'C1. Verprobung'!$C$19,
IF($C495="4 - HS/MS",'C1. Verprobung'!$C$20,
IF($C495="5 - MS",'C1. Verprobung'!$C$21,
IF($C495="6 - MS/NS",'C1. Verprobung'!$C$22,
IF($C495="7 - NS",'C1. Verprobung'!$C$23,"-")))))))</f>
        <v>-</v>
      </c>
      <c r="P495" s="322" t="str">
        <f>IF($C495="1 - HöS",'C1. Verprobung'!$D$17,
IF($C495="2 - HöS/HS",'C1. Verprobung'!$D$18,
IF($C495="3 - HS",'C1. Verprobung'!$D$19,
IF($C495="4 - HS/MS",'C1. Verprobung'!$D$20,
IF($C495="5 - MS",'C1. Verprobung'!$D$21,
IF($C495="6 - MS/NS",'C1. Verprobung'!$D$22,
IF($C495="7 - NS",'C1. Verprobung'!$D$23,"-")))))))</f>
        <v>-</v>
      </c>
      <c r="Q495" s="322" t="str">
        <f>IF($C495="1 - HöS",'C1. Verprobung'!$E$17,
IF($C495="2 - HöS/HS",'C1. Verprobung'!$E$18,
IF($C495="3 - HS",'C1. Verprobung'!$E$19,
IF($C495="4 - HS/MS",'C1. Verprobung'!$E$20,
IF($C495="5 - MS",'C1. Verprobung'!$E$21,
IF($C495="6 - MS/NS",'C1. Verprobung'!$E$22,
IF($C495="7 - NS",'C1. Verprobung'!$E$23,"-")))))))</f>
        <v>-</v>
      </c>
      <c r="R495" s="322" t="str">
        <f>IF($C495="1 - HöS",'C1. Verprobung'!$F$17,
IF($C495="2 - HöS/HS",'C1. Verprobung'!$F$18,
IF($C495="3 - HS",'C1. Verprobung'!$F$19,
IF($C495="4 - HS/MS",'C1. Verprobung'!$F$20,
IF($C495="5 - MS",'C1. Verprobung'!$F$21,
IF($C495="6 - MS/NS",'C1. Verprobung'!$F$22,
IF($C495="7 - NS",'C1. Verprobung'!$F$23,"-")))))))</f>
        <v>-</v>
      </c>
      <c r="S495" s="151"/>
      <c r="T495" s="181">
        <f t="shared" si="38"/>
        <v>0</v>
      </c>
      <c r="U495" s="181">
        <f t="shared" si="39"/>
        <v>0</v>
      </c>
      <c r="V495" s="181">
        <f t="shared" si="40"/>
        <v>0</v>
      </c>
      <c r="W495" s="181">
        <f t="shared" si="41"/>
        <v>0</v>
      </c>
      <c r="X495" s="181">
        <f t="shared" si="42"/>
        <v>0</v>
      </c>
    </row>
    <row r="496" spans="2:24" ht="15" customHeight="1" x14ac:dyDescent="0.2">
      <c r="B496" s="337" t="s">
        <v>36</v>
      </c>
      <c r="C496" s="133" t="s">
        <v>36</v>
      </c>
      <c r="D496" s="133" t="s">
        <v>36</v>
      </c>
      <c r="E496" s="133"/>
      <c r="F496" s="133"/>
      <c r="G496" s="133"/>
      <c r="H496" s="133"/>
      <c r="I496" s="133"/>
      <c r="J496" s="133"/>
      <c r="K496" s="154"/>
      <c r="L496" s="154"/>
      <c r="M496" s="154"/>
      <c r="N496" s="154"/>
      <c r="O496" s="322" t="str">
        <f>IF($C496="1 - HöS",'C1. Verprobung'!$C$17,
IF($C496="2 - HöS/HS",'C1. Verprobung'!$C$18,
IF($C496="3 - HS",'C1. Verprobung'!$C$19,
IF($C496="4 - HS/MS",'C1. Verprobung'!$C$20,
IF($C496="5 - MS",'C1. Verprobung'!$C$21,
IF($C496="6 - MS/NS",'C1. Verprobung'!$C$22,
IF($C496="7 - NS",'C1. Verprobung'!$C$23,"-")))))))</f>
        <v>-</v>
      </c>
      <c r="P496" s="322" t="str">
        <f>IF($C496="1 - HöS",'C1. Verprobung'!$D$17,
IF($C496="2 - HöS/HS",'C1. Verprobung'!$D$18,
IF($C496="3 - HS",'C1. Verprobung'!$D$19,
IF($C496="4 - HS/MS",'C1. Verprobung'!$D$20,
IF($C496="5 - MS",'C1. Verprobung'!$D$21,
IF($C496="6 - MS/NS",'C1. Verprobung'!$D$22,
IF($C496="7 - NS",'C1. Verprobung'!$D$23,"-")))))))</f>
        <v>-</v>
      </c>
      <c r="Q496" s="322" t="str">
        <f>IF($C496="1 - HöS",'C1. Verprobung'!$E$17,
IF($C496="2 - HöS/HS",'C1. Verprobung'!$E$18,
IF($C496="3 - HS",'C1. Verprobung'!$E$19,
IF($C496="4 - HS/MS",'C1. Verprobung'!$E$20,
IF($C496="5 - MS",'C1. Verprobung'!$E$21,
IF($C496="6 - MS/NS",'C1. Verprobung'!$E$22,
IF($C496="7 - NS",'C1. Verprobung'!$E$23,"-")))))))</f>
        <v>-</v>
      </c>
      <c r="R496" s="322" t="str">
        <f>IF($C496="1 - HöS",'C1. Verprobung'!$F$17,
IF($C496="2 - HöS/HS",'C1. Verprobung'!$F$18,
IF($C496="3 - HS",'C1. Verprobung'!$F$19,
IF($C496="4 - HS/MS",'C1. Verprobung'!$F$20,
IF($C496="5 - MS",'C1. Verprobung'!$F$21,
IF($C496="6 - MS/NS",'C1. Verprobung'!$F$22,
IF($C496="7 - NS",'C1. Verprobung'!$F$23,"-")))))))</f>
        <v>-</v>
      </c>
      <c r="S496" s="151"/>
      <c r="T496" s="181">
        <f t="shared" si="38"/>
        <v>0</v>
      </c>
      <c r="U496" s="181">
        <f t="shared" si="39"/>
        <v>0</v>
      </c>
      <c r="V496" s="181">
        <f t="shared" si="40"/>
        <v>0</v>
      </c>
      <c r="W496" s="181">
        <f t="shared" si="41"/>
        <v>0</v>
      </c>
      <c r="X496" s="181">
        <f t="shared" si="42"/>
        <v>0</v>
      </c>
    </row>
    <row r="497" spans="2:24" ht="15" customHeight="1" x14ac:dyDescent="0.2">
      <c r="B497" s="337" t="s">
        <v>36</v>
      </c>
      <c r="C497" s="133" t="s">
        <v>36</v>
      </c>
      <c r="D497" s="133" t="s">
        <v>36</v>
      </c>
      <c r="E497" s="133"/>
      <c r="F497" s="133"/>
      <c r="G497" s="133"/>
      <c r="H497" s="133"/>
      <c r="I497" s="133"/>
      <c r="J497" s="133"/>
      <c r="K497" s="154"/>
      <c r="L497" s="154"/>
      <c r="M497" s="154"/>
      <c r="N497" s="154"/>
      <c r="O497" s="322" t="str">
        <f>IF($C497="1 - HöS",'C1. Verprobung'!$C$17,
IF($C497="2 - HöS/HS",'C1. Verprobung'!$C$18,
IF($C497="3 - HS",'C1. Verprobung'!$C$19,
IF($C497="4 - HS/MS",'C1. Verprobung'!$C$20,
IF($C497="5 - MS",'C1. Verprobung'!$C$21,
IF($C497="6 - MS/NS",'C1. Verprobung'!$C$22,
IF($C497="7 - NS",'C1. Verprobung'!$C$23,"-")))))))</f>
        <v>-</v>
      </c>
      <c r="P497" s="322" t="str">
        <f>IF($C497="1 - HöS",'C1. Verprobung'!$D$17,
IF($C497="2 - HöS/HS",'C1. Verprobung'!$D$18,
IF($C497="3 - HS",'C1. Verprobung'!$D$19,
IF($C497="4 - HS/MS",'C1. Verprobung'!$D$20,
IF($C497="5 - MS",'C1. Verprobung'!$D$21,
IF($C497="6 - MS/NS",'C1. Verprobung'!$D$22,
IF($C497="7 - NS",'C1. Verprobung'!$D$23,"-")))))))</f>
        <v>-</v>
      </c>
      <c r="Q497" s="322" t="str">
        <f>IF($C497="1 - HöS",'C1. Verprobung'!$E$17,
IF($C497="2 - HöS/HS",'C1. Verprobung'!$E$18,
IF($C497="3 - HS",'C1. Verprobung'!$E$19,
IF($C497="4 - HS/MS",'C1. Verprobung'!$E$20,
IF($C497="5 - MS",'C1. Verprobung'!$E$21,
IF($C497="6 - MS/NS",'C1. Verprobung'!$E$22,
IF($C497="7 - NS",'C1. Verprobung'!$E$23,"-")))))))</f>
        <v>-</v>
      </c>
      <c r="R497" s="322" t="str">
        <f>IF($C497="1 - HöS",'C1. Verprobung'!$F$17,
IF($C497="2 - HöS/HS",'C1. Verprobung'!$F$18,
IF($C497="3 - HS",'C1. Verprobung'!$F$19,
IF($C497="4 - HS/MS",'C1. Verprobung'!$F$20,
IF($C497="5 - MS",'C1. Verprobung'!$F$21,
IF($C497="6 - MS/NS",'C1. Verprobung'!$F$22,
IF($C497="7 - NS",'C1. Verprobung'!$F$23,"-")))))))</f>
        <v>-</v>
      </c>
      <c r="S497" s="151"/>
      <c r="T497" s="181">
        <f t="shared" si="38"/>
        <v>0</v>
      </c>
      <c r="U497" s="181">
        <f t="shared" si="39"/>
        <v>0</v>
      </c>
      <c r="V497" s="181">
        <f t="shared" si="40"/>
        <v>0</v>
      </c>
      <c r="W497" s="181">
        <f t="shared" si="41"/>
        <v>0</v>
      </c>
      <c r="X497" s="181">
        <f t="shared" si="42"/>
        <v>0</v>
      </c>
    </row>
    <row r="498" spans="2:24" ht="15" customHeight="1" x14ac:dyDescent="0.2">
      <c r="B498" s="337" t="s">
        <v>36</v>
      </c>
      <c r="C498" s="133" t="s">
        <v>36</v>
      </c>
      <c r="D498" s="133" t="s">
        <v>36</v>
      </c>
      <c r="E498" s="133"/>
      <c r="F498" s="133"/>
      <c r="G498" s="133"/>
      <c r="H498" s="133"/>
      <c r="I498" s="133"/>
      <c r="J498" s="133"/>
      <c r="K498" s="154"/>
      <c r="L498" s="154"/>
      <c r="M498" s="154"/>
      <c r="N498" s="154"/>
      <c r="O498" s="322" t="str">
        <f>IF($C498="1 - HöS",'C1. Verprobung'!$C$17,
IF($C498="2 - HöS/HS",'C1. Verprobung'!$C$18,
IF($C498="3 - HS",'C1. Verprobung'!$C$19,
IF($C498="4 - HS/MS",'C1. Verprobung'!$C$20,
IF($C498="5 - MS",'C1. Verprobung'!$C$21,
IF($C498="6 - MS/NS",'C1. Verprobung'!$C$22,
IF($C498="7 - NS",'C1. Verprobung'!$C$23,"-")))))))</f>
        <v>-</v>
      </c>
      <c r="P498" s="322" t="str">
        <f>IF($C498="1 - HöS",'C1. Verprobung'!$D$17,
IF($C498="2 - HöS/HS",'C1. Verprobung'!$D$18,
IF($C498="3 - HS",'C1. Verprobung'!$D$19,
IF($C498="4 - HS/MS",'C1. Verprobung'!$D$20,
IF($C498="5 - MS",'C1. Verprobung'!$D$21,
IF($C498="6 - MS/NS",'C1. Verprobung'!$D$22,
IF($C498="7 - NS",'C1. Verprobung'!$D$23,"-")))))))</f>
        <v>-</v>
      </c>
      <c r="Q498" s="322" t="str">
        <f>IF($C498="1 - HöS",'C1. Verprobung'!$E$17,
IF($C498="2 - HöS/HS",'C1. Verprobung'!$E$18,
IF($C498="3 - HS",'C1. Verprobung'!$E$19,
IF($C498="4 - HS/MS",'C1. Verprobung'!$E$20,
IF($C498="5 - MS",'C1. Verprobung'!$E$21,
IF($C498="6 - MS/NS",'C1. Verprobung'!$E$22,
IF($C498="7 - NS",'C1. Verprobung'!$E$23,"-")))))))</f>
        <v>-</v>
      </c>
      <c r="R498" s="322" t="str">
        <f>IF($C498="1 - HöS",'C1. Verprobung'!$F$17,
IF($C498="2 - HöS/HS",'C1. Verprobung'!$F$18,
IF($C498="3 - HS",'C1. Verprobung'!$F$19,
IF($C498="4 - HS/MS",'C1. Verprobung'!$F$20,
IF($C498="5 - MS",'C1. Verprobung'!$F$21,
IF($C498="6 - MS/NS",'C1. Verprobung'!$F$22,
IF($C498="7 - NS",'C1. Verprobung'!$F$23,"-")))))))</f>
        <v>-</v>
      </c>
      <c r="S498" s="151"/>
      <c r="T498" s="181">
        <f t="shared" si="38"/>
        <v>0</v>
      </c>
      <c r="U498" s="181">
        <f t="shared" si="39"/>
        <v>0</v>
      </c>
      <c r="V498" s="181">
        <f t="shared" si="40"/>
        <v>0</v>
      </c>
      <c r="W498" s="181">
        <f t="shared" si="41"/>
        <v>0</v>
      </c>
      <c r="X498" s="181">
        <f t="shared" si="42"/>
        <v>0</v>
      </c>
    </row>
    <row r="499" spans="2:24" ht="15" customHeight="1" x14ac:dyDescent="0.2">
      <c r="B499" s="337" t="s">
        <v>36</v>
      </c>
      <c r="C499" s="133" t="s">
        <v>36</v>
      </c>
      <c r="D499" s="133" t="s">
        <v>36</v>
      </c>
      <c r="E499" s="133"/>
      <c r="F499" s="133"/>
      <c r="G499" s="133"/>
      <c r="H499" s="133"/>
      <c r="I499" s="133"/>
      <c r="J499" s="133"/>
      <c r="K499" s="154"/>
      <c r="L499" s="154"/>
      <c r="M499" s="154"/>
      <c r="N499" s="154"/>
      <c r="O499" s="322" t="str">
        <f>IF($C499="1 - HöS",'C1. Verprobung'!$C$17,
IF($C499="2 - HöS/HS",'C1. Verprobung'!$C$18,
IF($C499="3 - HS",'C1. Verprobung'!$C$19,
IF($C499="4 - HS/MS",'C1. Verprobung'!$C$20,
IF($C499="5 - MS",'C1. Verprobung'!$C$21,
IF($C499="6 - MS/NS",'C1. Verprobung'!$C$22,
IF($C499="7 - NS",'C1. Verprobung'!$C$23,"-")))))))</f>
        <v>-</v>
      </c>
      <c r="P499" s="322" t="str">
        <f>IF($C499="1 - HöS",'C1. Verprobung'!$D$17,
IF($C499="2 - HöS/HS",'C1. Verprobung'!$D$18,
IF($C499="3 - HS",'C1. Verprobung'!$D$19,
IF($C499="4 - HS/MS",'C1. Verprobung'!$D$20,
IF($C499="5 - MS",'C1. Verprobung'!$D$21,
IF($C499="6 - MS/NS",'C1. Verprobung'!$D$22,
IF($C499="7 - NS",'C1. Verprobung'!$D$23,"-")))))))</f>
        <v>-</v>
      </c>
      <c r="Q499" s="322" t="str">
        <f>IF($C499="1 - HöS",'C1. Verprobung'!$E$17,
IF($C499="2 - HöS/HS",'C1. Verprobung'!$E$18,
IF($C499="3 - HS",'C1. Verprobung'!$E$19,
IF($C499="4 - HS/MS",'C1. Verprobung'!$E$20,
IF($C499="5 - MS",'C1. Verprobung'!$E$21,
IF($C499="6 - MS/NS",'C1. Verprobung'!$E$22,
IF($C499="7 - NS",'C1. Verprobung'!$E$23,"-")))))))</f>
        <v>-</v>
      </c>
      <c r="R499" s="322" t="str">
        <f>IF($C499="1 - HöS",'C1. Verprobung'!$F$17,
IF($C499="2 - HöS/HS",'C1. Verprobung'!$F$18,
IF($C499="3 - HS",'C1. Verprobung'!$F$19,
IF($C499="4 - HS/MS",'C1. Verprobung'!$F$20,
IF($C499="5 - MS",'C1. Verprobung'!$F$21,
IF($C499="6 - MS/NS",'C1. Verprobung'!$F$22,
IF($C499="7 - NS",'C1. Verprobung'!$F$23,"-")))))))</f>
        <v>-</v>
      </c>
      <c r="S499" s="151"/>
      <c r="T499" s="181">
        <f t="shared" si="38"/>
        <v>0</v>
      </c>
      <c r="U499" s="181">
        <f t="shared" si="39"/>
        <v>0</v>
      </c>
      <c r="V499" s="181">
        <f t="shared" si="40"/>
        <v>0</v>
      </c>
      <c r="W499" s="181">
        <f t="shared" si="41"/>
        <v>0</v>
      </c>
      <c r="X499" s="181">
        <f t="shared" si="42"/>
        <v>0</v>
      </c>
    </row>
    <row r="500" spans="2:24" ht="15" customHeight="1" x14ac:dyDescent="0.2">
      <c r="B500" s="337" t="s">
        <v>36</v>
      </c>
      <c r="C500" s="133" t="s">
        <v>36</v>
      </c>
      <c r="D500" s="133" t="s">
        <v>36</v>
      </c>
      <c r="E500" s="133"/>
      <c r="F500" s="133"/>
      <c r="G500" s="133"/>
      <c r="H500" s="133"/>
      <c r="I500" s="133"/>
      <c r="J500" s="133"/>
      <c r="K500" s="154"/>
      <c r="L500" s="154"/>
      <c r="M500" s="154"/>
      <c r="N500" s="154"/>
      <c r="O500" s="322" t="str">
        <f>IF($C500="1 - HöS",'C1. Verprobung'!$C$17,
IF($C500="2 - HöS/HS",'C1. Verprobung'!$C$18,
IF($C500="3 - HS",'C1. Verprobung'!$C$19,
IF($C500="4 - HS/MS",'C1. Verprobung'!$C$20,
IF($C500="5 - MS",'C1. Verprobung'!$C$21,
IF($C500="6 - MS/NS",'C1. Verprobung'!$C$22,
IF($C500="7 - NS",'C1. Verprobung'!$C$23,"-")))))))</f>
        <v>-</v>
      </c>
      <c r="P500" s="322" t="str">
        <f>IF($C500="1 - HöS",'C1. Verprobung'!$D$17,
IF($C500="2 - HöS/HS",'C1. Verprobung'!$D$18,
IF($C500="3 - HS",'C1. Verprobung'!$D$19,
IF($C500="4 - HS/MS",'C1. Verprobung'!$D$20,
IF($C500="5 - MS",'C1. Verprobung'!$D$21,
IF($C500="6 - MS/NS",'C1. Verprobung'!$D$22,
IF($C500="7 - NS",'C1. Verprobung'!$D$23,"-")))))))</f>
        <v>-</v>
      </c>
      <c r="Q500" s="322" t="str">
        <f>IF($C500="1 - HöS",'C1. Verprobung'!$E$17,
IF($C500="2 - HöS/HS",'C1. Verprobung'!$E$18,
IF($C500="3 - HS",'C1. Verprobung'!$E$19,
IF($C500="4 - HS/MS",'C1. Verprobung'!$E$20,
IF($C500="5 - MS",'C1. Verprobung'!$E$21,
IF($C500="6 - MS/NS",'C1. Verprobung'!$E$22,
IF($C500="7 - NS",'C1. Verprobung'!$E$23,"-")))))))</f>
        <v>-</v>
      </c>
      <c r="R500" s="322" t="str">
        <f>IF($C500="1 - HöS",'C1. Verprobung'!$F$17,
IF($C500="2 - HöS/HS",'C1. Verprobung'!$F$18,
IF($C500="3 - HS",'C1. Verprobung'!$F$19,
IF($C500="4 - HS/MS",'C1. Verprobung'!$F$20,
IF($C500="5 - MS",'C1. Verprobung'!$F$21,
IF($C500="6 - MS/NS",'C1. Verprobung'!$F$22,
IF($C500="7 - NS",'C1. Verprobung'!$F$23,"-")))))))</f>
        <v>-</v>
      </c>
      <c r="S500" s="151"/>
      <c r="T500" s="181">
        <f t="shared" si="38"/>
        <v>0</v>
      </c>
      <c r="U500" s="181">
        <f t="shared" si="39"/>
        <v>0</v>
      </c>
      <c r="V500" s="181">
        <f t="shared" si="40"/>
        <v>0</v>
      </c>
      <c r="W500" s="181">
        <f t="shared" si="41"/>
        <v>0</v>
      </c>
      <c r="X500" s="181">
        <f t="shared" si="42"/>
        <v>0</v>
      </c>
    </row>
    <row r="501" spans="2:24" ht="15" customHeight="1" x14ac:dyDescent="0.2">
      <c r="B501" s="337" t="s">
        <v>36</v>
      </c>
      <c r="C501" s="133" t="s">
        <v>36</v>
      </c>
      <c r="D501" s="133" t="s">
        <v>36</v>
      </c>
      <c r="E501" s="133"/>
      <c r="F501" s="133"/>
      <c r="G501" s="133"/>
      <c r="H501" s="133"/>
      <c r="I501" s="133"/>
      <c r="J501" s="133"/>
      <c r="K501" s="154"/>
      <c r="L501" s="154"/>
      <c r="M501" s="154"/>
      <c r="N501" s="154"/>
      <c r="O501" s="322" t="str">
        <f>IF($C501="1 - HöS",'C1. Verprobung'!$C$17,
IF($C501="2 - HöS/HS",'C1. Verprobung'!$C$18,
IF($C501="3 - HS",'C1. Verprobung'!$C$19,
IF($C501="4 - HS/MS",'C1. Verprobung'!$C$20,
IF($C501="5 - MS",'C1. Verprobung'!$C$21,
IF($C501="6 - MS/NS",'C1. Verprobung'!$C$22,
IF($C501="7 - NS",'C1. Verprobung'!$C$23,"-")))))))</f>
        <v>-</v>
      </c>
      <c r="P501" s="322" t="str">
        <f>IF($C501="1 - HöS",'C1. Verprobung'!$D$17,
IF($C501="2 - HöS/HS",'C1. Verprobung'!$D$18,
IF($C501="3 - HS",'C1. Verprobung'!$D$19,
IF($C501="4 - HS/MS",'C1. Verprobung'!$D$20,
IF($C501="5 - MS",'C1. Verprobung'!$D$21,
IF($C501="6 - MS/NS",'C1. Verprobung'!$D$22,
IF($C501="7 - NS",'C1. Verprobung'!$D$23,"-")))))))</f>
        <v>-</v>
      </c>
      <c r="Q501" s="322" t="str">
        <f>IF($C501="1 - HöS",'C1. Verprobung'!$E$17,
IF($C501="2 - HöS/HS",'C1. Verprobung'!$E$18,
IF($C501="3 - HS",'C1. Verprobung'!$E$19,
IF($C501="4 - HS/MS",'C1. Verprobung'!$E$20,
IF($C501="5 - MS",'C1. Verprobung'!$E$21,
IF($C501="6 - MS/NS",'C1. Verprobung'!$E$22,
IF($C501="7 - NS",'C1. Verprobung'!$E$23,"-")))))))</f>
        <v>-</v>
      </c>
      <c r="R501" s="322" t="str">
        <f>IF($C501="1 - HöS",'C1. Verprobung'!$F$17,
IF($C501="2 - HöS/HS",'C1. Verprobung'!$F$18,
IF($C501="3 - HS",'C1. Verprobung'!$F$19,
IF($C501="4 - HS/MS",'C1. Verprobung'!$F$20,
IF($C501="5 - MS",'C1. Verprobung'!$F$21,
IF($C501="6 - MS/NS",'C1. Verprobung'!$F$22,
IF($C501="7 - NS",'C1. Verprobung'!$F$23,"-")))))))</f>
        <v>-</v>
      </c>
      <c r="S501" s="151"/>
      <c r="T501" s="181">
        <f t="shared" si="38"/>
        <v>0</v>
      </c>
      <c r="U501" s="181">
        <f t="shared" si="39"/>
        <v>0</v>
      </c>
      <c r="V501" s="181">
        <f t="shared" si="40"/>
        <v>0</v>
      </c>
      <c r="W501" s="181">
        <f t="shared" si="41"/>
        <v>0</v>
      </c>
      <c r="X501" s="181">
        <f t="shared" si="42"/>
        <v>0</v>
      </c>
    </row>
    <row r="502" spans="2:24" ht="15" customHeight="1" x14ac:dyDescent="0.2">
      <c r="B502" s="337" t="s">
        <v>36</v>
      </c>
      <c r="C502" s="133" t="s">
        <v>36</v>
      </c>
      <c r="D502" s="133" t="s">
        <v>36</v>
      </c>
      <c r="E502" s="133"/>
      <c r="F502" s="133"/>
      <c r="G502" s="133"/>
      <c r="H502" s="133"/>
      <c r="I502" s="133"/>
      <c r="J502" s="133"/>
      <c r="K502" s="154"/>
      <c r="L502" s="154"/>
      <c r="M502" s="154"/>
      <c r="N502" s="154"/>
      <c r="O502" s="322" t="str">
        <f>IF($C502="1 - HöS",'C1. Verprobung'!$C$17,
IF($C502="2 - HöS/HS",'C1. Verprobung'!$C$18,
IF($C502="3 - HS",'C1. Verprobung'!$C$19,
IF($C502="4 - HS/MS",'C1. Verprobung'!$C$20,
IF($C502="5 - MS",'C1. Verprobung'!$C$21,
IF($C502="6 - MS/NS",'C1. Verprobung'!$C$22,
IF($C502="7 - NS",'C1. Verprobung'!$C$23,"-")))))))</f>
        <v>-</v>
      </c>
      <c r="P502" s="322" t="str">
        <f>IF($C502="1 - HöS",'C1. Verprobung'!$D$17,
IF($C502="2 - HöS/HS",'C1. Verprobung'!$D$18,
IF($C502="3 - HS",'C1. Verprobung'!$D$19,
IF($C502="4 - HS/MS",'C1. Verprobung'!$D$20,
IF($C502="5 - MS",'C1. Verprobung'!$D$21,
IF($C502="6 - MS/NS",'C1. Verprobung'!$D$22,
IF($C502="7 - NS",'C1. Verprobung'!$D$23,"-")))))))</f>
        <v>-</v>
      </c>
      <c r="Q502" s="322" t="str">
        <f>IF($C502="1 - HöS",'C1. Verprobung'!$E$17,
IF($C502="2 - HöS/HS",'C1. Verprobung'!$E$18,
IF($C502="3 - HS",'C1. Verprobung'!$E$19,
IF($C502="4 - HS/MS",'C1. Verprobung'!$E$20,
IF($C502="5 - MS",'C1. Verprobung'!$E$21,
IF($C502="6 - MS/NS",'C1. Verprobung'!$E$22,
IF($C502="7 - NS",'C1. Verprobung'!$E$23,"-")))))))</f>
        <v>-</v>
      </c>
      <c r="R502" s="322" t="str">
        <f>IF($C502="1 - HöS",'C1. Verprobung'!$F$17,
IF($C502="2 - HöS/HS",'C1. Verprobung'!$F$18,
IF($C502="3 - HS",'C1. Verprobung'!$F$19,
IF($C502="4 - HS/MS",'C1. Verprobung'!$F$20,
IF($C502="5 - MS",'C1. Verprobung'!$F$21,
IF($C502="6 - MS/NS",'C1. Verprobung'!$F$22,
IF($C502="7 - NS",'C1. Verprobung'!$F$23,"-")))))))</f>
        <v>-</v>
      </c>
      <c r="S502" s="151"/>
      <c r="T502" s="181">
        <f t="shared" si="38"/>
        <v>0</v>
      </c>
      <c r="U502" s="181">
        <f t="shared" si="39"/>
        <v>0</v>
      </c>
      <c r="V502" s="181">
        <f t="shared" si="40"/>
        <v>0</v>
      </c>
      <c r="W502" s="181">
        <f t="shared" si="41"/>
        <v>0</v>
      </c>
      <c r="X502" s="181">
        <f t="shared" si="42"/>
        <v>0</v>
      </c>
    </row>
    <row r="503" spans="2:24" ht="15" customHeight="1" x14ac:dyDescent="0.2">
      <c r="B503" s="337" t="s">
        <v>36</v>
      </c>
      <c r="C503" s="133" t="s">
        <v>36</v>
      </c>
      <c r="D503" s="133" t="s">
        <v>36</v>
      </c>
      <c r="E503" s="133"/>
      <c r="F503" s="133"/>
      <c r="G503" s="133"/>
      <c r="H503" s="133"/>
      <c r="I503" s="133"/>
      <c r="J503" s="133"/>
      <c r="K503" s="154"/>
      <c r="L503" s="154"/>
      <c r="M503" s="154"/>
      <c r="N503" s="154"/>
      <c r="O503" s="322" t="str">
        <f>IF($C503="1 - HöS",'C1. Verprobung'!$C$17,
IF($C503="2 - HöS/HS",'C1. Verprobung'!$C$18,
IF($C503="3 - HS",'C1. Verprobung'!$C$19,
IF($C503="4 - HS/MS",'C1. Verprobung'!$C$20,
IF($C503="5 - MS",'C1. Verprobung'!$C$21,
IF($C503="6 - MS/NS",'C1. Verprobung'!$C$22,
IF($C503="7 - NS",'C1. Verprobung'!$C$23,"-")))))))</f>
        <v>-</v>
      </c>
      <c r="P503" s="322" t="str">
        <f>IF($C503="1 - HöS",'C1. Verprobung'!$D$17,
IF($C503="2 - HöS/HS",'C1. Verprobung'!$D$18,
IF($C503="3 - HS",'C1. Verprobung'!$D$19,
IF($C503="4 - HS/MS",'C1. Verprobung'!$D$20,
IF($C503="5 - MS",'C1. Verprobung'!$D$21,
IF($C503="6 - MS/NS",'C1. Verprobung'!$D$22,
IF($C503="7 - NS",'C1. Verprobung'!$D$23,"-")))))))</f>
        <v>-</v>
      </c>
      <c r="Q503" s="322" t="str">
        <f>IF($C503="1 - HöS",'C1. Verprobung'!$E$17,
IF($C503="2 - HöS/HS",'C1. Verprobung'!$E$18,
IF($C503="3 - HS",'C1. Verprobung'!$E$19,
IF($C503="4 - HS/MS",'C1. Verprobung'!$E$20,
IF($C503="5 - MS",'C1. Verprobung'!$E$21,
IF($C503="6 - MS/NS",'C1. Verprobung'!$E$22,
IF($C503="7 - NS",'C1. Verprobung'!$E$23,"-")))))))</f>
        <v>-</v>
      </c>
      <c r="R503" s="322" t="str">
        <f>IF($C503="1 - HöS",'C1. Verprobung'!$F$17,
IF($C503="2 - HöS/HS",'C1. Verprobung'!$F$18,
IF($C503="3 - HS",'C1. Verprobung'!$F$19,
IF($C503="4 - HS/MS",'C1. Verprobung'!$F$20,
IF($C503="5 - MS",'C1. Verprobung'!$F$21,
IF($C503="6 - MS/NS",'C1. Verprobung'!$F$22,
IF($C503="7 - NS",'C1. Verprobung'!$F$23,"-")))))))</f>
        <v>-</v>
      </c>
      <c r="S503" s="151"/>
      <c r="T503" s="181">
        <f t="shared" si="38"/>
        <v>0</v>
      </c>
      <c r="U503" s="181">
        <f t="shared" si="39"/>
        <v>0</v>
      </c>
      <c r="V503" s="181">
        <f t="shared" si="40"/>
        <v>0</v>
      </c>
      <c r="W503" s="181">
        <f t="shared" si="41"/>
        <v>0</v>
      </c>
      <c r="X503" s="181">
        <f t="shared" si="42"/>
        <v>0</v>
      </c>
    </row>
    <row r="504" spans="2:24" ht="15" customHeight="1" x14ac:dyDescent="0.2">
      <c r="B504" s="337" t="s">
        <v>36</v>
      </c>
      <c r="C504" s="133" t="s">
        <v>36</v>
      </c>
      <c r="D504" s="133" t="s">
        <v>36</v>
      </c>
      <c r="E504" s="133"/>
      <c r="F504" s="133"/>
      <c r="G504" s="133"/>
      <c r="H504" s="133"/>
      <c r="I504" s="133"/>
      <c r="J504" s="133"/>
      <c r="K504" s="154"/>
      <c r="L504" s="154"/>
      <c r="M504" s="154"/>
      <c r="N504" s="154"/>
      <c r="O504" s="322" t="str">
        <f>IF($C504="1 - HöS",'C1. Verprobung'!$C$17,
IF($C504="2 - HöS/HS",'C1. Verprobung'!$C$18,
IF($C504="3 - HS",'C1. Verprobung'!$C$19,
IF($C504="4 - HS/MS",'C1. Verprobung'!$C$20,
IF($C504="5 - MS",'C1. Verprobung'!$C$21,
IF($C504="6 - MS/NS",'C1. Verprobung'!$C$22,
IF($C504="7 - NS",'C1. Verprobung'!$C$23,"-")))))))</f>
        <v>-</v>
      </c>
      <c r="P504" s="322" t="str">
        <f>IF($C504="1 - HöS",'C1. Verprobung'!$D$17,
IF($C504="2 - HöS/HS",'C1. Verprobung'!$D$18,
IF($C504="3 - HS",'C1. Verprobung'!$D$19,
IF($C504="4 - HS/MS",'C1. Verprobung'!$D$20,
IF($C504="5 - MS",'C1. Verprobung'!$D$21,
IF($C504="6 - MS/NS",'C1. Verprobung'!$D$22,
IF($C504="7 - NS",'C1. Verprobung'!$D$23,"-")))))))</f>
        <v>-</v>
      </c>
      <c r="Q504" s="322" t="str">
        <f>IF($C504="1 - HöS",'C1. Verprobung'!$E$17,
IF($C504="2 - HöS/HS",'C1. Verprobung'!$E$18,
IF($C504="3 - HS",'C1. Verprobung'!$E$19,
IF($C504="4 - HS/MS",'C1. Verprobung'!$E$20,
IF($C504="5 - MS",'C1. Verprobung'!$E$21,
IF($C504="6 - MS/NS",'C1. Verprobung'!$E$22,
IF($C504="7 - NS",'C1. Verprobung'!$E$23,"-")))))))</f>
        <v>-</v>
      </c>
      <c r="R504" s="322" t="str">
        <f>IF($C504="1 - HöS",'C1. Verprobung'!$F$17,
IF($C504="2 - HöS/HS",'C1. Verprobung'!$F$18,
IF($C504="3 - HS",'C1. Verprobung'!$F$19,
IF($C504="4 - HS/MS",'C1. Verprobung'!$F$20,
IF($C504="5 - MS",'C1. Verprobung'!$F$21,
IF($C504="6 - MS/NS",'C1. Verprobung'!$F$22,
IF($C504="7 - NS",'C1. Verprobung'!$F$23,"-")))))))</f>
        <v>-</v>
      </c>
      <c r="S504" s="151"/>
      <c r="T504" s="181">
        <f t="shared" si="38"/>
        <v>0</v>
      </c>
      <c r="U504" s="181">
        <f t="shared" si="39"/>
        <v>0</v>
      </c>
      <c r="V504" s="181">
        <f t="shared" si="40"/>
        <v>0</v>
      </c>
      <c r="W504" s="181">
        <f t="shared" si="41"/>
        <v>0</v>
      </c>
      <c r="X504" s="181">
        <f t="shared" si="42"/>
        <v>0</v>
      </c>
    </row>
    <row r="505" spans="2:24" ht="15" customHeight="1" x14ac:dyDescent="0.2">
      <c r="B505" s="337" t="s">
        <v>36</v>
      </c>
      <c r="C505" s="133" t="s">
        <v>36</v>
      </c>
      <c r="D505" s="133" t="s">
        <v>36</v>
      </c>
      <c r="E505" s="133"/>
      <c r="F505" s="133"/>
      <c r="G505" s="133"/>
      <c r="H505" s="133"/>
      <c r="I505" s="133"/>
      <c r="J505" s="133"/>
      <c r="K505" s="154"/>
      <c r="L505" s="154"/>
      <c r="M505" s="154"/>
      <c r="N505" s="154"/>
      <c r="O505" s="322" t="str">
        <f>IF($C505="1 - HöS",'C1. Verprobung'!$C$17,
IF($C505="2 - HöS/HS",'C1. Verprobung'!$C$18,
IF($C505="3 - HS",'C1. Verprobung'!$C$19,
IF($C505="4 - HS/MS",'C1. Verprobung'!$C$20,
IF($C505="5 - MS",'C1. Verprobung'!$C$21,
IF($C505="6 - MS/NS",'C1. Verprobung'!$C$22,
IF($C505="7 - NS",'C1. Verprobung'!$C$23,"-")))))))</f>
        <v>-</v>
      </c>
      <c r="P505" s="322" t="str">
        <f>IF($C505="1 - HöS",'C1. Verprobung'!$D$17,
IF($C505="2 - HöS/HS",'C1. Verprobung'!$D$18,
IF($C505="3 - HS",'C1. Verprobung'!$D$19,
IF($C505="4 - HS/MS",'C1. Verprobung'!$D$20,
IF($C505="5 - MS",'C1. Verprobung'!$D$21,
IF($C505="6 - MS/NS",'C1. Verprobung'!$D$22,
IF($C505="7 - NS",'C1. Verprobung'!$D$23,"-")))))))</f>
        <v>-</v>
      </c>
      <c r="Q505" s="322" t="str">
        <f>IF($C505="1 - HöS",'C1. Verprobung'!$E$17,
IF($C505="2 - HöS/HS",'C1. Verprobung'!$E$18,
IF($C505="3 - HS",'C1. Verprobung'!$E$19,
IF($C505="4 - HS/MS",'C1. Verprobung'!$E$20,
IF($C505="5 - MS",'C1. Verprobung'!$E$21,
IF($C505="6 - MS/NS",'C1. Verprobung'!$E$22,
IF($C505="7 - NS",'C1. Verprobung'!$E$23,"-")))))))</f>
        <v>-</v>
      </c>
      <c r="R505" s="322" t="str">
        <f>IF($C505="1 - HöS",'C1. Verprobung'!$F$17,
IF($C505="2 - HöS/HS",'C1. Verprobung'!$F$18,
IF($C505="3 - HS",'C1. Verprobung'!$F$19,
IF($C505="4 - HS/MS",'C1. Verprobung'!$F$20,
IF($C505="5 - MS",'C1. Verprobung'!$F$21,
IF($C505="6 - MS/NS",'C1. Verprobung'!$F$22,
IF($C505="7 - NS",'C1. Verprobung'!$F$23,"-")))))))</f>
        <v>-</v>
      </c>
      <c r="S505" s="151"/>
      <c r="T505" s="181">
        <f t="shared" si="38"/>
        <v>0</v>
      </c>
      <c r="U505" s="181">
        <f t="shared" si="39"/>
        <v>0</v>
      </c>
      <c r="V505" s="181">
        <f t="shared" si="40"/>
        <v>0</v>
      </c>
      <c r="W505" s="181">
        <f t="shared" si="41"/>
        <v>0</v>
      </c>
      <c r="X505" s="181">
        <f t="shared" si="42"/>
        <v>0</v>
      </c>
    </row>
    <row r="506" spans="2:24" ht="15" customHeight="1" x14ac:dyDescent="0.2">
      <c r="B506" s="337" t="s">
        <v>36</v>
      </c>
      <c r="C506" s="133" t="s">
        <v>36</v>
      </c>
      <c r="D506" s="133" t="s">
        <v>36</v>
      </c>
      <c r="E506" s="133"/>
      <c r="F506" s="133"/>
      <c r="G506" s="133"/>
      <c r="H506" s="133"/>
      <c r="I506" s="133"/>
      <c r="J506" s="133"/>
      <c r="K506" s="154"/>
      <c r="L506" s="154"/>
      <c r="M506" s="154"/>
      <c r="N506" s="154"/>
      <c r="O506" s="322" t="str">
        <f>IF($C506="1 - HöS",'C1. Verprobung'!$C$17,
IF($C506="2 - HöS/HS",'C1. Verprobung'!$C$18,
IF($C506="3 - HS",'C1. Verprobung'!$C$19,
IF($C506="4 - HS/MS",'C1. Verprobung'!$C$20,
IF($C506="5 - MS",'C1. Verprobung'!$C$21,
IF($C506="6 - MS/NS",'C1. Verprobung'!$C$22,
IF($C506="7 - NS",'C1. Verprobung'!$C$23,"-")))))))</f>
        <v>-</v>
      </c>
      <c r="P506" s="322" t="str">
        <f>IF($C506="1 - HöS",'C1. Verprobung'!$D$17,
IF($C506="2 - HöS/HS",'C1. Verprobung'!$D$18,
IF($C506="3 - HS",'C1. Verprobung'!$D$19,
IF($C506="4 - HS/MS",'C1. Verprobung'!$D$20,
IF($C506="5 - MS",'C1. Verprobung'!$D$21,
IF($C506="6 - MS/NS",'C1. Verprobung'!$D$22,
IF($C506="7 - NS",'C1. Verprobung'!$D$23,"-")))))))</f>
        <v>-</v>
      </c>
      <c r="Q506" s="322" t="str">
        <f>IF($C506="1 - HöS",'C1. Verprobung'!$E$17,
IF($C506="2 - HöS/HS",'C1. Verprobung'!$E$18,
IF($C506="3 - HS",'C1. Verprobung'!$E$19,
IF($C506="4 - HS/MS",'C1. Verprobung'!$E$20,
IF($C506="5 - MS",'C1. Verprobung'!$E$21,
IF($C506="6 - MS/NS",'C1. Verprobung'!$E$22,
IF($C506="7 - NS",'C1. Verprobung'!$E$23,"-")))))))</f>
        <v>-</v>
      </c>
      <c r="R506" s="322" t="str">
        <f>IF($C506="1 - HöS",'C1. Verprobung'!$F$17,
IF($C506="2 - HöS/HS",'C1. Verprobung'!$F$18,
IF($C506="3 - HS",'C1. Verprobung'!$F$19,
IF($C506="4 - HS/MS",'C1. Verprobung'!$F$20,
IF($C506="5 - MS",'C1. Verprobung'!$F$21,
IF($C506="6 - MS/NS",'C1. Verprobung'!$F$22,
IF($C506="7 - NS",'C1. Verprobung'!$F$23,"-")))))))</f>
        <v>-</v>
      </c>
      <c r="S506" s="151"/>
      <c r="T506" s="181">
        <f t="shared" si="38"/>
        <v>0</v>
      </c>
      <c r="U506" s="181">
        <f t="shared" si="39"/>
        <v>0</v>
      </c>
      <c r="V506" s="181">
        <f t="shared" si="40"/>
        <v>0</v>
      </c>
      <c r="W506" s="181">
        <f t="shared" si="41"/>
        <v>0</v>
      </c>
      <c r="X506" s="181">
        <f t="shared" si="42"/>
        <v>0</v>
      </c>
    </row>
    <row r="507" spans="2:24" ht="15" customHeight="1" x14ac:dyDescent="0.2">
      <c r="B507" s="337" t="s">
        <v>36</v>
      </c>
      <c r="C507" s="133" t="s">
        <v>36</v>
      </c>
      <c r="D507" s="133" t="s">
        <v>36</v>
      </c>
      <c r="E507" s="133"/>
      <c r="F507" s="133"/>
      <c r="G507" s="133"/>
      <c r="H507" s="133"/>
      <c r="I507" s="133"/>
      <c r="J507" s="133"/>
      <c r="K507" s="154"/>
      <c r="L507" s="154"/>
      <c r="M507" s="154"/>
      <c r="N507" s="154"/>
      <c r="O507" s="322" t="str">
        <f>IF($C507="1 - HöS",'C1. Verprobung'!$C$17,
IF($C507="2 - HöS/HS",'C1. Verprobung'!$C$18,
IF($C507="3 - HS",'C1. Verprobung'!$C$19,
IF($C507="4 - HS/MS",'C1. Verprobung'!$C$20,
IF($C507="5 - MS",'C1. Verprobung'!$C$21,
IF($C507="6 - MS/NS",'C1. Verprobung'!$C$22,
IF($C507="7 - NS",'C1. Verprobung'!$C$23,"-")))))))</f>
        <v>-</v>
      </c>
      <c r="P507" s="322" t="str">
        <f>IF($C507="1 - HöS",'C1. Verprobung'!$D$17,
IF($C507="2 - HöS/HS",'C1. Verprobung'!$D$18,
IF($C507="3 - HS",'C1. Verprobung'!$D$19,
IF($C507="4 - HS/MS",'C1. Verprobung'!$D$20,
IF($C507="5 - MS",'C1. Verprobung'!$D$21,
IF($C507="6 - MS/NS",'C1. Verprobung'!$D$22,
IF($C507="7 - NS",'C1. Verprobung'!$D$23,"-")))))))</f>
        <v>-</v>
      </c>
      <c r="Q507" s="322" t="str">
        <f>IF($C507="1 - HöS",'C1. Verprobung'!$E$17,
IF($C507="2 - HöS/HS",'C1. Verprobung'!$E$18,
IF($C507="3 - HS",'C1. Verprobung'!$E$19,
IF($C507="4 - HS/MS",'C1. Verprobung'!$E$20,
IF($C507="5 - MS",'C1. Verprobung'!$E$21,
IF($C507="6 - MS/NS",'C1. Verprobung'!$E$22,
IF($C507="7 - NS",'C1. Verprobung'!$E$23,"-")))))))</f>
        <v>-</v>
      </c>
      <c r="R507" s="322" t="str">
        <f>IF($C507="1 - HöS",'C1. Verprobung'!$F$17,
IF($C507="2 - HöS/HS",'C1. Verprobung'!$F$18,
IF($C507="3 - HS",'C1. Verprobung'!$F$19,
IF($C507="4 - HS/MS",'C1. Verprobung'!$F$20,
IF($C507="5 - MS",'C1. Verprobung'!$F$21,
IF($C507="6 - MS/NS",'C1. Verprobung'!$F$22,
IF($C507="7 - NS",'C1. Verprobung'!$F$23,"-")))))))</f>
        <v>-</v>
      </c>
      <c r="S507" s="151"/>
      <c r="T507" s="181">
        <f t="shared" si="38"/>
        <v>0</v>
      </c>
      <c r="U507" s="181">
        <f t="shared" si="39"/>
        <v>0</v>
      </c>
      <c r="V507" s="181">
        <f t="shared" si="40"/>
        <v>0</v>
      </c>
      <c r="W507" s="181">
        <f t="shared" si="41"/>
        <v>0</v>
      </c>
      <c r="X507" s="181">
        <f t="shared" si="42"/>
        <v>0</v>
      </c>
    </row>
    <row r="508" spans="2:24" ht="15" customHeight="1" x14ac:dyDescent="0.2">
      <c r="B508" s="337" t="s">
        <v>36</v>
      </c>
      <c r="C508" s="133" t="s">
        <v>36</v>
      </c>
      <c r="D508" s="133" t="s">
        <v>36</v>
      </c>
      <c r="E508" s="133"/>
      <c r="F508" s="133"/>
      <c r="G508" s="133"/>
      <c r="H508" s="133"/>
      <c r="I508" s="133"/>
      <c r="J508" s="133"/>
      <c r="K508" s="154"/>
      <c r="L508" s="154"/>
      <c r="M508" s="154"/>
      <c r="N508" s="154"/>
      <c r="O508" s="322" t="str">
        <f>IF($C508="1 - HöS",'C1. Verprobung'!$C$17,
IF($C508="2 - HöS/HS",'C1. Verprobung'!$C$18,
IF($C508="3 - HS",'C1. Verprobung'!$C$19,
IF($C508="4 - HS/MS",'C1. Verprobung'!$C$20,
IF($C508="5 - MS",'C1. Verprobung'!$C$21,
IF($C508="6 - MS/NS",'C1. Verprobung'!$C$22,
IF($C508="7 - NS",'C1. Verprobung'!$C$23,"-")))))))</f>
        <v>-</v>
      </c>
      <c r="P508" s="322" t="str">
        <f>IF($C508="1 - HöS",'C1. Verprobung'!$D$17,
IF($C508="2 - HöS/HS",'C1. Verprobung'!$D$18,
IF($C508="3 - HS",'C1. Verprobung'!$D$19,
IF($C508="4 - HS/MS",'C1. Verprobung'!$D$20,
IF($C508="5 - MS",'C1. Verprobung'!$D$21,
IF($C508="6 - MS/NS",'C1. Verprobung'!$D$22,
IF($C508="7 - NS",'C1. Verprobung'!$D$23,"-")))))))</f>
        <v>-</v>
      </c>
      <c r="Q508" s="322" t="str">
        <f>IF($C508="1 - HöS",'C1. Verprobung'!$E$17,
IF($C508="2 - HöS/HS",'C1. Verprobung'!$E$18,
IF($C508="3 - HS",'C1. Verprobung'!$E$19,
IF($C508="4 - HS/MS",'C1. Verprobung'!$E$20,
IF($C508="5 - MS",'C1. Verprobung'!$E$21,
IF($C508="6 - MS/NS",'C1. Verprobung'!$E$22,
IF($C508="7 - NS",'C1. Verprobung'!$E$23,"-")))))))</f>
        <v>-</v>
      </c>
      <c r="R508" s="322" t="str">
        <f>IF($C508="1 - HöS",'C1. Verprobung'!$F$17,
IF($C508="2 - HöS/HS",'C1. Verprobung'!$F$18,
IF($C508="3 - HS",'C1. Verprobung'!$F$19,
IF($C508="4 - HS/MS",'C1. Verprobung'!$F$20,
IF($C508="5 - MS",'C1. Verprobung'!$F$21,
IF($C508="6 - MS/NS",'C1. Verprobung'!$F$22,
IF($C508="7 - NS",'C1. Verprobung'!$F$23,"-")))))))</f>
        <v>-</v>
      </c>
      <c r="S508" s="151"/>
      <c r="T508" s="181">
        <f t="shared" si="38"/>
        <v>0</v>
      </c>
      <c r="U508" s="181">
        <f t="shared" si="39"/>
        <v>0</v>
      </c>
      <c r="V508" s="181">
        <f t="shared" si="40"/>
        <v>0</v>
      </c>
      <c r="W508" s="181">
        <f t="shared" si="41"/>
        <v>0</v>
      </c>
      <c r="X508" s="181">
        <f t="shared" si="42"/>
        <v>0</v>
      </c>
    </row>
    <row r="509" spans="2:24" ht="15" customHeight="1" x14ac:dyDescent="0.2">
      <c r="B509" s="337" t="s">
        <v>36</v>
      </c>
      <c r="C509" s="133" t="s">
        <v>36</v>
      </c>
      <c r="D509" s="133" t="s">
        <v>36</v>
      </c>
      <c r="E509" s="133"/>
      <c r="F509" s="133"/>
      <c r="G509" s="133"/>
      <c r="H509" s="133"/>
      <c r="I509" s="133"/>
      <c r="J509" s="133"/>
      <c r="K509" s="154"/>
      <c r="L509" s="154"/>
      <c r="M509" s="154"/>
      <c r="N509" s="154"/>
      <c r="O509" s="322" t="str">
        <f>IF($C509="1 - HöS",'C1. Verprobung'!$C$17,
IF($C509="2 - HöS/HS",'C1. Verprobung'!$C$18,
IF($C509="3 - HS",'C1. Verprobung'!$C$19,
IF($C509="4 - HS/MS",'C1. Verprobung'!$C$20,
IF($C509="5 - MS",'C1. Verprobung'!$C$21,
IF($C509="6 - MS/NS",'C1. Verprobung'!$C$22,
IF($C509="7 - NS",'C1. Verprobung'!$C$23,"-")))))))</f>
        <v>-</v>
      </c>
      <c r="P509" s="322" t="str">
        <f>IF($C509="1 - HöS",'C1. Verprobung'!$D$17,
IF($C509="2 - HöS/HS",'C1. Verprobung'!$D$18,
IF($C509="3 - HS",'C1. Verprobung'!$D$19,
IF($C509="4 - HS/MS",'C1. Verprobung'!$D$20,
IF($C509="5 - MS",'C1. Verprobung'!$D$21,
IF($C509="6 - MS/NS",'C1. Verprobung'!$D$22,
IF($C509="7 - NS",'C1. Verprobung'!$D$23,"-")))))))</f>
        <v>-</v>
      </c>
      <c r="Q509" s="322" t="str">
        <f>IF($C509="1 - HöS",'C1. Verprobung'!$E$17,
IF($C509="2 - HöS/HS",'C1. Verprobung'!$E$18,
IF($C509="3 - HS",'C1. Verprobung'!$E$19,
IF($C509="4 - HS/MS",'C1. Verprobung'!$E$20,
IF($C509="5 - MS",'C1. Verprobung'!$E$21,
IF($C509="6 - MS/NS",'C1. Verprobung'!$E$22,
IF($C509="7 - NS",'C1. Verprobung'!$E$23,"-")))))))</f>
        <v>-</v>
      </c>
      <c r="R509" s="322" t="str">
        <f>IF($C509="1 - HöS",'C1. Verprobung'!$F$17,
IF($C509="2 - HöS/HS",'C1. Verprobung'!$F$18,
IF($C509="3 - HS",'C1. Verprobung'!$F$19,
IF($C509="4 - HS/MS",'C1. Verprobung'!$F$20,
IF($C509="5 - MS",'C1. Verprobung'!$F$21,
IF($C509="6 - MS/NS",'C1. Verprobung'!$F$22,
IF($C509="7 - NS",'C1. Verprobung'!$F$23,"-")))))))</f>
        <v>-</v>
      </c>
      <c r="S509" s="151"/>
      <c r="T509" s="181">
        <f t="shared" si="38"/>
        <v>0</v>
      </c>
      <c r="U509" s="181">
        <f t="shared" si="39"/>
        <v>0</v>
      </c>
      <c r="V509" s="181">
        <f t="shared" si="40"/>
        <v>0</v>
      </c>
      <c r="W509" s="181">
        <f t="shared" si="41"/>
        <v>0</v>
      </c>
      <c r="X509" s="181">
        <f t="shared" si="42"/>
        <v>0</v>
      </c>
    </row>
    <row r="510" spans="2:24" ht="15" customHeight="1" x14ac:dyDescent="0.2">
      <c r="B510" s="337" t="s">
        <v>36</v>
      </c>
      <c r="C510" s="133" t="s">
        <v>36</v>
      </c>
      <c r="D510" s="133" t="s">
        <v>36</v>
      </c>
      <c r="E510" s="133"/>
      <c r="F510" s="133"/>
      <c r="G510" s="133"/>
      <c r="H510" s="133"/>
      <c r="I510" s="133"/>
      <c r="J510" s="133"/>
      <c r="K510" s="154"/>
      <c r="L510" s="154"/>
      <c r="M510" s="154"/>
      <c r="N510" s="154"/>
      <c r="O510" s="322" t="str">
        <f>IF($C510="1 - HöS",'C1. Verprobung'!$C$17,
IF($C510="2 - HöS/HS",'C1. Verprobung'!$C$18,
IF($C510="3 - HS",'C1. Verprobung'!$C$19,
IF($C510="4 - HS/MS",'C1. Verprobung'!$C$20,
IF($C510="5 - MS",'C1. Verprobung'!$C$21,
IF($C510="6 - MS/NS",'C1. Verprobung'!$C$22,
IF($C510="7 - NS",'C1. Verprobung'!$C$23,"-")))))))</f>
        <v>-</v>
      </c>
      <c r="P510" s="322" t="str">
        <f>IF($C510="1 - HöS",'C1. Verprobung'!$D$17,
IF($C510="2 - HöS/HS",'C1. Verprobung'!$D$18,
IF($C510="3 - HS",'C1. Verprobung'!$D$19,
IF($C510="4 - HS/MS",'C1. Verprobung'!$D$20,
IF($C510="5 - MS",'C1. Verprobung'!$D$21,
IF($C510="6 - MS/NS",'C1. Verprobung'!$D$22,
IF($C510="7 - NS",'C1. Verprobung'!$D$23,"-")))))))</f>
        <v>-</v>
      </c>
      <c r="Q510" s="322" t="str">
        <f>IF($C510="1 - HöS",'C1. Verprobung'!$E$17,
IF($C510="2 - HöS/HS",'C1. Verprobung'!$E$18,
IF($C510="3 - HS",'C1. Verprobung'!$E$19,
IF($C510="4 - HS/MS",'C1. Verprobung'!$E$20,
IF($C510="5 - MS",'C1. Verprobung'!$E$21,
IF($C510="6 - MS/NS",'C1. Verprobung'!$E$22,
IF($C510="7 - NS",'C1. Verprobung'!$E$23,"-")))))))</f>
        <v>-</v>
      </c>
      <c r="R510" s="322" t="str">
        <f>IF($C510="1 - HöS",'C1. Verprobung'!$F$17,
IF($C510="2 - HöS/HS",'C1. Verprobung'!$F$18,
IF($C510="3 - HS",'C1. Verprobung'!$F$19,
IF($C510="4 - HS/MS",'C1. Verprobung'!$F$20,
IF($C510="5 - MS",'C1. Verprobung'!$F$21,
IF($C510="6 - MS/NS",'C1. Verprobung'!$F$22,
IF($C510="7 - NS",'C1. Verprobung'!$F$23,"-")))))))</f>
        <v>-</v>
      </c>
      <c r="S510" s="151"/>
      <c r="T510" s="181">
        <f t="shared" si="38"/>
        <v>0</v>
      </c>
      <c r="U510" s="181">
        <f t="shared" si="39"/>
        <v>0</v>
      </c>
      <c r="V510" s="181">
        <f t="shared" si="40"/>
        <v>0</v>
      </c>
      <c r="W510" s="181">
        <f t="shared" si="41"/>
        <v>0</v>
      </c>
      <c r="X510" s="181">
        <f t="shared" si="42"/>
        <v>0</v>
      </c>
    </row>
    <row r="511" spans="2:24" ht="15" customHeight="1" x14ac:dyDescent="0.2">
      <c r="B511" s="337" t="s">
        <v>36</v>
      </c>
      <c r="C511" s="133" t="s">
        <v>36</v>
      </c>
      <c r="D511" s="133" t="s">
        <v>36</v>
      </c>
      <c r="E511" s="133"/>
      <c r="F511" s="133"/>
      <c r="G511" s="133"/>
      <c r="H511" s="133"/>
      <c r="I511" s="133"/>
      <c r="J511" s="133"/>
      <c r="K511" s="154"/>
      <c r="L511" s="154"/>
      <c r="M511" s="154"/>
      <c r="N511" s="154"/>
      <c r="O511" s="322" t="str">
        <f>IF($C511="1 - HöS",'C1. Verprobung'!$C$17,
IF($C511="2 - HöS/HS",'C1. Verprobung'!$C$18,
IF($C511="3 - HS",'C1. Verprobung'!$C$19,
IF($C511="4 - HS/MS",'C1. Verprobung'!$C$20,
IF($C511="5 - MS",'C1. Verprobung'!$C$21,
IF($C511="6 - MS/NS",'C1. Verprobung'!$C$22,
IF($C511="7 - NS",'C1. Verprobung'!$C$23,"-")))))))</f>
        <v>-</v>
      </c>
      <c r="P511" s="322" t="str">
        <f>IF($C511="1 - HöS",'C1. Verprobung'!$D$17,
IF($C511="2 - HöS/HS",'C1. Verprobung'!$D$18,
IF($C511="3 - HS",'C1. Verprobung'!$D$19,
IF($C511="4 - HS/MS",'C1. Verprobung'!$D$20,
IF($C511="5 - MS",'C1. Verprobung'!$D$21,
IF($C511="6 - MS/NS",'C1. Verprobung'!$D$22,
IF($C511="7 - NS",'C1. Verprobung'!$D$23,"-")))))))</f>
        <v>-</v>
      </c>
      <c r="Q511" s="322" t="str">
        <f>IF($C511="1 - HöS",'C1. Verprobung'!$E$17,
IF($C511="2 - HöS/HS",'C1. Verprobung'!$E$18,
IF($C511="3 - HS",'C1. Verprobung'!$E$19,
IF($C511="4 - HS/MS",'C1. Verprobung'!$E$20,
IF($C511="5 - MS",'C1. Verprobung'!$E$21,
IF($C511="6 - MS/NS",'C1. Verprobung'!$E$22,
IF($C511="7 - NS",'C1. Verprobung'!$E$23,"-")))))))</f>
        <v>-</v>
      </c>
      <c r="R511" s="322" t="str">
        <f>IF($C511="1 - HöS",'C1. Verprobung'!$F$17,
IF($C511="2 - HöS/HS",'C1. Verprobung'!$F$18,
IF($C511="3 - HS",'C1. Verprobung'!$F$19,
IF($C511="4 - HS/MS",'C1. Verprobung'!$F$20,
IF($C511="5 - MS",'C1. Verprobung'!$F$21,
IF($C511="6 - MS/NS",'C1. Verprobung'!$F$22,
IF($C511="7 - NS",'C1. Verprobung'!$F$23,"-")))))))</f>
        <v>-</v>
      </c>
      <c r="S511" s="151"/>
      <c r="T511" s="181">
        <f t="shared" si="38"/>
        <v>0</v>
      </c>
      <c r="U511" s="181">
        <f t="shared" si="39"/>
        <v>0</v>
      </c>
      <c r="V511" s="181">
        <f t="shared" si="40"/>
        <v>0</v>
      </c>
      <c r="W511" s="181">
        <f t="shared" si="41"/>
        <v>0</v>
      </c>
      <c r="X511" s="181">
        <f t="shared" si="42"/>
        <v>0</v>
      </c>
    </row>
    <row r="512" spans="2:24" ht="15" customHeight="1" x14ac:dyDescent="0.2">
      <c r="B512" s="337" t="s">
        <v>36</v>
      </c>
      <c r="C512" s="133" t="s">
        <v>36</v>
      </c>
      <c r="D512" s="133" t="s">
        <v>36</v>
      </c>
      <c r="E512" s="133"/>
      <c r="F512" s="133"/>
      <c r="G512" s="133"/>
      <c r="H512" s="133"/>
      <c r="I512" s="133"/>
      <c r="J512" s="133"/>
      <c r="K512" s="154"/>
      <c r="L512" s="154"/>
      <c r="M512" s="154"/>
      <c r="N512" s="154"/>
      <c r="O512" s="322" t="str">
        <f>IF($C512="1 - HöS",'C1. Verprobung'!$C$17,
IF($C512="2 - HöS/HS",'C1. Verprobung'!$C$18,
IF($C512="3 - HS",'C1. Verprobung'!$C$19,
IF($C512="4 - HS/MS",'C1. Verprobung'!$C$20,
IF($C512="5 - MS",'C1. Verprobung'!$C$21,
IF($C512="6 - MS/NS",'C1. Verprobung'!$C$22,
IF($C512="7 - NS",'C1. Verprobung'!$C$23,"-")))))))</f>
        <v>-</v>
      </c>
      <c r="P512" s="322" t="str">
        <f>IF($C512="1 - HöS",'C1. Verprobung'!$D$17,
IF($C512="2 - HöS/HS",'C1. Verprobung'!$D$18,
IF($C512="3 - HS",'C1. Verprobung'!$D$19,
IF($C512="4 - HS/MS",'C1. Verprobung'!$D$20,
IF($C512="5 - MS",'C1. Verprobung'!$D$21,
IF($C512="6 - MS/NS",'C1. Verprobung'!$D$22,
IF($C512="7 - NS",'C1. Verprobung'!$D$23,"-")))))))</f>
        <v>-</v>
      </c>
      <c r="Q512" s="322" t="str">
        <f>IF($C512="1 - HöS",'C1. Verprobung'!$E$17,
IF($C512="2 - HöS/HS",'C1. Verprobung'!$E$18,
IF($C512="3 - HS",'C1. Verprobung'!$E$19,
IF($C512="4 - HS/MS",'C1. Verprobung'!$E$20,
IF($C512="5 - MS",'C1. Verprobung'!$E$21,
IF($C512="6 - MS/NS",'C1. Verprobung'!$E$22,
IF($C512="7 - NS",'C1. Verprobung'!$E$23,"-")))))))</f>
        <v>-</v>
      </c>
      <c r="R512" s="322" t="str">
        <f>IF($C512="1 - HöS",'C1. Verprobung'!$F$17,
IF($C512="2 - HöS/HS",'C1. Verprobung'!$F$18,
IF($C512="3 - HS",'C1. Verprobung'!$F$19,
IF($C512="4 - HS/MS",'C1. Verprobung'!$F$20,
IF($C512="5 - MS",'C1. Verprobung'!$F$21,
IF($C512="6 - MS/NS",'C1. Verprobung'!$F$22,
IF($C512="7 - NS",'C1. Verprobung'!$F$23,"-")))))))</f>
        <v>-</v>
      </c>
      <c r="S512" s="151"/>
      <c r="T512" s="181">
        <f t="shared" si="38"/>
        <v>0</v>
      </c>
      <c r="U512" s="181">
        <f t="shared" si="39"/>
        <v>0</v>
      </c>
      <c r="V512" s="181">
        <f t="shared" si="40"/>
        <v>0</v>
      </c>
      <c r="W512" s="181">
        <f t="shared" si="41"/>
        <v>0</v>
      </c>
      <c r="X512" s="181">
        <f t="shared" si="42"/>
        <v>0</v>
      </c>
    </row>
    <row r="513" spans="2:24" ht="15" customHeight="1" x14ac:dyDescent="0.2">
      <c r="B513" s="337" t="s">
        <v>36</v>
      </c>
      <c r="C513" s="133" t="s">
        <v>36</v>
      </c>
      <c r="D513" s="133" t="s">
        <v>36</v>
      </c>
      <c r="E513" s="133"/>
      <c r="F513" s="133"/>
      <c r="G513" s="133"/>
      <c r="H513" s="133"/>
      <c r="I513" s="133"/>
      <c r="J513" s="133"/>
      <c r="K513" s="154"/>
      <c r="L513" s="154"/>
      <c r="M513" s="154"/>
      <c r="N513" s="154"/>
      <c r="O513" s="322" t="str">
        <f>IF($C513="1 - HöS",'C1. Verprobung'!$C$17,
IF($C513="2 - HöS/HS",'C1. Verprobung'!$C$18,
IF($C513="3 - HS",'C1. Verprobung'!$C$19,
IF($C513="4 - HS/MS",'C1. Verprobung'!$C$20,
IF($C513="5 - MS",'C1. Verprobung'!$C$21,
IF($C513="6 - MS/NS",'C1. Verprobung'!$C$22,
IF($C513="7 - NS",'C1. Verprobung'!$C$23,"-")))))))</f>
        <v>-</v>
      </c>
      <c r="P513" s="322" t="str">
        <f>IF($C513="1 - HöS",'C1. Verprobung'!$D$17,
IF($C513="2 - HöS/HS",'C1. Verprobung'!$D$18,
IF($C513="3 - HS",'C1. Verprobung'!$D$19,
IF($C513="4 - HS/MS",'C1. Verprobung'!$D$20,
IF($C513="5 - MS",'C1. Verprobung'!$D$21,
IF($C513="6 - MS/NS",'C1. Verprobung'!$D$22,
IF($C513="7 - NS",'C1. Verprobung'!$D$23,"-")))))))</f>
        <v>-</v>
      </c>
      <c r="Q513" s="322" t="str">
        <f>IF($C513="1 - HöS",'C1. Verprobung'!$E$17,
IF($C513="2 - HöS/HS",'C1. Verprobung'!$E$18,
IF($C513="3 - HS",'C1. Verprobung'!$E$19,
IF($C513="4 - HS/MS",'C1. Verprobung'!$E$20,
IF($C513="5 - MS",'C1. Verprobung'!$E$21,
IF($C513="6 - MS/NS",'C1. Verprobung'!$E$22,
IF($C513="7 - NS",'C1. Verprobung'!$E$23,"-")))))))</f>
        <v>-</v>
      </c>
      <c r="R513" s="322" t="str">
        <f>IF($C513="1 - HöS",'C1. Verprobung'!$F$17,
IF($C513="2 - HöS/HS",'C1. Verprobung'!$F$18,
IF($C513="3 - HS",'C1. Verprobung'!$F$19,
IF($C513="4 - HS/MS",'C1. Verprobung'!$F$20,
IF($C513="5 - MS",'C1. Verprobung'!$F$21,
IF($C513="6 - MS/NS",'C1. Verprobung'!$F$22,
IF($C513="7 - NS",'C1. Verprobung'!$F$23,"-")))))))</f>
        <v>-</v>
      </c>
      <c r="S513" s="151"/>
      <c r="T513" s="181">
        <f t="shared" si="38"/>
        <v>0</v>
      </c>
      <c r="U513" s="181">
        <f t="shared" si="39"/>
        <v>0</v>
      </c>
      <c r="V513" s="181">
        <f t="shared" si="40"/>
        <v>0</v>
      </c>
      <c r="W513" s="181">
        <f t="shared" si="41"/>
        <v>0</v>
      </c>
      <c r="X513" s="181">
        <f t="shared" si="42"/>
        <v>0</v>
      </c>
    </row>
    <row r="514" spans="2:24" ht="15" customHeight="1" x14ac:dyDescent="0.2">
      <c r="B514" s="337" t="s">
        <v>36</v>
      </c>
      <c r="C514" s="133" t="s">
        <v>36</v>
      </c>
      <c r="D514" s="133" t="s">
        <v>36</v>
      </c>
      <c r="E514" s="133"/>
      <c r="F514" s="133"/>
      <c r="G514" s="133"/>
      <c r="H514" s="133"/>
      <c r="I514" s="133"/>
      <c r="J514" s="133"/>
      <c r="K514" s="154"/>
      <c r="L514" s="154"/>
      <c r="M514" s="154"/>
      <c r="N514" s="154"/>
      <c r="O514" s="322" t="str">
        <f>IF($C514="1 - HöS",'C1. Verprobung'!$C$17,
IF($C514="2 - HöS/HS",'C1. Verprobung'!$C$18,
IF($C514="3 - HS",'C1. Verprobung'!$C$19,
IF($C514="4 - HS/MS",'C1. Verprobung'!$C$20,
IF($C514="5 - MS",'C1. Verprobung'!$C$21,
IF($C514="6 - MS/NS",'C1. Verprobung'!$C$22,
IF($C514="7 - NS",'C1. Verprobung'!$C$23,"-")))))))</f>
        <v>-</v>
      </c>
      <c r="P514" s="322" t="str">
        <f>IF($C514="1 - HöS",'C1. Verprobung'!$D$17,
IF($C514="2 - HöS/HS",'C1. Verprobung'!$D$18,
IF($C514="3 - HS",'C1. Verprobung'!$D$19,
IF($C514="4 - HS/MS",'C1. Verprobung'!$D$20,
IF($C514="5 - MS",'C1. Verprobung'!$D$21,
IF($C514="6 - MS/NS",'C1. Verprobung'!$D$22,
IF($C514="7 - NS",'C1. Verprobung'!$D$23,"-")))))))</f>
        <v>-</v>
      </c>
      <c r="Q514" s="322" t="str">
        <f>IF($C514="1 - HöS",'C1. Verprobung'!$E$17,
IF($C514="2 - HöS/HS",'C1. Verprobung'!$E$18,
IF($C514="3 - HS",'C1. Verprobung'!$E$19,
IF($C514="4 - HS/MS",'C1. Verprobung'!$E$20,
IF($C514="5 - MS",'C1. Verprobung'!$E$21,
IF($C514="6 - MS/NS",'C1. Verprobung'!$E$22,
IF($C514="7 - NS",'C1. Verprobung'!$E$23,"-")))))))</f>
        <v>-</v>
      </c>
      <c r="R514" s="322" t="str">
        <f>IF($C514="1 - HöS",'C1. Verprobung'!$F$17,
IF($C514="2 - HöS/HS",'C1. Verprobung'!$F$18,
IF($C514="3 - HS",'C1. Verprobung'!$F$19,
IF($C514="4 - HS/MS",'C1. Verprobung'!$F$20,
IF($C514="5 - MS",'C1. Verprobung'!$F$21,
IF($C514="6 - MS/NS",'C1. Verprobung'!$F$22,
IF($C514="7 - NS",'C1. Verprobung'!$F$23,"-")))))))</f>
        <v>-</v>
      </c>
      <c r="S514" s="151"/>
      <c r="T514" s="181">
        <f t="shared" si="38"/>
        <v>0</v>
      </c>
      <c r="U514" s="181">
        <f t="shared" si="39"/>
        <v>0</v>
      </c>
      <c r="V514" s="181">
        <f t="shared" si="40"/>
        <v>0</v>
      </c>
      <c r="W514" s="181">
        <f t="shared" si="41"/>
        <v>0</v>
      </c>
      <c r="X514" s="181">
        <f t="shared" si="42"/>
        <v>0</v>
      </c>
    </row>
    <row r="515" spans="2:24" ht="15" customHeight="1" x14ac:dyDescent="0.2">
      <c r="B515" s="337" t="s">
        <v>36</v>
      </c>
      <c r="C515" s="133" t="s">
        <v>36</v>
      </c>
      <c r="D515" s="133" t="s">
        <v>36</v>
      </c>
      <c r="E515" s="133"/>
      <c r="F515" s="133"/>
      <c r="G515" s="133"/>
      <c r="H515" s="133"/>
      <c r="I515" s="133"/>
      <c r="J515" s="133"/>
      <c r="K515" s="154"/>
      <c r="L515" s="154"/>
      <c r="M515" s="154"/>
      <c r="N515" s="154"/>
      <c r="O515" s="322" t="str">
        <f>IF($C515="1 - HöS",'C1. Verprobung'!$C$17,
IF($C515="2 - HöS/HS",'C1. Verprobung'!$C$18,
IF($C515="3 - HS",'C1. Verprobung'!$C$19,
IF($C515="4 - HS/MS",'C1. Verprobung'!$C$20,
IF($C515="5 - MS",'C1. Verprobung'!$C$21,
IF($C515="6 - MS/NS",'C1. Verprobung'!$C$22,
IF($C515="7 - NS",'C1. Verprobung'!$C$23,"-")))))))</f>
        <v>-</v>
      </c>
      <c r="P515" s="322" t="str">
        <f>IF($C515="1 - HöS",'C1. Verprobung'!$D$17,
IF($C515="2 - HöS/HS",'C1. Verprobung'!$D$18,
IF($C515="3 - HS",'C1. Verprobung'!$D$19,
IF($C515="4 - HS/MS",'C1. Verprobung'!$D$20,
IF($C515="5 - MS",'C1. Verprobung'!$D$21,
IF($C515="6 - MS/NS",'C1. Verprobung'!$D$22,
IF($C515="7 - NS",'C1. Verprobung'!$D$23,"-")))))))</f>
        <v>-</v>
      </c>
      <c r="Q515" s="322" t="str">
        <f>IF($C515="1 - HöS",'C1. Verprobung'!$E$17,
IF($C515="2 - HöS/HS",'C1. Verprobung'!$E$18,
IF($C515="3 - HS",'C1. Verprobung'!$E$19,
IF($C515="4 - HS/MS",'C1. Verprobung'!$E$20,
IF($C515="5 - MS",'C1. Verprobung'!$E$21,
IF($C515="6 - MS/NS",'C1. Verprobung'!$E$22,
IF($C515="7 - NS",'C1. Verprobung'!$E$23,"-")))))))</f>
        <v>-</v>
      </c>
      <c r="R515" s="322" t="str">
        <f>IF($C515="1 - HöS",'C1. Verprobung'!$F$17,
IF($C515="2 - HöS/HS",'C1. Verprobung'!$F$18,
IF($C515="3 - HS",'C1. Verprobung'!$F$19,
IF($C515="4 - HS/MS",'C1. Verprobung'!$F$20,
IF($C515="5 - MS",'C1. Verprobung'!$F$21,
IF($C515="6 - MS/NS",'C1. Verprobung'!$F$22,
IF($C515="7 - NS",'C1. Verprobung'!$F$23,"-")))))))</f>
        <v>-</v>
      </c>
      <c r="S515" s="151"/>
      <c r="T515" s="181">
        <f t="shared" si="38"/>
        <v>0</v>
      </c>
      <c r="U515" s="181">
        <f t="shared" si="39"/>
        <v>0</v>
      </c>
      <c r="V515" s="181">
        <f t="shared" si="40"/>
        <v>0</v>
      </c>
      <c r="W515" s="181">
        <f t="shared" si="41"/>
        <v>0</v>
      </c>
      <c r="X515" s="181">
        <f t="shared" si="42"/>
        <v>0</v>
      </c>
    </row>
    <row r="516" spans="2:24" ht="15" customHeight="1" x14ac:dyDescent="0.2">
      <c r="B516" s="337" t="s">
        <v>36</v>
      </c>
      <c r="C516" s="133" t="s">
        <v>36</v>
      </c>
      <c r="D516" s="133" t="s">
        <v>36</v>
      </c>
      <c r="E516" s="133"/>
      <c r="F516" s="133"/>
      <c r="G516" s="133"/>
      <c r="H516" s="133"/>
      <c r="I516" s="133"/>
      <c r="J516" s="133"/>
      <c r="K516" s="154"/>
      <c r="L516" s="154"/>
      <c r="M516" s="154"/>
      <c r="N516" s="154"/>
      <c r="O516" s="322" t="str">
        <f>IF($C516="1 - HöS",'C1. Verprobung'!$C$17,
IF($C516="2 - HöS/HS",'C1. Verprobung'!$C$18,
IF($C516="3 - HS",'C1. Verprobung'!$C$19,
IF($C516="4 - HS/MS",'C1. Verprobung'!$C$20,
IF($C516="5 - MS",'C1. Verprobung'!$C$21,
IF($C516="6 - MS/NS",'C1. Verprobung'!$C$22,
IF($C516="7 - NS",'C1. Verprobung'!$C$23,"-")))))))</f>
        <v>-</v>
      </c>
      <c r="P516" s="322" t="str">
        <f>IF($C516="1 - HöS",'C1. Verprobung'!$D$17,
IF($C516="2 - HöS/HS",'C1. Verprobung'!$D$18,
IF($C516="3 - HS",'C1. Verprobung'!$D$19,
IF($C516="4 - HS/MS",'C1. Verprobung'!$D$20,
IF($C516="5 - MS",'C1. Verprobung'!$D$21,
IF($C516="6 - MS/NS",'C1. Verprobung'!$D$22,
IF($C516="7 - NS",'C1. Verprobung'!$D$23,"-")))))))</f>
        <v>-</v>
      </c>
      <c r="Q516" s="322" t="str">
        <f>IF($C516="1 - HöS",'C1. Verprobung'!$E$17,
IF($C516="2 - HöS/HS",'C1. Verprobung'!$E$18,
IF($C516="3 - HS",'C1. Verprobung'!$E$19,
IF($C516="4 - HS/MS",'C1. Verprobung'!$E$20,
IF($C516="5 - MS",'C1. Verprobung'!$E$21,
IF($C516="6 - MS/NS",'C1. Verprobung'!$E$22,
IF($C516="7 - NS",'C1. Verprobung'!$E$23,"-")))))))</f>
        <v>-</v>
      </c>
      <c r="R516" s="322" t="str">
        <f>IF($C516="1 - HöS",'C1. Verprobung'!$F$17,
IF($C516="2 - HöS/HS",'C1. Verprobung'!$F$18,
IF($C516="3 - HS",'C1. Verprobung'!$F$19,
IF($C516="4 - HS/MS",'C1. Verprobung'!$F$20,
IF($C516="5 - MS",'C1. Verprobung'!$F$21,
IF($C516="6 - MS/NS",'C1. Verprobung'!$F$22,
IF($C516="7 - NS",'C1. Verprobung'!$F$23,"-")))))))</f>
        <v>-</v>
      </c>
      <c r="S516" s="151"/>
      <c r="T516" s="181">
        <f t="shared" si="38"/>
        <v>0</v>
      </c>
      <c r="U516" s="181">
        <f t="shared" si="39"/>
        <v>0</v>
      </c>
      <c r="V516" s="181">
        <f t="shared" si="40"/>
        <v>0</v>
      </c>
      <c r="W516" s="181">
        <f t="shared" si="41"/>
        <v>0</v>
      </c>
      <c r="X516" s="181">
        <f t="shared" si="42"/>
        <v>0</v>
      </c>
    </row>
    <row r="517" spans="2:24" ht="15" customHeight="1" x14ac:dyDescent="0.2">
      <c r="B517" s="337" t="s">
        <v>36</v>
      </c>
      <c r="C517" s="133" t="s">
        <v>36</v>
      </c>
      <c r="D517" s="133" t="s">
        <v>36</v>
      </c>
      <c r="E517" s="133"/>
      <c r="F517" s="133"/>
      <c r="G517" s="133"/>
      <c r="H517" s="133"/>
      <c r="I517" s="133"/>
      <c r="J517" s="133"/>
      <c r="K517" s="154"/>
      <c r="L517" s="154"/>
      <c r="M517" s="154"/>
      <c r="N517" s="154"/>
      <c r="O517" s="322" t="str">
        <f>IF($C517="1 - HöS",'C1. Verprobung'!$C$17,
IF($C517="2 - HöS/HS",'C1. Verprobung'!$C$18,
IF($C517="3 - HS",'C1. Verprobung'!$C$19,
IF($C517="4 - HS/MS",'C1. Verprobung'!$C$20,
IF($C517="5 - MS",'C1. Verprobung'!$C$21,
IF($C517="6 - MS/NS",'C1. Verprobung'!$C$22,
IF($C517="7 - NS",'C1. Verprobung'!$C$23,"-")))))))</f>
        <v>-</v>
      </c>
      <c r="P517" s="322" t="str">
        <f>IF($C517="1 - HöS",'C1. Verprobung'!$D$17,
IF($C517="2 - HöS/HS",'C1. Verprobung'!$D$18,
IF($C517="3 - HS",'C1. Verprobung'!$D$19,
IF($C517="4 - HS/MS",'C1. Verprobung'!$D$20,
IF($C517="5 - MS",'C1. Verprobung'!$D$21,
IF($C517="6 - MS/NS",'C1. Verprobung'!$D$22,
IF($C517="7 - NS",'C1. Verprobung'!$D$23,"-")))))))</f>
        <v>-</v>
      </c>
      <c r="Q517" s="322" t="str">
        <f>IF($C517="1 - HöS",'C1. Verprobung'!$E$17,
IF($C517="2 - HöS/HS",'C1. Verprobung'!$E$18,
IF($C517="3 - HS",'C1. Verprobung'!$E$19,
IF($C517="4 - HS/MS",'C1. Verprobung'!$E$20,
IF($C517="5 - MS",'C1. Verprobung'!$E$21,
IF($C517="6 - MS/NS",'C1. Verprobung'!$E$22,
IF($C517="7 - NS",'C1. Verprobung'!$E$23,"-")))))))</f>
        <v>-</v>
      </c>
      <c r="R517" s="322" t="str">
        <f>IF($C517="1 - HöS",'C1. Verprobung'!$F$17,
IF($C517="2 - HöS/HS",'C1. Verprobung'!$F$18,
IF($C517="3 - HS",'C1. Verprobung'!$F$19,
IF($C517="4 - HS/MS",'C1. Verprobung'!$F$20,
IF($C517="5 - MS",'C1. Verprobung'!$F$21,
IF($C517="6 - MS/NS",'C1. Verprobung'!$F$22,
IF($C517="7 - NS",'C1. Verprobung'!$F$23,"-")))))))</f>
        <v>-</v>
      </c>
      <c r="S517" s="151"/>
      <c r="T517" s="181">
        <f t="shared" si="38"/>
        <v>0</v>
      </c>
      <c r="U517" s="181">
        <f t="shared" si="39"/>
        <v>0</v>
      </c>
      <c r="V517" s="181">
        <f t="shared" si="40"/>
        <v>0</v>
      </c>
      <c r="W517" s="181">
        <f t="shared" si="41"/>
        <v>0</v>
      </c>
      <c r="X517" s="181">
        <f t="shared" si="42"/>
        <v>0</v>
      </c>
    </row>
    <row r="518" spans="2:24" ht="15" customHeight="1" x14ac:dyDescent="0.2">
      <c r="B518" s="337" t="s">
        <v>36</v>
      </c>
      <c r="C518" s="133" t="s">
        <v>36</v>
      </c>
      <c r="D518" s="133" t="s">
        <v>36</v>
      </c>
      <c r="E518" s="133"/>
      <c r="F518" s="133"/>
      <c r="G518" s="133"/>
      <c r="H518" s="133"/>
      <c r="I518" s="133"/>
      <c r="J518" s="133"/>
      <c r="K518" s="154"/>
      <c r="L518" s="154"/>
      <c r="M518" s="154"/>
      <c r="N518" s="154"/>
      <c r="O518" s="322" t="str">
        <f>IF($C518="1 - HöS",'C1. Verprobung'!$C$17,
IF($C518="2 - HöS/HS",'C1. Verprobung'!$C$18,
IF($C518="3 - HS",'C1. Verprobung'!$C$19,
IF($C518="4 - HS/MS",'C1. Verprobung'!$C$20,
IF($C518="5 - MS",'C1. Verprobung'!$C$21,
IF($C518="6 - MS/NS",'C1. Verprobung'!$C$22,
IF($C518="7 - NS",'C1. Verprobung'!$C$23,"-")))))))</f>
        <v>-</v>
      </c>
      <c r="P518" s="322" t="str">
        <f>IF($C518="1 - HöS",'C1. Verprobung'!$D$17,
IF($C518="2 - HöS/HS",'C1. Verprobung'!$D$18,
IF($C518="3 - HS",'C1. Verprobung'!$D$19,
IF($C518="4 - HS/MS",'C1. Verprobung'!$D$20,
IF($C518="5 - MS",'C1. Verprobung'!$D$21,
IF($C518="6 - MS/NS",'C1. Verprobung'!$D$22,
IF($C518="7 - NS",'C1. Verprobung'!$D$23,"-")))))))</f>
        <v>-</v>
      </c>
      <c r="Q518" s="322" t="str">
        <f>IF($C518="1 - HöS",'C1. Verprobung'!$E$17,
IF($C518="2 - HöS/HS",'C1. Verprobung'!$E$18,
IF($C518="3 - HS",'C1. Verprobung'!$E$19,
IF($C518="4 - HS/MS",'C1. Verprobung'!$E$20,
IF($C518="5 - MS",'C1. Verprobung'!$E$21,
IF($C518="6 - MS/NS",'C1. Verprobung'!$E$22,
IF($C518="7 - NS",'C1. Verprobung'!$E$23,"-")))))))</f>
        <v>-</v>
      </c>
      <c r="R518" s="322" t="str">
        <f>IF($C518="1 - HöS",'C1. Verprobung'!$F$17,
IF($C518="2 - HöS/HS",'C1. Verprobung'!$F$18,
IF($C518="3 - HS",'C1. Verprobung'!$F$19,
IF($C518="4 - HS/MS",'C1. Verprobung'!$F$20,
IF($C518="5 - MS",'C1. Verprobung'!$F$21,
IF($C518="6 - MS/NS",'C1. Verprobung'!$F$22,
IF($C518="7 - NS",'C1. Verprobung'!$F$23,"-")))))))</f>
        <v>-</v>
      </c>
      <c r="S518" s="151"/>
      <c r="T518" s="181">
        <f t="shared" si="38"/>
        <v>0</v>
      </c>
      <c r="U518" s="181">
        <f t="shared" si="39"/>
        <v>0</v>
      </c>
      <c r="V518" s="181">
        <f t="shared" si="40"/>
        <v>0</v>
      </c>
      <c r="W518" s="181">
        <f t="shared" si="41"/>
        <v>0</v>
      </c>
      <c r="X518" s="181">
        <f t="shared" si="42"/>
        <v>0</v>
      </c>
    </row>
    <row r="519" spans="2:24" ht="15" customHeight="1" x14ac:dyDescent="0.2">
      <c r="B519" s="337" t="s">
        <v>36</v>
      </c>
      <c r="C519" s="133" t="s">
        <v>36</v>
      </c>
      <c r="D519" s="133" t="s">
        <v>36</v>
      </c>
      <c r="E519" s="133"/>
      <c r="F519" s="133"/>
      <c r="G519" s="133"/>
      <c r="H519" s="133"/>
      <c r="I519" s="133"/>
      <c r="J519" s="133"/>
      <c r="K519" s="154"/>
      <c r="L519" s="154"/>
      <c r="M519" s="154"/>
      <c r="N519" s="154"/>
      <c r="O519" s="322" t="str">
        <f>IF($C519="1 - HöS",'C1. Verprobung'!$C$17,
IF($C519="2 - HöS/HS",'C1. Verprobung'!$C$18,
IF($C519="3 - HS",'C1. Verprobung'!$C$19,
IF($C519="4 - HS/MS",'C1. Verprobung'!$C$20,
IF($C519="5 - MS",'C1. Verprobung'!$C$21,
IF($C519="6 - MS/NS",'C1. Verprobung'!$C$22,
IF($C519="7 - NS",'C1. Verprobung'!$C$23,"-")))))))</f>
        <v>-</v>
      </c>
      <c r="P519" s="322" t="str">
        <f>IF($C519="1 - HöS",'C1. Verprobung'!$D$17,
IF($C519="2 - HöS/HS",'C1. Verprobung'!$D$18,
IF($C519="3 - HS",'C1. Verprobung'!$D$19,
IF($C519="4 - HS/MS",'C1. Verprobung'!$D$20,
IF($C519="5 - MS",'C1. Verprobung'!$D$21,
IF($C519="6 - MS/NS",'C1. Verprobung'!$D$22,
IF($C519="7 - NS",'C1. Verprobung'!$D$23,"-")))))))</f>
        <v>-</v>
      </c>
      <c r="Q519" s="322" t="str">
        <f>IF($C519="1 - HöS",'C1. Verprobung'!$E$17,
IF($C519="2 - HöS/HS",'C1. Verprobung'!$E$18,
IF($C519="3 - HS",'C1. Verprobung'!$E$19,
IF($C519="4 - HS/MS",'C1. Verprobung'!$E$20,
IF($C519="5 - MS",'C1. Verprobung'!$E$21,
IF($C519="6 - MS/NS",'C1. Verprobung'!$E$22,
IF($C519="7 - NS",'C1. Verprobung'!$E$23,"-")))))))</f>
        <v>-</v>
      </c>
      <c r="R519" s="322" t="str">
        <f>IF($C519="1 - HöS",'C1. Verprobung'!$F$17,
IF($C519="2 - HöS/HS",'C1. Verprobung'!$F$18,
IF($C519="3 - HS",'C1. Verprobung'!$F$19,
IF($C519="4 - HS/MS",'C1. Verprobung'!$F$20,
IF($C519="5 - MS",'C1. Verprobung'!$F$21,
IF($C519="6 - MS/NS",'C1. Verprobung'!$F$22,
IF($C519="7 - NS",'C1. Verprobung'!$F$23,"-")))))))</f>
        <v>-</v>
      </c>
      <c r="S519" s="151"/>
      <c r="T519" s="181">
        <f t="shared" si="38"/>
        <v>0</v>
      </c>
      <c r="U519" s="181">
        <f t="shared" si="39"/>
        <v>0</v>
      </c>
      <c r="V519" s="181">
        <f t="shared" si="40"/>
        <v>0</v>
      </c>
      <c r="W519" s="181">
        <f t="shared" si="41"/>
        <v>0</v>
      </c>
      <c r="X519" s="181">
        <f t="shared" si="42"/>
        <v>0</v>
      </c>
    </row>
    <row r="520" spans="2:24" ht="15" customHeight="1" x14ac:dyDescent="0.2">
      <c r="B520" s="337" t="s">
        <v>36</v>
      </c>
      <c r="C520" s="133" t="s">
        <v>36</v>
      </c>
      <c r="D520" s="133" t="s">
        <v>36</v>
      </c>
      <c r="E520" s="133"/>
      <c r="F520" s="133"/>
      <c r="G520" s="133"/>
      <c r="H520" s="133"/>
      <c r="I520" s="133"/>
      <c r="J520" s="133"/>
      <c r="K520" s="154"/>
      <c r="L520" s="154"/>
      <c r="M520" s="154"/>
      <c r="N520" s="154"/>
      <c r="O520" s="322" t="str">
        <f>IF($C520="1 - HöS",'C1. Verprobung'!$C$17,
IF($C520="2 - HöS/HS",'C1. Verprobung'!$C$18,
IF($C520="3 - HS",'C1. Verprobung'!$C$19,
IF($C520="4 - HS/MS",'C1. Verprobung'!$C$20,
IF($C520="5 - MS",'C1. Verprobung'!$C$21,
IF($C520="6 - MS/NS",'C1. Verprobung'!$C$22,
IF($C520="7 - NS",'C1. Verprobung'!$C$23,"-")))))))</f>
        <v>-</v>
      </c>
      <c r="P520" s="322" t="str">
        <f>IF($C520="1 - HöS",'C1. Verprobung'!$D$17,
IF($C520="2 - HöS/HS",'C1. Verprobung'!$D$18,
IF($C520="3 - HS",'C1. Verprobung'!$D$19,
IF($C520="4 - HS/MS",'C1. Verprobung'!$D$20,
IF($C520="5 - MS",'C1. Verprobung'!$D$21,
IF($C520="6 - MS/NS",'C1. Verprobung'!$D$22,
IF($C520="7 - NS",'C1. Verprobung'!$D$23,"-")))))))</f>
        <v>-</v>
      </c>
      <c r="Q520" s="322" t="str">
        <f>IF($C520="1 - HöS",'C1. Verprobung'!$E$17,
IF($C520="2 - HöS/HS",'C1. Verprobung'!$E$18,
IF($C520="3 - HS",'C1. Verprobung'!$E$19,
IF($C520="4 - HS/MS",'C1. Verprobung'!$E$20,
IF($C520="5 - MS",'C1. Verprobung'!$E$21,
IF($C520="6 - MS/NS",'C1. Verprobung'!$E$22,
IF($C520="7 - NS",'C1. Verprobung'!$E$23,"-")))))))</f>
        <v>-</v>
      </c>
      <c r="R520" s="322" t="str">
        <f>IF($C520="1 - HöS",'C1. Verprobung'!$F$17,
IF($C520="2 - HöS/HS",'C1. Verprobung'!$F$18,
IF($C520="3 - HS",'C1. Verprobung'!$F$19,
IF($C520="4 - HS/MS",'C1. Verprobung'!$F$20,
IF($C520="5 - MS",'C1. Verprobung'!$F$21,
IF($C520="6 - MS/NS",'C1. Verprobung'!$F$22,
IF($C520="7 - NS",'C1. Verprobung'!$F$23,"-")))))))</f>
        <v>-</v>
      </c>
      <c r="S520" s="151"/>
      <c r="T520" s="181">
        <f t="shared" si="38"/>
        <v>0</v>
      </c>
      <c r="U520" s="181">
        <f t="shared" si="39"/>
        <v>0</v>
      </c>
      <c r="V520" s="181">
        <f t="shared" si="40"/>
        <v>0</v>
      </c>
      <c r="W520" s="181">
        <f t="shared" si="41"/>
        <v>0</v>
      </c>
      <c r="X520" s="181">
        <f t="shared" si="42"/>
        <v>0</v>
      </c>
    </row>
    <row r="521" spans="2:24" ht="15" customHeight="1" x14ac:dyDescent="0.2">
      <c r="B521" s="337" t="s">
        <v>36</v>
      </c>
      <c r="C521" s="133" t="s">
        <v>36</v>
      </c>
      <c r="D521" s="133" t="s">
        <v>36</v>
      </c>
      <c r="E521" s="133"/>
      <c r="F521" s="133"/>
      <c r="G521" s="133"/>
      <c r="H521" s="133"/>
      <c r="I521" s="133"/>
      <c r="J521" s="133"/>
      <c r="K521" s="154"/>
      <c r="L521" s="154"/>
      <c r="M521" s="154"/>
      <c r="N521" s="154"/>
      <c r="O521" s="322" t="str">
        <f>IF($C521="1 - HöS",'C1. Verprobung'!$C$17,
IF($C521="2 - HöS/HS",'C1. Verprobung'!$C$18,
IF($C521="3 - HS",'C1. Verprobung'!$C$19,
IF($C521="4 - HS/MS",'C1. Verprobung'!$C$20,
IF($C521="5 - MS",'C1. Verprobung'!$C$21,
IF($C521="6 - MS/NS",'C1. Verprobung'!$C$22,
IF($C521="7 - NS",'C1. Verprobung'!$C$23,"-")))))))</f>
        <v>-</v>
      </c>
      <c r="P521" s="322" t="str">
        <f>IF($C521="1 - HöS",'C1. Verprobung'!$D$17,
IF($C521="2 - HöS/HS",'C1. Verprobung'!$D$18,
IF($C521="3 - HS",'C1. Verprobung'!$D$19,
IF($C521="4 - HS/MS",'C1. Verprobung'!$D$20,
IF($C521="5 - MS",'C1. Verprobung'!$D$21,
IF($C521="6 - MS/NS",'C1. Verprobung'!$D$22,
IF($C521="7 - NS",'C1. Verprobung'!$D$23,"-")))))))</f>
        <v>-</v>
      </c>
      <c r="Q521" s="322" t="str">
        <f>IF($C521="1 - HöS",'C1. Verprobung'!$E$17,
IF($C521="2 - HöS/HS",'C1. Verprobung'!$E$18,
IF($C521="3 - HS",'C1. Verprobung'!$E$19,
IF($C521="4 - HS/MS",'C1. Verprobung'!$E$20,
IF($C521="5 - MS",'C1. Verprobung'!$E$21,
IF($C521="6 - MS/NS",'C1. Verprobung'!$E$22,
IF($C521="7 - NS",'C1. Verprobung'!$E$23,"-")))))))</f>
        <v>-</v>
      </c>
      <c r="R521" s="322" t="str">
        <f>IF($C521="1 - HöS",'C1. Verprobung'!$F$17,
IF($C521="2 - HöS/HS",'C1. Verprobung'!$F$18,
IF($C521="3 - HS",'C1. Verprobung'!$F$19,
IF($C521="4 - HS/MS",'C1. Verprobung'!$F$20,
IF($C521="5 - MS",'C1. Verprobung'!$F$21,
IF($C521="6 - MS/NS",'C1. Verprobung'!$F$22,
IF($C521="7 - NS",'C1. Verprobung'!$F$23,"-")))))))</f>
        <v>-</v>
      </c>
      <c r="S521" s="151"/>
      <c r="T521" s="181">
        <f t="shared" si="38"/>
        <v>0</v>
      </c>
      <c r="U521" s="181">
        <f t="shared" si="39"/>
        <v>0</v>
      </c>
      <c r="V521" s="181">
        <f t="shared" si="40"/>
        <v>0</v>
      </c>
      <c r="W521" s="181">
        <f t="shared" si="41"/>
        <v>0</v>
      </c>
      <c r="X521" s="181">
        <f t="shared" si="42"/>
        <v>0</v>
      </c>
    </row>
    <row r="522" spans="2:24" ht="15" customHeight="1" x14ac:dyDescent="0.2">
      <c r="B522" s="337" t="s">
        <v>36</v>
      </c>
      <c r="C522" s="133" t="s">
        <v>36</v>
      </c>
      <c r="D522" s="133" t="s">
        <v>36</v>
      </c>
      <c r="E522" s="133"/>
      <c r="F522" s="133"/>
      <c r="G522" s="133"/>
      <c r="H522" s="133"/>
      <c r="I522" s="133"/>
      <c r="J522" s="133"/>
      <c r="K522" s="154"/>
      <c r="L522" s="154"/>
      <c r="M522" s="154"/>
      <c r="N522" s="154"/>
      <c r="O522" s="322" t="str">
        <f>IF($C522="1 - HöS",'C1. Verprobung'!$C$17,
IF($C522="2 - HöS/HS",'C1. Verprobung'!$C$18,
IF($C522="3 - HS",'C1. Verprobung'!$C$19,
IF($C522="4 - HS/MS",'C1. Verprobung'!$C$20,
IF($C522="5 - MS",'C1. Verprobung'!$C$21,
IF($C522="6 - MS/NS",'C1. Verprobung'!$C$22,
IF($C522="7 - NS",'C1. Verprobung'!$C$23,"-")))))))</f>
        <v>-</v>
      </c>
      <c r="P522" s="322" t="str">
        <f>IF($C522="1 - HöS",'C1. Verprobung'!$D$17,
IF($C522="2 - HöS/HS",'C1. Verprobung'!$D$18,
IF($C522="3 - HS",'C1. Verprobung'!$D$19,
IF($C522="4 - HS/MS",'C1. Verprobung'!$D$20,
IF($C522="5 - MS",'C1. Verprobung'!$D$21,
IF($C522="6 - MS/NS",'C1. Verprobung'!$D$22,
IF($C522="7 - NS",'C1. Verprobung'!$D$23,"-")))))))</f>
        <v>-</v>
      </c>
      <c r="Q522" s="322" t="str">
        <f>IF($C522="1 - HöS",'C1. Verprobung'!$E$17,
IF($C522="2 - HöS/HS",'C1. Verprobung'!$E$18,
IF($C522="3 - HS",'C1. Verprobung'!$E$19,
IF($C522="4 - HS/MS",'C1. Verprobung'!$E$20,
IF($C522="5 - MS",'C1. Verprobung'!$E$21,
IF($C522="6 - MS/NS",'C1. Verprobung'!$E$22,
IF($C522="7 - NS",'C1. Verprobung'!$E$23,"-")))))))</f>
        <v>-</v>
      </c>
      <c r="R522" s="322" t="str">
        <f>IF($C522="1 - HöS",'C1. Verprobung'!$F$17,
IF($C522="2 - HöS/HS",'C1. Verprobung'!$F$18,
IF($C522="3 - HS",'C1. Verprobung'!$F$19,
IF($C522="4 - HS/MS",'C1. Verprobung'!$F$20,
IF($C522="5 - MS",'C1. Verprobung'!$F$21,
IF($C522="6 - MS/NS",'C1. Verprobung'!$F$22,
IF($C522="7 - NS",'C1. Verprobung'!$F$23,"-")))))))</f>
        <v>-</v>
      </c>
      <c r="S522" s="151"/>
      <c r="T522" s="181">
        <f t="shared" si="38"/>
        <v>0</v>
      </c>
      <c r="U522" s="181">
        <f t="shared" si="39"/>
        <v>0</v>
      </c>
      <c r="V522" s="181">
        <f t="shared" si="40"/>
        <v>0</v>
      </c>
      <c r="W522" s="181">
        <f t="shared" si="41"/>
        <v>0</v>
      </c>
      <c r="X522" s="181">
        <f t="shared" si="42"/>
        <v>0</v>
      </c>
    </row>
    <row r="523" spans="2:24" ht="15" customHeight="1" x14ac:dyDescent="0.2">
      <c r="B523" s="337" t="s">
        <v>36</v>
      </c>
      <c r="C523" s="133" t="s">
        <v>36</v>
      </c>
      <c r="D523" s="133" t="s">
        <v>36</v>
      </c>
      <c r="E523" s="133"/>
      <c r="F523" s="133"/>
      <c r="G523" s="133"/>
      <c r="H523" s="133"/>
      <c r="I523" s="133"/>
      <c r="J523" s="133"/>
      <c r="K523" s="154"/>
      <c r="L523" s="154"/>
      <c r="M523" s="154"/>
      <c r="N523" s="154"/>
      <c r="O523" s="322" t="str">
        <f>IF($C523="1 - HöS",'C1. Verprobung'!$C$17,
IF($C523="2 - HöS/HS",'C1. Verprobung'!$C$18,
IF($C523="3 - HS",'C1. Verprobung'!$C$19,
IF($C523="4 - HS/MS",'C1. Verprobung'!$C$20,
IF($C523="5 - MS",'C1. Verprobung'!$C$21,
IF($C523="6 - MS/NS",'C1. Verprobung'!$C$22,
IF($C523="7 - NS",'C1. Verprobung'!$C$23,"-")))))))</f>
        <v>-</v>
      </c>
      <c r="P523" s="322" t="str">
        <f>IF($C523="1 - HöS",'C1. Verprobung'!$D$17,
IF($C523="2 - HöS/HS",'C1. Verprobung'!$D$18,
IF($C523="3 - HS",'C1. Verprobung'!$D$19,
IF($C523="4 - HS/MS",'C1. Verprobung'!$D$20,
IF($C523="5 - MS",'C1. Verprobung'!$D$21,
IF($C523="6 - MS/NS",'C1. Verprobung'!$D$22,
IF($C523="7 - NS",'C1. Verprobung'!$D$23,"-")))))))</f>
        <v>-</v>
      </c>
      <c r="Q523" s="322" t="str">
        <f>IF($C523="1 - HöS",'C1. Verprobung'!$E$17,
IF($C523="2 - HöS/HS",'C1. Verprobung'!$E$18,
IF($C523="3 - HS",'C1. Verprobung'!$E$19,
IF($C523="4 - HS/MS",'C1. Verprobung'!$E$20,
IF($C523="5 - MS",'C1. Verprobung'!$E$21,
IF($C523="6 - MS/NS",'C1. Verprobung'!$E$22,
IF($C523="7 - NS",'C1. Verprobung'!$E$23,"-")))))))</f>
        <v>-</v>
      </c>
      <c r="R523" s="322" t="str">
        <f>IF($C523="1 - HöS",'C1. Verprobung'!$F$17,
IF($C523="2 - HöS/HS",'C1. Verprobung'!$F$18,
IF($C523="3 - HS",'C1. Verprobung'!$F$19,
IF($C523="4 - HS/MS",'C1. Verprobung'!$F$20,
IF($C523="5 - MS",'C1. Verprobung'!$F$21,
IF($C523="6 - MS/NS",'C1. Verprobung'!$F$22,
IF($C523="7 - NS",'C1. Verprobung'!$F$23,"-")))))))</f>
        <v>-</v>
      </c>
      <c r="S523" s="151"/>
      <c r="T523" s="181">
        <f t="shared" si="38"/>
        <v>0</v>
      </c>
      <c r="U523" s="181">
        <f t="shared" si="39"/>
        <v>0</v>
      </c>
      <c r="V523" s="181">
        <f t="shared" si="40"/>
        <v>0</v>
      </c>
      <c r="W523" s="181">
        <f t="shared" si="41"/>
        <v>0</v>
      </c>
      <c r="X523" s="181">
        <f t="shared" si="42"/>
        <v>0</v>
      </c>
    </row>
    <row r="524" spans="2:24" ht="15" customHeight="1" x14ac:dyDescent="0.2">
      <c r="B524" s="337" t="s">
        <v>36</v>
      </c>
      <c r="C524" s="133" t="s">
        <v>36</v>
      </c>
      <c r="D524" s="133" t="s">
        <v>36</v>
      </c>
      <c r="E524" s="133"/>
      <c r="F524" s="133"/>
      <c r="G524" s="133"/>
      <c r="H524" s="133"/>
      <c r="I524" s="133"/>
      <c r="J524" s="133"/>
      <c r="K524" s="154"/>
      <c r="L524" s="154"/>
      <c r="M524" s="154"/>
      <c r="N524" s="154"/>
      <c r="O524" s="322" t="str">
        <f>IF($C524="1 - HöS",'C1. Verprobung'!$C$17,
IF($C524="2 - HöS/HS",'C1. Verprobung'!$C$18,
IF($C524="3 - HS",'C1. Verprobung'!$C$19,
IF($C524="4 - HS/MS",'C1. Verprobung'!$C$20,
IF($C524="5 - MS",'C1. Verprobung'!$C$21,
IF($C524="6 - MS/NS",'C1. Verprobung'!$C$22,
IF($C524="7 - NS",'C1. Verprobung'!$C$23,"-")))))))</f>
        <v>-</v>
      </c>
      <c r="P524" s="322" t="str">
        <f>IF($C524="1 - HöS",'C1. Verprobung'!$D$17,
IF($C524="2 - HöS/HS",'C1. Verprobung'!$D$18,
IF($C524="3 - HS",'C1. Verprobung'!$D$19,
IF($C524="4 - HS/MS",'C1. Verprobung'!$D$20,
IF($C524="5 - MS",'C1. Verprobung'!$D$21,
IF($C524="6 - MS/NS",'C1. Verprobung'!$D$22,
IF($C524="7 - NS",'C1. Verprobung'!$D$23,"-")))))))</f>
        <v>-</v>
      </c>
      <c r="Q524" s="322" t="str">
        <f>IF($C524="1 - HöS",'C1. Verprobung'!$E$17,
IF($C524="2 - HöS/HS",'C1. Verprobung'!$E$18,
IF($C524="3 - HS",'C1. Verprobung'!$E$19,
IF($C524="4 - HS/MS",'C1. Verprobung'!$E$20,
IF($C524="5 - MS",'C1. Verprobung'!$E$21,
IF($C524="6 - MS/NS",'C1. Verprobung'!$E$22,
IF($C524="7 - NS",'C1. Verprobung'!$E$23,"-")))))))</f>
        <v>-</v>
      </c>
      <c r="R524" s="322" t="str">
        <f>IF($C524="1 - HöS",'C1. Verprobung'!$F$17,
IF($C524="2 - HöS/HS",'C1. Verprobung'!$F$18,
IF($C524="3 - HS",'C1. Verprobung'!$F$19,
IF($C524="4 - HS/MS",'C1. Verprobung'!$F$20,
IF($C524="5 - MS",'C1. Verprobung'!$F$21,
IF($C524="6 - MS/NS",'C1. Verprobung'!$F$22,
IF($C524="7 - NS",'C1. Verprobung'!$F$23,"-")))))))</f>
        <v>-</v>
      </c>
      <c r="S524" s="151"/>
      <c r="T524" s="181">
        <f t="shared" si="38"/>
        <v>0</v>
      </c>
      <c r="U524" s="181">
        <f t="shared" si="39"/>
        <v>0</v>
      </c>
      <c r="V524" s="181">
        <f t="shared" si="40"/>
        <v>0</v>
      </c>
      <c r="W524" s="181">
        <f t="shared" si="41"/>
        <v>0</v>
      </c>
      <c r="X524" s="181">
        <f t="shared" si="42"/>
        <v>0</v>
      </c>
    </row>
    <row r="525" spans="2:24" ht="15" customHeight="1" x14ac:dyDescent="0.2">
      <c r="B525" s="337" t="s">
        <v>36</v>
      </c>
      <c r="C525" s="133" t="s">
        <v>36</v>
      </c>
      <c r="D525" s="133" t="s">
        <v>36</v>
      </c>
      <c r="E525" s="133"/>
      <c r="F525" s="133"/>
      <c r="G525" s="133"/>
      <c r="H525" s="133"/>
      <c r="I525" s="133"/>
      <c r="J525" s="133"/>
      <c r="K525" s="154"/>
      <c r="L525" s="154"/>
      <c r="M525" s="154"/>
      <c r="N525" s="154"/>
      <c r="O525" s="322" t="str">
        <f>IF($C525="1 - HöS",'C1. Verprobung'!$C$17,
IF($C525="2 - HöS/HS",'C1. Verprobung'!$C$18,
IF($C525="3 - HS",'C1. Verprobung'!$C$19,
IF($C525="4 - HS/MS",'C1. Verprobung'!$C$20,
IF($C525="5 - MS",'C1. Verprobung'!$C$21,
IF($C525="6 - MS/NS",'C1. Verprobung'!$C$22,
IF($C525="7 - NS",'C1. Verprobung'!$C$23,"-")))))))</f>
        <v>-</v>
      </c>
      <c r="P525" s="322" t="str">
        <f>IF($C525="1 - HöS",'C1. Verprobung'!$D$17,
IF($C525="2 - HöS/HS",'C1. Verprobung'!$D$18,
IF($C525="3 - HS",'C1. Verprobung'!$D$19,
IF($C525="4 - HS/MS",'C1. Verprobung'!$D$20,
IF($C525="5 - MS",'C1. Verprobung'!$D$21,
IF($C525="6 - MS/NS",'C1. Verprobung'!$D$22,
IF($C525="7 - NS",'C1. Verprobung'!$D$23,"-")))))))</f>
        <v>-</v>
      </c>
      <c r="Q525" s="322" t="str">
        <f>IF($C525="1 - HöS",'C1. Verprobung'!$E$17,
IF($C525="2 - HöS/HS",'C1. Verprobung'!$E$18,
IF($C525="3 - HS",'C1. Verprobung'!$E$19,
IF($C525="4 - HS/MS",'C1. Verprobung'!$E$20,
IF($C525="5 - MS",'C1. Verprobung'!$E$21,
IF($C525="6 - MS/NS",'C1. Verprobung'!$E$22,
IF($C525="7 - NS",'C1. Verprobung'!$E$23,"-")))))))</f>
        <v>-</v>
      </c>
      <c r="R525" s="322" t="str">
        <f>IF($C525="1 - HöS",'C1. Verprobung'!$F$17,
IF($C525="2 - HöS/HS",'C1. Verprobung'!$F$18,
IF($C525="3 - HS",'C1. Verprobung'!$F$19,
IF($C525="4 - HS/MS",'C1. Verprobung'!$F$20,
IF($C525="5 - MS",'C1. Verprobung'!$F$21,
IF($C525="6 - MS/NS",'C1. Verprobung'!$F$22,
IF($C525="7 - NS",'C1. Verprobung'!$F$23,"-")))))))</f>
        <v>-</v>
      </c>
      <c r="S525" s="151"/>
      <c r="T525" s="181">
        <f t="shared" si="38"/>
        <v>0</v>
      </c>
      <c r="U525" s="181">
        <f t="shared" si="39"/>
        <v>0</v>
      </c>
      <c r="V525" s="181">
        <f t="shared" si="40"/>
        <v>0</v>
      </c>
      <c r="W525" s="181">
        <f t="shared" si="41"/>
        <v>0</v>
      </c>
      <c r="X525" s="181">
        <f t="shared" si="42"/>
        <v>0</v>
      </c>
    </row>
    <row r="526" spans="2:24" ht="15" customHeight="1" x14ac:dyDescent="0.2">
      <c r="B526" s="337" t="s">
        <v>36</v>
      </c>
      <c r="C526" s="133" t="s">
        <v>36</v>
      </c>
      <c r="D526" s="133" t="s">
        <v>36</v>
      </c>
      <c r="E526" s="133"/>
      <c r="F526" s="133"/>
      <c r="G526" s="133"/>
      <c r="H526" s="133"/>
      <c r="I526" s="133"/>
      <c r="J526" s="133"/>
      <c r="K526" s="154"/>
      <c r="L526" s="154"/>
      <c r="M526" s="154"/>
      <c r="N526" s="154"/>
      <c r="O526" s="322" t="str">
        <f>IF($C526="1 - HöS",'C1. Verprobung'!$C$17,
IF($C526="2 - HöS/HS",'C1. Verprobung'!$C$18,
IF($C526="3 - HS",'C1. Verprobung'!$C$19,
IF($C526="4 - HS/MS",'C1. Verprobung'!$C$20,
IF($C526="5 - MS",'C1. Verprobung'!$C$21,
IF($C526="6 - MS/NS",'C1. Verprobung'!$C$22,
IF($C526="7 - NS",'C1. Verprobung'!$C$23,"-")))))))</f>
        <v>-</v>
      </c>
      <c r="P526" s="322" t="str">
        <f>IF($C526="1 - HöS",'C1. Verprobung'!$D$17,
IF($C526="2 - HöS/HS",'C1. Verprobung'!$D$18,
IF($C526="3 - HS",'C1. Verprobung'!$D$19,
IF($C526="4 - HS/MS",'C1. Verprobung'!$D$20,
IF($C526="5 - MS",'C1. Verprobung'!$D$21,
IF($C526="6 - MS/NS",'C1. Verprobung'!$D$22,
IF($C526="7 - NS",'C1. Verprobung'!$D$23,"-")))))))</f>
        <v>-</v>
      </c>
      <c r="Q526" s="322" t="str">
        <f>IF($C526="1 - HöS",'C1. Verprobung'!$E$17,
IF($C526="2 - HöS/HS",'C1. Verprobung'!$E$18,
IF($C526="3 - HS",'C1. Verprobung'!$E$19,
IF($C526="4 - HS/MS",'C1. Verprobung'!$E$20,
IF($C526="5 - MS",'C1. Verprobung'!$E$21,
IF($C526="6 - MS/NS",'C1. Verprobung'!$E$22,
IF($C526="7 - NS",'C1. Verprobung'!$E$23,"-")))))))</f>
        <v>-</v>
      </c>
      <c r="R526" s="322" t="str">
        <f>IF($C526="1 - HöS",'C1. Verprobung'!$F$17,
IF($C526="2 - HöS/HS",'C1. Verprobung'!$F$18,
IF($C526="3 - HS",'C1. Verprobung'!$F$19,
IF($C526="4 - HS/MS",'C1. Verprobung'!$F$20,
IF($C526="5 - MS",'C1. Verprobung'!$F$21,
IF($C526="6 - MS/NS",'C1. Verprobung'!$F$22,
IF($C526="7 - NS",'C1. Verprobung'!$F$23,"-")))))))</f>
        <v>-</v>
      </c>
      <c r="S526" s="151"/>
      <c r="T526" s="181">
        <f t="shared" si="38"/>
        <v>0</v>
      </c>
      <c r="U526" s="181">
        <f t="shared" si="39"/>
        <v>0</v>
      </c>
      <c r="V526" s="181">
        <f t="shared" si="40"/>
        <v>0</v>
      </c>
      <c r="W526" s="181">
        <f t="shared" si="41"/>
        <v>0</v>
      </c>
      <c r="X526" s="181">
        <f t="shared" si="42"/>
        <v>0</v>
      </c>
    </row>
    <row r="527" spans="2:24" ht="15" customHeight="1" x14ac:dyDescent="0.2">
      <c r="B527" s="337" t="s">
        <v>36</v>
      </c>
      <c r="C527" s="133" t="s">
        <v>36</v>
      </c>
      <c r="D527" s="133" t="s">
        <v>36</v>
      </c>
      <c r="E527" s="133"/>
      <c r="F527" s="133"/>
      <c r="G527" s="133"/>
      <c r="H527" s="133"/>
      <c r="I527" s="133"/>
      <c r="J527" s="133"/>
      <c r="K527" s="154"/>
      <c r="L527" s="154"/>
      <c r="M527" s="154"/>
      <c r="N527" s="154"/>
      <c r="O527" s="322" t="str">
        <f>IF($C527="1 - HöS",'C1. Verprobung'!$C$17,
IF($C527="2 - HöS/HS",'C1. Verprobung'!$C$18,
IF($C527="3 - HS",'C1. Verprobung'!$C$19,
IF($C527="4 - HS/MS",'C1. Verprobung'!$C$20,
IF($C527="5 - MS",'C1. Verprobung'!$C$21,
IF($C527="6 - MS/NS",'C1. Verprobung'!$C$22,
IF($C527="7 - NS",'C1. Verprobung'!$C$23,"-")))))))</f>
        <v>-</v>
      </c>
      <c r="P527" s="322" t="str">
        <f>IF($C527="1 - HöS",'C1. Verprobung'!$D$17,
IF($C527="2 - HöS/HS",'C1. Verprobung'!$D$18,
IF($C527="3 - HS",'C1. Verprobung'!$D$19,
IF($C527="4 - HS/MS",'C1. Verprobung'!$D$20,
IF($C527="5 - MS",'C1. Verprobung'!$D$21,
IF($C527="6 - MS/NS",'C1. Verprobung'!$D$22,
IF($C527="7 - NS",'C1. Verprobung'!$D$23,"-")))))))</f>
        <v>-</v>
      </c>
      <c r="Q527" s="322" t="str">
        <f>IF($C527="1 - HöS",'C1. Verprobung'!$E$17,
IF($C527="2 - HöS/HS",'C1. Verprobung'!$E$18,
IF($C527="3 - HS",'C1. Verprobung'!$E$19,
IF($C527="4 - HS/MS",'C1. Verprobung'!$E$20,
IF($C527="5 - MS",'C1. Verprobung'!$E$21,
IF($C527="6 - MS/NS",'C1. Verprobung'!$E$22,
IF($C527="7 - NS",'C1. Verprobung'!$E$23,"-")))))))</f>
        <v>-</v>
      </c>
      <c r="R527" s="322" t="str">
        <f>IF($C527="1 - HöS",'C1. Verprobung'!$F$17,
IF($C527="2 - HöS/HS",'C1. Verprobung'!$F$18,
IF($C527="3 - HS",'C1. Verprobung'!$F$19,
IF($C527="4 - HS/MS",'C1. Verprobung'!$F$20,
IF($C527="5 - MS",'C1. Verprobung'!$F$21,
IF($C527="6 - MS/NS",'C1. Verprobung'!$F$22,
IF($C527="7 - NS",'C1. Verprobung'!$F$23,"-")))))))</f>
        <v>-</v>
      </c>
      <c r="S527" s="151"/>
      <c r="T527" s="181">
        <f t="shared" si="38"/>
        <v>0</v>
      </c>
      <c r="U527" s="181">
        <f t="shared" si="39"/>
        <v>0</v>
      </c>
      <c r="V527" s="181">
        <f t="shared" si="40"/>
        <v>0</v>
      </c>
      <c r="W527" s="181">
        <f t="shared" si="41"/>
        <v>0</v>
      </c>
      <c r="X527" s="181">
        <f t="shared" si="42"/>
        <v>0</v>
      </c>
    </row>
    <row r="528" spans="2:24" ht="15" customHeight="1" x14ac:dyDescent="0.2">
      <c r="B528" s="337" t="s">
        <v>36</v>
      </c>
      <c r="C528" s="133" t="s">
        <v>36</v>
      </c>
      <c r="D528" s="133" t="s">
        <v>36</v>
      </c>
      <c r="E528" s="133"/>
      <c r="F528" s="133"/>
      <c r="G528" s="133"/>
      <c r="H528" s="133"/>
      <c r="I528" s="133"/>
      <c r="J528" s="133"/>
      <c r="K528" s="154"/>
      <c r="L528" s="154"/>
      <c r="M528" s="154"/>
      <c r="N528" s="154"/>
      <c r="O528" s="322" t="str">
        <f>IF($C528="1 - HöS",'C1. Verprobung'!$C$17,
IF($C528="2 - HöS/HS",'C1. Verprobung'!$C$18,
IF($C528="3 - HS",'C1. Verprobung'!$C$19,
IF($C528="4 - HS/MS",'C1. Verprobung'!$C$20,
IF($C528="5 - MS",'C1. Verprobung'!$C$21,
IF($C528="6 - MS/NS",'C1. Verprobung'!$C$22,
IF($C528="7 - NS",'C1. Verprobung'!$C$23,"-")))))))</f>
        <v>-</v>
      </c>
      <c r="P528" s="322" t="str">
        <f>IF($C528="1 - HöS",'C1. Verprobung'!$D$17,
IF($C528="2 - HöS/HS",'C1. Verprobung'!$D$18,
IF($C528="3 - HS",'C1. Verprobung'!$D$19,
IF($C528="4 - HS/MS",'C1. Verprobung'!$D$20,
IF($C528="5 - MS",'C1. Verprobung'!$D$21,
IF($C528="6 - MS/NS",'C1. Verprobung'!$D$22,
IF($C528="7 - NS",'C1. Verprobung'!$D$23,"-")))))))</f>
        <v>-</v>
      </c>
      <c r="Q528" s="322" t="str">
        <f>IF($C528="1 - HöS",'C1. Verprobung'!$E$17,
IF($C528="2 - HöS/HS",'C1. Verprobung'!$E$18,
IF($C528="3 - HS",'C1. Verprobung'!$E$19,
IF($C528="4 - HS/MS",'C1. Verprobung'!$E$20,
IF($C528="5 - MS",'C1. Verprobung'!$E$21,
IF($C528="6 - MS/NS",'C1. Verprobung'!$E$22,
IF($C528="7 - NS",'C1. Verprobung'!$E$23,"-")))))))</f>
        <v>-</v>
      </c>
      <c r="R528" s="322" t="str">
        <f>IF($C528="1 - HöS",'C1. Verprobung'!$F$17,
IF($C528="2 - HöS/HS",'C1. Verprobung'!$F$18,
IF($C528="3 - HS",'C1. Verprobung'!$F$19,
IF($C528="4 - HS/MS",'C1. Verprobung'!$F$20,
IF($C528="5 - MS",'C1. Verprobung'!$F$21,
IF($C528="6 - MS/NS",'C1. Verprobung'!$F$22,
IF($C528="7 - NS",'C1. Verprobung'!$F$23,"-")))))))</f>
        <v>-</v>
      </c>
      <c r="S528" s="151"/>
      <c r="T528" s="181">
        <f t="shared" si="38"/>
        <v>0</v>
      </c>
      <c r="U528" s="181">
        <f t="shared" si="39"/>
        <v>0</v>
      </c>
      <c r="V528" s="181">
        <f t="shared" si="40"/>
        <v>0</v>
      </c>
      <c r="W528" s="181">
        <f t="shared" si="41"/>
        <v>0</v>
      </c>
      <c r="X528" s="181">
        <f t="shared" si="42"/>
        <v>0</v>
      </c>
    </row>
    <row r="529" spans="2:24" ht="15" customHeight="1" x14ac:dyDescent="0.2">
      <c r="B529" s="337" t="s">
        <v>36</v>
      </c>
      <c r="C529" s="133" t="s">
        <v>36</v>
      </c>
      <c r="D529" s="133" t="s">
        <v>36</v>
      </c>
      <c r="E529" s="133"/>
      <c r="F529" s="133"/>
      <c r="G529" s="133"/>
      <c r="H529" s="133"/>
      <c r="I529" s="133"/>
      <c r="J529" s="133"/>
      <c r="K529" s="154"/>
      <c r="L529" s="154"/>
      <c r="M529" s="154"/>
      <c r="N529" s="154"/>
      <c r="O529" s="322" t="str">
        <f>IF($C529="1 - HöS",'C1. Verprobung'!$C$17,
IF($C529="2 - HöS/HS",'C1. Verprobung'!$C$18,
IF($C529="3 - HS",'C1. Verprobung'!$C$19,
IF($C529="4 - HS/MS",'C1. Verprobung'!$C$20,
IF($C529="5 - MS",'C1. Verprobung'!$C$21,
IF($C529="6 - MS/NS",'C1. Verprobung'!$C$22,
IF($C529="7 - NS",'C1. Verprobung'!$C$23,"-")))))))</f>
        <v>-</v>
      </c>
      <c r="P529" s="322" t="str">
        <f>IF($C529="1 - HöS",'C1. Verprobung'!$D$17,
IF($C529="2 - HöS/HS",'C1. Verprobung'!$D$18,
IF($C529="3 - HS",'C1. Verprobung'!$D$19,
IF($C529="4 - HS/MS",'C1. Verprobung'!$D$20,
IF($C529="5 - MS",'C1. Verprobung'!$D$21,
IF($C529="6 - MS/NS",'C1. Verprobung'!$D$22,
IF($C529="7 - NS",'C1. Verprobung'!$D$23,"-")))))))</f>
        <v>-</v>
      </c>
      <c r="Q529" s="322" t="str">
        <f>IF($C529="1 - HöS",'C1. Verprobung'!$E$17,
IF($C529="2 - HöS/HS",'C1. Verprobung'!$E$18,
IF($C529="3 - HS",'C1. Verprobung'!$E$19,
IF($C529="4 - HS/MS",'C1. Verprobung'!$E$20,
IF($C529="5 - MS",'C1. Verprobung'!$E$21,
IF($C529="6 - MS/NS",'C1. Verprobung'!$E$22,
IF($C529="7 - NS",'C1. Verprobung'!$E$23,"-")))))))</f>
        <v>-</v>
      </c>
      <c r="R529" s="322" t="str">
        <f>IF($C529="1 - HöS",'C1. Verprobung'!$F$17,
IF($C529="2 - HöS/HS",'C1. Verprobung'!$F$18,
IF($C529="3 - HS",'C1. Verprobung'!$F$19,
IF($C529="4 - HS/MS",'C1. Verprobung'!$F$20,
IF($C529="5 - MS",'C1. Verprobung'!$F$21,
IF($C529="6 - MS/NS",'C1. Verprobung'!$F$22,
IF($C529="7 - NS",'C1. Verprobung'!$F$23,"-")))))))</f>
        <v>-</v>
      </c>
      <c r="S529" s="151"/>
      <c r="T529" s="181">
        <f t="shared" ref="T529:T592" si="43">IF($B529="§ 19 Abs. 2 Satz 1 StromNEV",(($K529*$O529)+($L529*$P529/100))*($S529),0)</f>
        <v>0</v>
      </c>
      <c r="U529" s="181">
        <f t="shared" ref="U529:U592" si="44">IF($B529="§ 19 Abs. 2 Satz 1 StromNEV",(($M529*$Q529)+($N529*$R529/100))*($S529),0)</f>
        <v>0</v>
      </c>
      <c r="V529" s="181">
        <f t="shared" ref="V529:V592" si="45">IF($B529="§ 19 Abs. 2 Satz 2 StromNEV",(($M529*$Q529)+($N529*$R529/100))*($S529),0)</f>
        <v>0</v>
      </c>
      <c r="W529" s="181">
        <f t="shared" si="41"/>
        <v>0</v>
      </c>
      <c r="X529" s="181">
        <f t="shared" si="42"/>
        <v>0</v>
      </c>
    </row>
    <row r="530" spans="2:24" ht="15" customHeight="1" x14ac:dyDescent="0.2">
      <c r="B530" s="337" t="s">
        <v>36</v>
      </c>
      <c r="C530" s="133" t="s">
        <v>36</v>
      </c>
      <c r="D530" s="133" t="s">
        <v>36</v>
      </c>
      <c r="E530" s="133"/>
      <c r="F530" s="133"/>
      <c r="G530" s="133"/>
      <c r="H530" s="133"/>
      <c r="I530" s="133"/>
      <c r="J530" s="133"/>
      <c r="K530" s="154"/>
      <c r="L530" s="154"/>
      <c r="M530" s="154"/>
      <c r="N530" s="154"/>
      <c r="O530" s="322" t="str">
        <f>IF($C530="1 - HöS",'C1. Verprobung'!$C$17,
IF($C530="2 - HöS/HS",'C1. Verprobung'!$C$18,
IF($C530="3 - HS",'C1. Verprobung'!$C$19,
IF($C530="4 - HS/MS",'C1. Verprobung'!$C$20,
IF($C530="5 - MS",'C1. Verprobung'!$C$21,
IF($C530="6 - MS/NS",'C1. Verprobung'!$C$22,
IF($C530="7 - NS",'C1. Verprobung'!$C$23,"-")))))))</f>
        <v>-</v>
      </c>
      <c r="P530" s="322" t="str">
        <f>IF($C530="1 - HöS",'C1. Verprobung'!$D$17,
IF($C530="2 - HöS/HS",'C1. Verprobung'!$D$18,
IF($C530="3 - HS",'C1. Verprobung'!$D$19,
IF($C530="4 - HS/MS",'C1. Verprobung'!$D$20,
IF($C530="5 - MS",'C1. Verprobung'!$D$21,
IF($C530="6 - MS/NS",'C1. Verprobung'!$D$22,
IF($C530="7 - NS",'C1. Verprobung'!$D$23,"-")))))))</f>
        <v>-</v>
      </c>
      <c r="Q530" s="322" t="str">
        <f>IF($C530="1 - HöS",'C1. Verprobung'!$E$17,
IF($C530="2 - HöS/HS",'C1. Verprobung'!$E$18,
IF($C530="3 - HS",'C1. Verprobung'!$E$19,
IF($C530="4 - HS/MS",'C1. Verprobung'!$E$20,
IF($C530="5 - MS",'C1. Verprobung'!$E$21,
IF($C530="6 - MS/NS",'C1. Verprobung'!$E$22,
IF($C530="7 - NS",'C1. Verprobung'!$E$23,"-")))))))</f>
        <v>-</v>
      </c>
      <c r="R530" s="322" t="str">
        <f>IF($C530="1 - HöS",'C1. Verprobung'!$F$17,
IF($C530="2 - HöS/HS",'C1. Verprobung'!$F$18,
IF($C530="3 - HS",'C1. Verprobung'!$F$19,
IF($C530="4 - HS/MS",'C1. Verprobung'!$F$20,
IF($C530="5 - MS",'C1. Verprobung'!$F$21,
IF($C530="6 - MS/NS",'C1. Verprobung'!$F$22,
IF($C530="7 - NS",'C1. Verprobung'!$F$23,"-")))))))</f>
        <v>-</v>
      </c>
      <c r="S530" s="151"/>
      <c r="T530" s="181">
        <f t="shared" si="43"/>
        <v>0</v>
      </c>
      <c r="U530" s="181">
        <f t="shared" si="44"/>
        <v>0</v>
      </c>
      <c r="V530" s="181">
        <f t="shared" si="45"/>
        <v>0</v>
      </c>
      <c r="W530" s="181">
        <f t="shared" ref="W530:W593" si="46">IF($B530="§ 118 Abs. 6 Satz 9 EnWG",(($K530*$O530)+($L530*$P530/100))*($S530),0)</f>
        <v>0</v>
      </c>
      <c r="X530" s="181">
        <f t="shared" ref="X530:X593" si="47">IF($B530="§ 118 Abs. 6 Satz 9 EnWG",(($M530*$Q530)+($N530*$R530/100))*($S530),0)</f>
        <v>0</v>
      </c>
    </row>
    <row r="531" spans="2:24" ht="15" customHeight="1" x14ac:dyDescent="0.2">
      <c r="B531" s="337" t="s">
        <v>36</v>
      </c>
      <c r="C531" s="133" t="s">
        <v>36</v>
      </c>
      <c r="D531" s="133" t="s">
        <v>36</v>
      </c>
      <c r="E531" s="133"/>
      <c r="F531" s="133"/>
      <c r="G531" s="133"/>
      <c r="H531" s="133"/>
      <c r="I531" s="133"/>
      <c r="J531" s="133"/>
      <c r="K531" s="154"/>
      <c r="L531" s="154"/>
      <c r="M531" s="154"/>
      <c r="N531" s="154"/>
      <c r="O531" s="322" t="str">
        <f>IF($C531="1 - HöS",'C1. Verprobung'!$C$17,
IF($C531="2 - HöS/HS",'C1. Verprobung'!$C$18,
IF($C531="3 - HS",'C1. Verprobung'!$C$19,
IF($C531="4 - HS/MS",'C1. Verprobung'!$C$20,
IF($C531="5 - MS",'C1. Verprobung'!$C$21,
IF($C531="6 - MS/NS",'C1. Verprobung'!$C$22,
IF($C531="7 - NS",'C1. Verprobung'!$C$23,"-")))))))</f>
        <v>-</v>
      </c>
      <c r="P531" s="322" t="str">
        <f>IF($C531="1 - HöS",'C1. Verprobung'!$D$17,
IF($C531="2 - HöS/HS",'C1. Verprobung'!$D$18,
IF($C531="3 - HS",'C1. Verprobung'!$D$19,
IF($C531="4 - HS/MS",'C1. Verprobung'!$D$20,
IF($C531="5 - MS",'C1. Verprobung'!$D$21,
IF($C531="6 - MS/NS",'C1. Verprobung'!$D$22,
IF($C531="7 - NS",'C1. Verprobung'!$D$23,"-")))))))</f>
        <v>-</v>
      </c>
      <c r="Q531" s="322" t="str">
        <f>IF($C531="1 - HöS",'C1. Verprobung'!$E$17,
IF($C531="2 - HöS/HS",'C1. Verprobung'!$E$18,
IF($C531="3 - HS",'C1. Verprobung'!$E$19,
IF($C531="4 - HS/MS",'C1. Verprobung'!$E$20,
IF($C531="5 - MS",'C1. Verprobung'!$E$21,
IF($C531="6 - MS/NS",'C1. Verprobung'!$E$22,
IF($C531="7 - NS",'C1. Verprobung'!$E$23,"-")))))))</f>
        <v>-</v>
      </c>
      <c r="R531" s="322" t="str">
        <f>IF($C531="1 - HöS",'C1. Verprobung'!$F$17,
IF($C531="2 - HöS/HS",'C1. Verprobung'!$F$18,
IF($C531="3 - HS",'C1. Verprobung'!$F$19,
IF($C531="4 - HS/MS",'C1. Verprobung'!$F$20,
IF($C531="5 - MS",'C1. Verprobung'!$F$21,
IF($C531="6 - MS/NS",'C1. Verprobung'!$F$22,
IF($C531="7 - NS",'C1. Verprobung'!$F$23,"-")))))))</f>
        <v>-</v>
      </c>
      <c r="S531" s="151"/>
      <c r="T531" s="181">
        <f t="shared" si="43"/>
        <v>0</v>
      </c>
      <c r="U531" s="181">
        <f t="shared" si="44"/>
        <v>0</v>
      </c>
      <c r="V531" s="181">
        <f t="shared" si="45"/>
        <v>0</v>
      </c>
      <c r="W531" s="181">
        <f t="shared" si="46"/>
        <v>0</v>
      </c>
      <c r="X531" s="181">
        <f t="shared" si="47"/>
        <v>0</v>
      </c>
    </row>
    <row r="532" spans="2:24" ht="15" customHeight="1" x14ac:dyDescent="0.2">
      <c r="B532" s="337" t="s">
        <v>36</v>
      </c>
      <c r="C532" s="133" t="s">
        <v>36</v>
      </c>
      <c r="D532" s="133" t="s">
        <v>36</v>
      </c>
      <c r="E532" s="133"/>
      <c r="F532" s="133"/>
      <c r="G532" s="133"/>
      <c r="H532" s="133"/>
      <c r="I532" s="133"/>
      <c r="J532" s="133"/>
      <c r="K532" s="154"/>
      <c r="L532" s="154"/>
      <c r="M532" s="154"/>
      <c r="N532" s="154"/>
      <c r="O532" s="322" t="str">
        <f>IF($C532="1 - HöS",'C1. Verprobung'!$C$17,
IF($C532="2 - HöS/HS",'C1. Verprobung'!$C$18,
IF($C532="3 - HS",'C1. Verprobung'!$C$19,
IF($C532="4 - HS/MS",'C1. Verprobung'!$C$20,
IF($C532="5 - MS",'C1. Verprobung'!$C$21,
IF($C532="6 - MS/NS",'C1. Verprobung'!$C$22,
IF($C532="7 - NS",'C1. Verprobung'!$C$23,"-")))))))</f>
        <v>-</v>
      </c>
      <c r="P532" s="322" t="str">
        <f>IF($C532="1 - HöS",'C1. Verprobung'!$D$17,
IF($C532="2 - HöS/HS",'C1. Verprobung'!$D$18,
IF($C532="3 - HS",'C1. Verprobung'!$D$19,
IF($C532="4 - HS/MS",'C1. Verprobung'!$D$20,
IF($C532="5 - MS",'C1. Verprobung'!$D$21,
IF($C532="6 - MS/NS",'C1. Verprobung'!$D$22,
IF($C532="7 - NS",'C1. Verprobung'!$D$23,"-")))))))</f>
        <v>-</v>
      </c>
      <c r="Q532" s="322" t="str">
        <f>IF($C532="1 - HöS",'C1. Verprobung'!$E$17,
IF($C532="2 - HöS/HS",'C1. Verprobung'!$E$18,
IF($C532="3 - HS",'C1. Verprobung'!$E$19,
IF($C532="4 - HS/MS",'C1. Verprobung'!$E$20,
IF($C532="5 - MS",'C1. Verprobung'!$E$21,
IF($C532="6 - MS/NS",'C1. Verprobung'!$E$22,
IF($C532="7 - NS",'C1. Verprobung'!$E$23,"-")))))))</f>
        <v>-</v>
      </c>
      <c r="R532" s="322" t="str">
        <f>IF($C532="1 - HöS",'C1. Verprobung'!$F$17,
IF($C532="2 - HöS/HS",'C1. Verprobung'!$F$18,
IF($C532="3 - HS",'C1. Verprobung'!$F$19,
IF($C532="4 - HS/MS",'C1. Verprobung'!$F$20,
IF($C532="5 - MS",'C1. Verprobung'!$F$21,
IF($C532="6 - MS/NS",'C1. Verprobung'!$F$22,
IF($C532="7 - NS",'C1. Verprobung'!$F$23,"-")))))))</f>
        <v>-</v>
      </c>
      <c r="S532" s="151"/>
      <c r="T532" s="181">
        <f t="shared" si="43"/>
        <v>0</v>
      </c>
      <c r="U532" s="181">
        <f t="shared" si="44"/>
        <v>0</v>
      </c>
      <c r="V532" s="181">
        <f t="shared" si="45"/>
        <v>0</v>
      </c>
      <c r="W532" s="181">
        <f t="shared" si="46"/>
        <v>0</v>
      </c>
      <c r="X532" s="181">
        <f t="shared" si="47"/>
        <v>0</v>
      </c>
    </row>
    <row r="533" spans="2:24" ht="15" customHeight="1" x14ac:dyDescent="0.2">
      <c r="B533" s="337" t="s">
        <v>36</v>
      </c>
      <c r="C533" s="133" t="s">
        <v>36</v>
      </c>
      <c r="D533" s="133" t="s">
        <v>36</v>
      </c>
      <c r="E533" s="133"/>
      <c r="F533" s="133"/>
      <c r="G533" s="133"/>
      <c r="H533" s="133"/>
      <c r="I533" s="133"/>
      <c r="J533" s="133"/>
      <c r="K533" s="154"/>
      <c r="L533" s="154"/>
      <c r="M533" s="154"/>
      <c r="N533" s="154"/>
      <c r="O533" s="322" t="str">
        <f>IF($C533="1 - HöS",'C1. Verprobung'!$C$17,
IF($C533="2 - HöS/HS",'C1. Verprobung'!$C$18,
IF($C533="3 - HS",'C1. Verprobung'!$C$19,
IF($C533="4 - HS/MS",'C1. Verprobung'!$C$20,
IF($C533="5 - MS",'C1. Verprobung'!$C$21,
IF($C533="6 - MS/NS",'C1. Verprobung'!$C$22,
IF($C533="7 - NS",'C1. Verprobung'!$C$23,"-")))))))</f>
        <v>-</v>
      </c>
      <c r="P533" s="322" t="str">
        <f>IF($C533="1 - HöS",'C1. Verprobung'!$D$17,
IF($C533="2 - HöS/HS",'C1. Verprobung'!$D$18,
IF($C533="3 - HS",'C1. Verprobung'!$D$19,
IF($C533="4 - HS/MS",'C1. Verprobung'!$D$20,
IF($C533="5 - MS",'C1. Verprobung'!$D$21,
IF($C533="6 - MS/NS",'C1. Verprobung'!$D$22,
IF($C533="7 - NS",'C1. Verprobung'!$D$23,"-")))))))</f>
        <v>-</v>
      </c>
      <c r="Q533" s="322" t="str">
        <f>IF($C533="1 - HöS",'C1. Verprobung'!$E$17,
IF($C533="2 - HöS/HS",'C1. Verprobung'!$E$18,
IF($C533="3 - HS",'C1. Verprobung'!$E$19,
IF($C533="4 - HS/MS",'C1. Verprobung'!$E$20,
IF($C533="5 - MS",'C1. Verprobung'!$E$21,
IF($C533="6 - MS/NS",'C1. Verprobung'!$E$22,
IF($C533="7 - NS",'C1. Verprobung'!$E$23,"-")))))))</f>
        <v>-</v>
      </c>
      <c r="R533" s="322" t="str">
        <f>IF($C533="1 - HöS",'C1. Verprobung'!$F$17,
IF($C533="2 - HöS/HS",'C1. Verprobung'!$F$18,
IF($C533="3 - HS",'C1. Verprobung'!$F$19,
IF($C533="4 - HS/MS",'C1. Verprobung'!$F$20,
IF($C533="5 - MS",'C1. Verprobung'!$F$21,
IF($C533="6 - MS/NS",'C1. Verprobung'!$F$22,
IF($C533="7 - NS",'C1. Verprobung'!$F$23,"-")))))))</f>
        <v>-</v>
      </c>
      <c r="S533" s="151"/>
      <c r="T533" s="181">
        <f t="shared" si="43"/>
        <v>0</v>
      </c>
      <c r="U533" s="181">
        <f t="shared" si="44"/>
        <v>0</v>
      </c>
      <c r="V533" s="181">
        <f t="shared" si="45"/>
        <v>0</v>
      </c>
      <c r="W533" s="181">
        <f t="shared" si="46"/>
        <v>0</v>
      </c>
      <c r="X533" s="181">
        <f t="shared" si="47"/>
        <v>0</v>
      </c>
    </row>
    <row r="534" spans="2:24" ht="15" customHeight="1" x14ac:dyDescent="0.2">
      <c r="B534" s="337" t="s">
        <v>36</v>
      </c>
      <c r="C534" s="133" t="s">
        <v>36</v>
      </c>
      <c r="D534" s="133" t="s">
        <v>36</v>
      </c>
      <c r="E534" s="133"/>
      <c r="F534" s="133"/>
      <c r="G534" s="133"/>
      <c r="H534" s="133"/>
      <c r="I534" s="133"/>
      <c r="J534" s="133"/>
      <c r="K534" s="154"/>
      <c r="L534" s="154"/>
      <c r="M534" s="154"/>
      <c r="N534" s="154"/>
      <c r="O534" s="322" t="str">
        <f>IF($C534="1 - HöS",'C1. Verprobung'!$C$17,
IF($C534="2 - HöS/HS",'C1. Verprobung'!$C$18,
IF($C534="3 - HS",'C1. Verprobung'!$C$19,
IF($C534="4 - HS/MS",'C1. Verprobung'!$C$20,
IF($C534="5 - MS",'C1. Verprobung'!$C$21,
IF($C534="6 - MS/NS",'C1. Verprobung'!$C$22,
IF($C534="7 - NS",'C1. Verprobung'!$C$23,"-")))))))</f>
        <v>-</v>
      </c>
      <c r="P534" s="322" t="str">
        <f>IF($C534="1 - HöS",'C1. Verprobung'!$D$17,
IF($C534="2 - HöS/HS",'C1. Verprobung'!$D$18,
IF($C534="3 - HS",'C1. Verprobung'!$D$19,
IF($C534="4 - HS/MS",'C1. Verprobung'!$D$20,
IF($C534="5 - MS",'C1. Verprobung'!$D$21,
IF($C534="6 - MS/NS",'C1. Verprobung'!$D$22,
IF($C534="7 - NS",'C1. Verprobung'!$D$23,"-")))))))</f>
        <v>-</v>
      </c>
      <c r="Q534" s="322" t="str">
        <f>IF($C534="1 - HöS",'C1. Verprobung'!$E$17,
IF($C534="2 - HöS/HS",'C1. Verprobung'!$E$18,
IF($C534="3 - HS",'C1. Verprobung'!$E$19,
IF($C534="4 - HS/MS",'C1. Verprobung'!$E$20,
IF($C534="5 - MS",'C1. Verprobung'!$E$21,
IF($C534="6 - MS/NS",'C1. Verprobung'!$E$22,
IF($C534="7 - NS",'C1. Verprobung'!$E$23,"-")))))))</f>
        <v>-</v>
      </c>
      <c r="R534" s="322" t="str">
        <f>IF($C534="1 - HöS",'C1. Verprobung'!$F$17,
IF($C534="2 - HöS/HS",'C1. Verprobung'!$F$18,
IF($C534="3 - HS",'C1. Verprobung'!$F$19,
IF($C534="4 - HS/MS",'C1. Verprobung'!$F$20,
IF($C534="5 - MS",'C1. Verprobung'!$F$21,
IF($C534="6 - MS/NS",'C1. Verprobung'!$F$22,
IF($C534="7 - NS",'C1. Verprobung'!$F$23,"-")))))))</f>
        <v>-</v>
      </c>
      <c r="S534" s="151"/>
      <c r="T534" s="181">
        <f t="shared" si="43"/>
        <v>0</v>
      </c>
      <c r="U534" s="181">
        <f t="shared" si="44"/>
        <v>0</v>
      </c>
      <c r="V534" s="181">
        <f t="shared" si="45"/>
        <v>0</v>
      </c>
      <c r="W534" s="181">
        <f t="shared" si="46"/>
        <v>0</v>
      </c>
      <c r="X534" s="181">
        <f t="shared" si="47"/>
        <v>0</v>
      </c>
    </row>
    <row r="535" spans="2:24" ht="15" customHeight="1" x14ac:dyDescent="0.2">
      <c r="B535" s="337" t="s">
        <v>36</v>
      </c>
      <c r="C535" s="133" t="s">
        <v>36</v>
      </c>
      <c r="D535" s="133" t="s">
        <v>36</v>
      </c>
      <c r="E535" s="133"/>
      <c r="F535" s="133"/>
      <c r="G535" s="133"/>
      <c r="H535" s="133"/>
      <c r="I535" s="133"/>
      <c r="J535" s="133"/>
      <c r="K535" s="154"/>
      <c r="L535" s="154"/>
      <c r="M535" s="154"/>
      <c r="N535" s="154"/>
      <c r="O535" s="322" t="str">
        <f>IF($C535="1 - HöS",'C1. Verprobung'!$C$17,
IF($C535="2 - HöS/HS",'C1. Verprobung'!$C$18,
IF($C535="3 - HS",'C1. Verprobung'!$C$19,
IF($C535="4 - HS/MS",'C1. Verprobung'!$C$20,
IF($C535="5 - MS",'C1. Verprobung'!$C$21,
IF($C535="6 - MS/NS",'C1. Verprobung'!$C$22,
IF($C535="7 - NS",'C1. Verprobung'!$C$23,"-")))))))</f>
        <v>-</v>
      </c>
      <c r="P535" s="322" t="str">
        <f>IF($C535="1 - HöS",'C1. Verprobung'!$D$17,
IF($C535="2 - HöS/HS",'C1. Verprobung'!$D$18,
IF($C535="3 - HS",'C1. Verprobung'!$D$19,
IF($C535="4 - HS/MS",'C1. Verprobung'!$D$20,
IF($C535="5 - MS",'C1. Verprobung'!$D$21,
IF($C535="6 - MS/NS",'C1. Verprobung'!$D$22,
IF($C535="7 - NS",'C1. Verprobung'!$D$23,"-")))))))</f>
        <v>-</v>
      </c>
      <c r="Q535" s="322" t="str">
        <f>IF($C535="1 - HöS",'C1. Verprobung'!$E$17,
IF($C535="2 - HöS/HS",'C1. Verprobung'!$E$18,
IF($C535="3 - HS",'C1. Verprobung'!$E$19,
IF($C535="4 - HS/MS",'C1. Verprobung'!$E$20,
IF($C535="5 - MS",'C1. Verprobung'!$E$21,
IF($C535="6 - MS/NS",'C1. Verprobung'!$E$22,
IF($C535="7 - NS",'C1. Verprobung'!$E$23,"-")))))))</f>
        <v>-</v>
      </c>
      <c r="R535" s="322" t="str">
        <f>IF($C535="1 - HöS",'C1. Verprobung'!$F$17,
IF($C535="2 - HöS/HS",'C1. Verprobung'!$F$18,
IF($C535="3 - HS",'C1. Verprobung'!$F$19,
IF($C535="4 - HS/MS",'C1. Verprobung'!$F$20,
IF($C535="5 - MS",'C1. Verprobung'!$F$21,
IF($C535="6 - MS/NS",'C1. Verprobung'!$F$22,
IF($C535="7 - NS",'C1. Verprobung'!$F$23,"-")))))))</f>
        <v>-</v>
      </c>
      <c r="S535" s="151"/>
      <c r="T535" s="181">
        <f t="shared" si="43"/>
        <v>0</v>
      </c>
      <c r="U535" s="181">
        <f t="shared" si="44"/>
        <v>0</v>
      </c>
      <c r="V535" s="181">
        <f t="shared" si="45"/>
        <v>0</v>
      </c>
      <c r="W535" s="181">
        <f t="shared" si="46"/>
        <v>0</v>
      </c>
      <c r="X535" s="181">
        <f t="shared" si="47"/>
        <v>0</v>
      </c>
    </row>
    <row r="536" spans="2:24" ht="15" customHeight="1" x14ac:dyDescent="0.2">
      <c r="B536" s="337" t="s">
        <v>36</v>
      </c>
      <c r="C536" s="133" t="s">
        <v>36</v>
      </c>
      <c r="D536" s="133" t="s">
        <v>36</v>
      </c>
      <c r="E536" s="133"/>
      <c r="F536" s="133"/>
      <c r="G536" s="133"/>
      <c r="H536" s="133"/>
      <c r="I536" s="133"/>
      <c r="J536" s="133"/>
      <c r="K536" s="154"/>
      <c r="L536" s="154"/>
      <c r="M536" s="154"/>
      <c r="N536" s="154"/>
      <c r="O536" s="322" t="str">
        <f>IF($C536="1 - HöS",'C1. Verprobung'!$C$17,
IF($C536="2 - HöS/HS",'C1. Verprobung'!$C$18,
IF($C536="3 - HS",'C1. Verprobung'!$C$19,
IF($C536="4 - HS/MS",'C1. Verprobung'!$C$20,
IF($C536="5 - MS",'C1. Verprobung'!$C$21,
IF($C536="6 - MS/NS",'C1. Verprobung'!$C$22,
IF($C536="7 - NS",'C1. Verprobung'!$C$23,"-")))))))</f>
        <v>-</v>
      </c>
      <c r="P536" s="322" t="str">
        <f>IF($C536="1 - HöS",'C1. Verprobung'!$D$17,
IF($C536="2 - HöS/HS",'C1. Verprobung'!$D$18,
IF($C536="3 - HS",'C1. Verprobung'!$D$19,
IF($C536="4 - HS/MS",'C1. Verprobung'!$D$20,
IF($C536="5 - MS",'C1. Verprobung'!$D$21,
IF($C536="6 - MS/NS",'C1. Verprobung'!$D$22,
IF($C536="7 - NS",'C1. Verprobung'!$D$23,"-")))))))</f>
        <v>-</v>
      </c>
      <c r="Q536" s="322" t="str">
        <f>IF($C536="1 - HöS",'C1. Verprobung'!$E$17,
IF($C536="2 - HöS/HS",'C1. Verprobung'!$E$18,
IF($C536="3 - HS",'C1. Verprobung'!$E$19,
IF($C536="4 - HS/MS",'C1. Verprobung'!$E$20,
IF($C536="5 - MS",'C1. Verprobung'!$E$21,
IF($C536="6 - MS/NS",'C1. Verprobung'!$E$22,
IF($C536="7 - NS",'C1. Verprobung'!$E$23,"-")))))))</f>
        <v>-</v>
      </c>
      <c r="R536" s="322" t="str">
        <f>IF($C536="1 - HöS",'C1. Verprobung'!$F$17,
IF($C536="2 - HöS/HS",'C1. Verprobung'!$F$18,
IF($C536="3 - HS",'C1. Verprobung'!$F$19,
IF($C536="4 - HS/MS",'C1. Verprobung'!$F$20,
IF($C536="5 - MS",'C1. Verprobung'!$F$21,
IF($C536="6 - MS/NS",'C1. Verprobung'!$F$22,
IF($C536="7 - NS",'C1. Verprobung'!$F$23,"-")))))))</f>
        <v>-</v>
      </c>
      <c r="S536" s="151"/>
      <c r="T536" s="181">
        <f t="shared" si="43"/>
        <v>0</v>
      </c>
      <c r="U536" s="181">
        <f t="shared" si="44"/>
        <v>0</v>
      </c>
      <c r="V536" s="181">
        <f t="shared" si="45"/>
        <v>0</v>
      </c>
      <c r="W536" s="181">
        <f t="shared" si="46"/>
        <v>0</v>
      </c>
      <c r="X536" s="181">
        <f t="shared" si="47"/>
        <v>0</v>
      </c>
    </row>
    <row r="537" spans="2:24" ht="15" customHeight="1" x14ac:dyDescent="0.2">
      <c r="B537" s="337" t="s">
        <v>36</v>
      </c>
      <c r="C537" s="133" t="s">
        <v>36</v>
      </c>
      <c r="D537" s="133" t="s">
        <v>36</v>
      </c>
      <c r="E537" s="133"/>
      <c r="F537" s="133"/>
      <c r="G537" s="133"/>
      <c r="H537" s="133"/>
      <c r="I537" s="133"/>
      <c r="J537" s="133"/>
      <c r="K537" s="154"/>
      <c r="L537" s="154"/>
      <c r="M537" s="154"/>
      <c r="N537" s="154"/>
      <c r="O537" s="322" t="str">
        <f>IF($C537="1 - HöS",'C1. Verprobung'!$C$17,
IF($C537="2 - HöS/HS",'C1. Verprobung'!$C$18,
IF($C537="3 - HS",'C1. Verprobung'!$C$19,
IF($C537="4 - HS/MS",'C1. Verprobung'!$C$20,
IF($C537="5 - MS",'C1. Verprobung'!$C$21,
IF($C537="6 - MS/NS",'C1. Verprobung'!$C$22,
IF($C537="7 - NS",'C1. Verprobung'!$C$23,"-")))))))</f>
        <v>-</v>
      </c>
      <c r="P537" s="322" t="str">
        <f>IF($C537="1 - HöS",'C1. Verprobung'!$D$17,
IF($C537="2 - HöS/HS",'C1. Verprobung'!$D$18,
IF($C537="3 - HS",'C1. Verprobung'!$D$19,
IF($C537="4 - HS/MS",'C1. Verprobung'!$D$20,
IF($C537="5 - MS",'C1. Verprobung'!$D$21,
IF($C537="6 - MS/NS",'C1. Verprobung'!$D$22,
IF($C537="7 - NS",'C1. Verprobung'!$D$23,"-")))))))</f>
        <v>-</v>
      </c>
      <c r="Q537" s="322" t="str">
        <f>IF($C537="1 - HöS",'C1. Verprobung'!$E$17,
IF($C537="2 - HöS/HS",'C1. Verprobung'!$E$18,
IF($C537="3 - HS",'C1. Verprobung'!$E$19,
IF($C537="4 - HS/MS",'C1. Verprobung'!$E$20,
IF($C537="5 - MS",'C1. Verprobung'!$E$21,
IF($C537="6 - MS/NS",'C1. Verprobung'!$E$22,
IF($C537="7 - NS",'C1. Verprobung'!$E$23,"-")))))))</f>
        <v>-</v>
      </c>
      <c r="R537" s="322" t="str">
        <f>IF($C537="1 - HöS",'C1. Verprobung'!$F$17,
IF($C537="2 - HöS/HS",'C1. Verprobung'!$F$18,
IF($C537="3 - HS",'C1. Verprobung'!$F$19,
IF($C537="4 - HS/MS",'C1. Verprobung'!$F$20,
IF($C537="5 - MS",'C1. Verprobung'!$F$21,
IF($C537="6 - MS/NS",'C1. Verprobung'!$F$22,
IF($C537="7 - NS",'C1. Verprobung'!$F$23,"-")))))))</f>
        <v>-</v>
      </c>
      <c r="S537" s="151"/>
      <c r="T537" s="181">
        <f t="shared" si="43"/>
        <v>0</v>
      </c>
      <c r="U537" s="181">
        <f t="shared" si="44"/>
        <v>0</v>
      </c>
      <c r="V537" s="181">
        <f t="shared" si="45"/>
        <v>0</v>
      </c>
      <c r="W537" s="181">
        <f t="shared" si="46"/>
        <v>0</v>
      </c>
      <c r="X537" s="181">
        <f t="shared" si="47"/>
        <v>0</v>
      </c>
    </row>
    <row r="538" spans="2:24" ht="15" customHeight="1" x14ac:dyDescent="0.2">
      <c r="B538" s="337" t="s">
        <v>36</v>
      </c>
      <c r="C538" s="133" t="s">
        <v>36</v>
      </c>
      <c r="D538" s="133" t="s">
        <v>36</v>
      </c>
      <c r="E538" s="133"/>
      <c r="F538" s="133"/>
      <c r="G538" s="133"/>
      <c r="H538" s="133"/>
      <c r="I538" s="133"/>
      <c r="J538" s="133"/>
      <c r="K538" s="154"/>
      <c r="L538" s="154"/>
      <c r="M538" s="154"/>
      <c r="N538" s="154"/>
      <c r="O538" s="322" t="str">
        <f>IF($C538="1 - HöS",'C1. Verprobung'!$C$17,
IF($C538="2 - HöS/HS",'C1. Verprobung'!$C$18,
IF($C538="3 - HS",'C1. Verprobung'!$C$19,
IF($C538="4 - HS/MS",'C1. Verprobung'!$C$20,
IF($C538="5 - MS",'C1. Verprobung'!$C$21,
IF($C538="6 - MS/NS",'C1. Verprobung'!$C$22,
IF($C538="7 - NS",'C1. Verprobung'!$C$23,"-")))))))</f>
        <v>-</v>
      </c>
      <c r="P538" s="322" t="str">
        <f>IF($C538="1 - HöS",'C1. Verprobung'!$D$17,
IF($C538="2 - HöS/HS",'C1. Verprobung'!$D$18,
IF($C538="3 - HS",'C1. Verprobung'!$D$19,
IF($C538="4 - HS/MS",'C1. Verprobung'!$D$20,
IF($C538="5 - MS",'C1. Verprobung'!$D$21,
IF($C538="6 - MS/NS",'C1. Verprobung'!$D$22,
IF($C538="7 - NS",'C1. Verprobung'!$D$23,"-")))))))</f>
        <v>-</v>
      </c>
      <c r="Q538" s="322" t="str">
        <f>IF($C538="1 - HöS",'C1. Verprobung'!$E$17,
IF($C538="2 - HöS/HS",'C1. Verprobung'!$E$18,
IF($C538="3 - HS",'C1. Verprobung'!$E$19,
IF($C538="4 - HS/MS",'C1. Verprobung'!$E$20,
IF($C538="5 - MS",'C1. Verprobung'!$E$21,
IF($C538="6 - MS/NS",'C1. Verprobung'!$E$22,
IF($C538="7 - NS",'C1. Verprobung'!$E$23,"-")))))))</f>
        <v>-</v>
      </c>
      <c r="R538" s="322" t="str">
        <f>IF($C538="1 - HöS",'C1. Verprobung'!$F$17,
IF($C538="2 - HöS/HS",'C1. Verprobung'!$F$18,
IF($C538="3 - HS",'C1. Verprobung'!$F$19,
IF($C538="4 - HS/MS",'C1. Verprobung'!$F$20,
IF($C538="5 - MS",'C1. Verprobung'!$F$21,
IF($C538="6 - MS/NS",'C1. Verprobung'!$F$22,
IF($C538="7 - NS",'C1. Verprobung'!$F$23,"-")))))))</f>
        <v>-</v>
      </c>
      <c r="S538" s="151"/>
      <c r="T538" s="181">
        <f t="shared" si="43"/>
        <v>0</v>
      </c>
      <c r="U538" s="181">
        <f t="shared" si="44"/>
        <v>0</v>
      </c>
      <c r="V538" s="181">
        <f t="shared" si="45"/>
        <v>0</v>
      </c>
      <c r="W538" s="181">
        <f t="shared" si="46"/>
        <v>0</v>
      </c>
      <c r="X538" s="181">
        <f t="shared" si="47"/>
        <v>0</v>
      </c>
    </row>
    <row r="539" spans="2:24" ht="15" customHeight="1" x14ac:dyDescent="0.2">
      <c r="B539" s="337" t="s">
        <v>36</v>
      </c>
      <c r="C539" s="133" t="s">
        <v>36</v>
      </c>
      <c r="D539" s="133" t="s">
        <v>36</v>
      </c>
      <c r="E539" s="133"/>
      <c r="F539" s="133"/>
      <c r="G539" s="133"/>
      <c r="H539" s="133"/>
      <c r="I539" s="133"/>
      <c r="J539" s="133"/>
      <c r="K539" s="154"/>
      <c r="L539" s="154"/>
      <c r="M539" s="154"/>
      <c r="N539" s="154"/>
      <c r="O539" s="322" t="str">
        <f>IF($C539="1 - HöS",'C1. Verprobung'!$C$17,
IF($C539="2 - HöS/HS",'C1. Verprobung'!$C$18,
IF($C539="3 - HS",'C1. Verprobung'!$C$19,
IF($C539="4 - HS/MS",'C1. Verprobung'!$C$20,
IF($C539="5 - MS",'C1. Verprobung'!$C$21,
IF($C539="6 - MS/NS",'C1. Verprobung'!$C$22,
IF($C539="7 - NS",'C1. Verprobung'!$C$23,"-")))))))</f>
        <v>-</v>
      </c>
      <c r="P539" s="322" t="str">
        <f>IF($C539="1 - HöS",'C1. Verprobung'!$D$17,
IF($C539="2 - HöS/HS",'C1. Verprobung'!$D$18,
IF($C539="3 - HS",'C1. Verprobung'!$D$19,
IF($C539="4 - HS/MS",'C1. Verprobung'!$D$20,
IF($C539="5 - MS",'C1. Verprobung'!$D$21,
IF($C539="6 - MS/NS",'C1. Verprobung'!$D$22,
IF($C539="7 - NS",'C1. Verprobung'!$D$23,"-")))))))</f>
        <v>-</v>
      </c>
      <c r="Q539" s="322" t="str">
        <f>IF($C539="1 - HöS",'C1. Verprobung'!$E$17,
IF($C539="2 - HöS/HS",'C1. Verprobung'!$E$18,
IF($C539="3 - HS",'C1. Verprobung'!$E$19,
IF($C539="4 - HS/MS",'C1. Verprobung'!$E$20,
IF($C539="5 - MS",'C1. Verprobung'!$E$21,
IF($C539="6 - MS/NS",'C1. Verprobung'!$E$22,
IF($C539="7 - NS",'C1. Verprobung'!$E$23,"-")))))))</f>
        <v>-</v>
      </c>
      <c r="R539" s="322" t="str">
        <f>IF($C539="1 - HöS",'C1. Verprobung'!$F$17,
IF($C539="2 - HöS/HS",'C1. Verprobung'!$F$18,
IF($C539="3 - HS",'C1. Verprobung'!$F$19,
IF($C539="4 - HS/MS",'C1. Verprobung'!$F$20,
IF($C539="5 - MS",'C1. Verprobung'!$F$21,
IF($C539="6 - MS/NS",'C1. Verprobung'!$F$22,
IF($C539="7 - NS",'C1. Verprobung'!$F$23,"-")))))))</f>
        <v>-</v>
      </c>
      <c r="S539" s="151"/>
      <c r="T539" s="181">
        <f t="shared" si="43"/>
        <v>0</v>
      </c>
      <c r="U539" s="181">
        <f t="shared" si="44"/>
        <v>0</v>
      </c>
      <c r="V539" s="181">
        <f t="shared" si="45"/>
        <v>0</v>
      </c>
      <c r="W539" s="181">
        <f t="shared" si="46"/>
        <v>0</v>
      </c>
      <c r="X539" s="181">
        <f t="shared" si="47"/>
        <v>0</v>
      </c>
    </row>
    <row r="540" spans="2:24" ht="15" customHeight="1" x14ac:dyDescent="0.2">
      <c r="B540" s="337" t="s">
        <v>36</v>
      </c>
      <c r="C540" s="133" t="s">
        <v>36</v>
      </c>
      <c r="D540" s="133" t="s">
        <v>36</v>
      </c>
      <c r="E540" s="133"/>
      <c r="F540" s="133"/>
      <c r="G540" s="133"/>
      <c r="H540" s="133"/>
      <c r="I540" s="133"/>
      <c r="J540" s="133"/>
      <c r="K540" s="154"/>
      <c r="L540" s="154"/>
      <c r="M540" s="154"/>
      <c r="N540" s="154"/>
      <c r="O540" s="322" t="str">
        <f>IF($C540="1 - HöS",'C1. Verprobung'!$C$17,
IF($C540="2 - HöS/HS",'C1. Verprobung'!$C$18,
IF($C540="3 - HS",'C1. Verprobung'!$C$19,
IF($C540="4 - HS/MS",'C1. Verprobung'!$C$20,
IF($C540="5 - MS",'C1. Verprobung'!$C$21,
IF($C540="6 - MS/NS",'C1. Verprobung'!$C$22,
IF($C540="7 - NS",'C1. Verprobung'!$C$23,"-")))))))</f>
        <v>-</v>
      </c>
      <c r="P540" s="322" t="str">
        <f>IF($C540="1 - HöS",'C1. Verprobung'!$D$17,
IF($C540="2 - HöS/HS",'C1. Verprobung'!$D$18,
IF($C540="3 - HS",'C1. Verprobung'!$D$19,
IF($C540="4 - HS/MS",'C1. Verprobung'!$D$20,
IF($C540="5 - MS",'C1. Verprobung'!$D$21,
IF($C540="6 - MS/NS",'C1. Verprobung'!$D$22,
IF($C540="7 - NS",'C1. Verprobung'!$D$23,"-")))))))</f>
        <v>-</v>
      </c>
      <c r="Q540" s="322" t="str">
        <f>IF($C540="1 - HöS",'C1. Verprobung'!$E$17,
IF($C540="2 - HöS/HS",'C1. Verprobung'!$E$18,
IF($C540="3 - HS",'C1. Verprobung'!$E$19,
IF($C540="4 - HS/MS",'C1. Verprobung'!$E$20,
IF($C540="5 - MS",'C1. Verprobung'!$E$21,
IF($C540="6 - MS/NS",'C1. Verprobung'!$E$22,
IF($C540="7 - NS",'C1. Verprobung'!$E$23,"-")))))))</f>
        <v>-</v>
      </c>
      <c r="R540" s="322" t="str">
        <f>IF($C540="1 - HöS",'C1. Verprobung'!$F$17,
IF($C540="2 - HöS/HS",'C1. Verprobung'!$F$18,
IF($C540="3 - HS",'C1. Verprobung'!$F$19,
IF($C540="4 - HS/MS",'C1. Verprobung'!$F$20,
IF($C540="5 - MS",'C1. Verprobung'!$F$21,
IF($C540="6 - MS/NS",'C1. Verprobung'!$F$22,
IF($C540="7 - NS",'C1. Verprobung'!$F$23,"-")))))))</f>
        <v>-</v>
      </c>
      <c r="S540" s="151"/>
      <c r="T540" s="181">
        <f t="shared" si="43"/>
        <v>0</v>
      </c>
      <c r="U540" s="181">
        <f t="shared" si="44"/>
        <v>0</v>
      </c>
      <c r="V540" s="181">
        <f t="shared" si="45"/>
        <v>0</v>
      </c>
      <c r="W540" s="181">
        <f t="shared" si="46"/>
        <v>0</v>
      </c>
      <c r="X540" s="181">
        <f t="shared" si="47"/>
        <v>0</v>
      </c>
    </row>
    <row r="541" spans="2:24" ht="15" customHeight="1" x14ac:dyDescent="0.2">
      <c r="B541" s="337" t="s">
        <v>36</v>
      </c>
      <c r="C541" s="133" t="s">
        <v>36</v>
      </c>
      <c r="D541" s="133" t="s">
        <v>36</v>
      </c>
      <c r="E541" s="133"/>
      <c r="F541" s="133"/>
      <c r="G541" s="133"/>
      <c r="H541" s="133"/>
      <c r="I541" s="133"/>
      <c r="J541" s="133"/>
      <c r="K541" s="154"/>
      <c r="L541" s="154"/>
      <c r="M541" s="154"/>
      <c r="N541" s="154"/>
      <c r="O541" s="322" t="str">
        <f>IF($C541="1 - HöS",'C1. Verprobung'!$C$17,
IF($C541="2 - HöS/HS",'C1. Verprobung'!$C$18,
IF($C541="3 - HS",'C1. Verprobung'!$C$19,
IF($C541="4 - HS/MS",'C1. Verprobung'!$C$20,
IF($C541="5 - MS",'C1. Verprobung'!$C$21,
IF($C541="6 - MS/NS",'C1. Verprobung'!$C$22,
IF($C541="7 - NS",'C1. Verprobung'!$C$23,"-")))))))</f>
        <v>-</v>
      </c>
      <c r="P541" s="322" t="str">
        <f>IF($C541="1 - HöS",'C1. Verprobung'!$D$17,
IF($C541="2 - HöS/HS",'C1. Verprobung'!$D$18,
IF($C541="3 - HS",'C1. Verprobung'!$D$19,
IF($C541="4 - HS/MS",'C1. Verprobung'!$D$20,
IF($C541="5 - MS",'C1. Verprobung'!$D$21,
IF($C541="6 - MS/NS",'C1. Verprobung'!$D$22,
IF($C541="7 - NS",'C1. Verprobung'!$D$23,"-")))))))</f>
        <v>-</v>
      </c>
      <c r="Q541" s="322" t="str">
        <f>IF($C541="1 - HöS",'C1. Verprobung'!$E$17,
IF($C541="2 - HöS/HS",'C1. Verprobung'!$E$18,
IF($C541="3 - HS",'C1. Verprobung'!$E$19,
IF($C541="4 - HS/MS",'C1. Verprobung'!$E$20,
IF($C541="5 - MS",'C1. Verprobung'!$E$21,
IF($C541="6 - MS/NS",'C1. Verprobung'!$E$22,
IF($C541="7 - NS",'C1. Verprobung'!$E$23,"-")))))))</f>
        <v>-</v>
      </c>
      <c r="R541" s="322" t="str">
        <f>IF($C541="1 - HöS",'C1. Verprobung'!$F$17,
IF($C541="2 - HöS/HS",'C1. Verprobung'!$F$18,
IF($C541="3 - HS",'C1. Verprobung'!$F$19,
IF($C541="4 - HS/MS",'C1. Verprobung'!$F$20,
IF($C541="5 - MS",'C1. Verprobung'!$F$21,
IF($C541="6 - MS/NS",'C1. Verprobung'!$F$22,
IF($C541="7 - NS",'C1. Verprobung'!$F$23,"-")))))))</f>
        <v>-</v>
      </c>
      <c r="S541" s="151"/>
      <c r="T541" s="181">
        <f t="shared" si="43"/>
        <v>0</v>
      </c>
      <c r="U541" s="181">
        <f t="shared" si="44"/>
        <v>0</v>
      </c>
      <c r="V541" s="181">
        <f t="shared" si="45"/>
        <v>0</v>
      </c>
      <c r="W541" s="181">
        <f t="shared" si="46"/>
        <v>0</v>
      </c>
      <c r="X541" s="181">
        <f t="shared" si="47"/>
        <v>0</v>
      </c>
    </row>
    <row r="542" spans="2:24" ht="15" customHeight="1" x14ac:dyDescent="0.2">
      <c r="B542" s="337" t="s">
        <v>36</v>
      </c>
      <c r="C542" s="133" t="s">
        <v>36</v>
      </c>
      <c r="D542" s="133" t="s">
        <v>36</v>
      </c>
      <c r="E542" s="133"/>
      <c r="F542" s="133"/>
      <c r="G542" s="133"/>
      <c r="H542" s="133"/>
      <c r="I542" s="133"/>
      <c r="J542" s="133"/>
      <c r="K542" s="154"/>
      <c r="L542" s="154"/>
      <c r="M542" s="154"/>
      <c r="N542" s="154"/>
      <c r="O542" s="322" t="str">
        <f>IF($C542="1 - HöS",'C1. Verprobung'!$C$17,
IF($C542="2 - HöS/HS",'C1. Verprobung'!$C$18,
IF($C542="3 - HS",'C1. Verprobung'!$C$19,
IF($C542="4 - HS/MS",'C1. Verprobung'!$C$20,
IF($C542="5 - MS",'C1. Verprobung'!$C$21,
IF($C542="6 - MS/NS",'C1. Verprobung'!$C$22,
IF($C542="7 - NS",'C1. Verprobung'!$C$23,"-")))))))</f>
        <v>-</v>
      </c>
      <c r="P542" s="322" t="str">
        <f>IF($C542="1 - HöS",'C1. Verprobung'!$D$17,
IF($C542="2 - HöS/HS",'C1. Verprobung'!$D$18,
IF($C542="3 - HS",'C1. Verprobung'!$D$19,
IF($C542="4 - HS/MS",'C1. Verprobung'!$D$20,
IF($C542="5 - MS",'C1. Verprobung'!$D$21,
IF($C542="6 - MS/NS",'C1. Verprobung'!$D$22,
IF($C542="7 - NS",'C1. Verprobung'!$D$23,"-")))))))</f>
        <v>-</v>
      </c>
      <c r="Q542" s="322" t="str">
        <f>IF($C542="1 - HöS",'C1. Verprobung'!$E$17,
IF($C542="2 - HöS/HS",'C1. Verprobung'!$E$18,
IF($C542="3 - HS",'C1. Verprobung'!$E$19,
IF($C542="4 - HS/MS",'C1. Verprobung'!$E$20,
IF($C542="5 - MS",'C1. Verprobung'!$E$21,
IF($C542="6 - MS/NS",'C1. Verprobung'!$E$22,
IF($C542="7 - NS",'C1. Verprobung'!$E$23,"-")))))))</f>
        <v>-</v>
      </c>
      <c r="R542" s="322" t="str">
        <f>IF($C542="1 - HöS",'C1. Verprobung'!$F$17,
IF($C542="2 - HöS/HS",'C1. Verprobung'!$F$18,
IF($C542="3 - HS",'C1. Verprobung'!$F$19,
IF($C542="4 - HS/MS",'C1. Verprobung'!$F$20,
IF($C542="5 - MS",'C1. Verprobung'!$F$21,
IF($C542="6 - MS/NS",'C1. Verprobung'!$F$22,
IF($C542="7 - NS",'C1. Verprobung'!$F$23,"-")))))))</f>
        <v>-</v>
      </c>
      <c r="S542" s="151"/>
      <c r="T542" s="181">
        <f t="shared" si="43"/>
        <v>0</v>
      </c>
      <c r="U542" s="181">
        <f t="shared" si="44"/>
        <v>0</v>
      </c>
      <c r="V542" s="181">
        <f t="shared" si="45"/>
        <v>0</v>
      </c>
      <c r="W542" s="181">
        <f t="shared" si="46"/>
        <v>0</v>
      </c>
      <c r="X542" s="181">
        <f t="shared" si="47"/>
        <v>0</v>
      </c>
    </row>
    <row r="543" spans="2:24" ht="15" customHeight="1" x14ac:dyDescent="0.2">
      <c r="B543" s="337" t="s">
        <v>36</v>
      </c>
      <c r="C543" s="133" t="s">
        <v>36</v>
      </c>
      <c r="D543" s="133" t="s">
        <v>36</v>
      </c>
      <c r="E543" s="133"/>
      <c r="F543" s="133"/>
      <c r="G543" s="133"/>
      <c r="H543" s="133"/>
      <c r="I543" s="133"/>
      <c r="J543" s="133"/>
      <c r="K543" s="154"/>
      <c r="L543" s="154"/>
      <c r="M543" s="154"/>
      <c r="N543" s="154"/>
      <c r="O543" s="322" t="str">
        <f>IF($C543="1 - HöS",'C1. Verprobung'!$C$17,
IF($C543="2 - HöS/HS",'C1. Verprobung'!$C$18,
IF($C543="3 - HS",'C1. Verprobung'!$C$19,
IF($C543="4 - HS/MS",'C1. Verprobung'!$C$20,
IF($C543="5 - MS",'C1. Verprobung'!$C$21,
IF($C543="6 - MS/NS",'C1. Verprobung'!$C$22,
IF($C543="7 - NS",'C1. Verprobung'!$C$23,"-")))))))</f>
        <v>-</v>
      </c>
      <c r="P543" s="322" t="str">
        <f>IF($C543="1 - HöS",'C1. Verprobung'!$D$17,
IF($C543="2 - HöS/HS",'C1. Verprobung'!$D$18,
IF($C543="3 - HS",'C1. Verprobung'!$D$19,
IF($C543="4 - HS/MS",'C1. Verprobung'!$D$20,
IF($C543="5 - MS",'C1. Verprobung'!$D$21,
IF($C543="6 - MS/NS",'C1. Verprobung'!$D$22,
IF($C543="7 - NS",'C1. Verprobung'!$D$23,"-")))))))</f>
        <v>-</v>
      </c>
      <c r="Q543" s="322" t="str">
        <f>IF($C543="1 - HöS",'C1. Verprobung'!$E$17,
IF($C543="2 - HöS/HS",'C1. Verprobung'!$E$18,
IF($C543="3 - HS",'C1. Verprobung'!$E$19,
IF($C543="4 - HS/MS",'C1. Verprobung'!$E$20,
IF($C543="5 - MS",'C1. Verprobung'!$E$21,
IF($C543="6 - MS/NS",'C1. Verprobung'!$E$22,
IF($C543="7 - NS",'C1. Verprobung'!$E$23,"-")))))))</f>
        <v>-</v>
      </c>
      <c r="R543" s="322" t="str">
        <f>IF($C543="1 - HöS",'C1. Verprobung'!$F$17,
IF($C543="2 - HöS/HS",'C1. Verprobung'!$F$18,
IF($C543="3 - HS",'C1. Verprobung'!$F$19,
IF($C543="4 - HS/MS",'C1. Verprobung'!$F$20,
IF($C543="5 - MS",'C1. Verprobung'!$F$21,
IF($C543="6 - MS/NS",'C1. Verprobung'!$F$22,
IF($C543="7 - NS",'C1. Verprobung'!$F$23,"-")))))))</f>
        <v>-</v>
      </c>
      <c r="S543" s="151"/>
      <c r="T543" s="181">
        <f t="shared" si="43"/>
        <v>0</v>
      </c>
      <c r="U543" s="181">
        <f t="shared" si="44"/>
        <v>0</v>
      </c>
      <c r="V543" s="181">
        <f t="shared" si="45"/>
        <v>0</v>
      </c>
      <c r="W543" s="181">
        <f t="shared" si="46"/>
        <v>0</v>
      </c>
      <c r="X543" s="181">
        <f t="shared" si="47"/>
        <v>0</v>
      </c>
    </row>
    <row r="544" spans="2:24" ht="15" customHeight="1" x14ac:dyDescent="0.2">
      <c r="B544" s="337" t="s">
        <v>36</v>
      </c>
      <c r="C544" s="133" t="s">
        <v>36</v>
      </c>
      <c r="D544" s="133" t="s">
        <v>36</v>
      </c>
      <c r="E544" s="133"/>
      <c r="F544" s="133"/>
      <c r="G544" s="133"/>
      <c r="H544" s="133"/>
      <c r="I544" s="133"/>
      <c r="J544" s="133"/>
      <c r="K544" s="154"/>
      <c r="L544" s="154"/>
      <c r="M544" s="154"/>
      <c r="N544" s="154"/>
      <c r="O544" s="322" t="str">
        <f>IF($C544="1 - HöS",'C1. Verprobung'!$C$17,
IF($C544="2 - HöS/HS",'C1. Verprobung'!$C$18,
IF($C544="3 - HS",'C1. Verprobung'!$C$19,
IF($C544="4 - HS/MS",'C1. Verprobung'!$C$20,
IF($C544="5 - MS",'C1. Verprobung'!$C$21,
IF($C544="6 - MS/NS",'C1. Verprobung'!$C$22,
IF($C544="7 - NS",'C1. Verprobung'!$C$23,"-")))))))</f>
        <v>-</v>
      </c>
      <c r="P544" s="322" t="str">
        <f>IF($C544="1 - HöS",'C1. Verprobung'!$D$17,
IF($C544="2 - HöS/HS",'C1. Verprobung'!$D$18,
IF($C544="3 - HS",'C1. Verprobung'!$D$19,
IF($C544="4 - HS/MS",'C1. Verprobung'!$D$20,
IF($C544="5 - MS",'C1. Verprobung'!$D$21,
IF($C544="6 - MS/NS",'C1. Verprobung'!$D$22,
IF($C544="7 - NS",'C1. Verprobung'!$D$23,"-")))))))</f>
        <v>-</v>
      </c>
      <c r="Q544" s="322" t="str">
        <f>IF($C544="1 - HöS",'C1. Verprobung'!$E$17,
IF($C544="2 - HöS/HS",'C1. Verprobung'!$E$18,
IF($C544="3 - HS",'C1. Verprobung'!$E$19,
IF($C544="4 - HS/MS",'C1. Verprobung'!$E$20,
IF($C544="5 - MS",'C1. Verprobung'!$E$21,
IF($C544="6 - MS/NS",'C1. Verprobung'!$E$22,
IF($C544="7 - NS",'C1. Verprobung'!$E$23,"-")))))))</f>
        <v>-</v>
      </c>
      <c r="R544" s="322" t="str">
        <f>IF($C544="1 - HöS",'C1. Verprobung'!$F$17,
IF($C544="2 - HöS/HS",'C1. Verprobung'!$F$18,
IF($C544="3 - HS",'C1. Verprobung'!$F$19,
IF($C544="4 - HS/MS",'C1. Verprobung'!$F$20,
IF($C544="5 - MS",'C1. Verprobung'!$F$21,
IF($C544="6 - MS/NS",'C1. Verprobung'!$F$22,
IF($C544="7 - NS",'C1. Verprobung'!$F$23,"-")))))))</f>
        <v>-</v>
      </c>
      <c r="S544" s="151"/>
      <c r="T544" s="181">
        <f t="shared" si="43"/>
        <v>0</v>
      </c>
      <c r="U544" s="181">
        <f t="shared" si="44"/>
        <v>0</v>
      </c>
      <c r="V544" s="181">
        <f t="shared" si="45"/>
        <v>0</v>
      </c>
      <c r="W544" s="181">
        <f t="shared" si="46"/>
        <v>0</v>
      </c>
      <c r="X544" s="181">
        <f t="shared" si="47"/>
        <v>0</v>
      </c>
    </row>
    <row r="545" spans="2:24" ht="15" customHeight="1" x14ac:dyDescent="0.2">
      <c r="B545" s="337" t="s">
        <v>36</v>
      </c>
      <c r="C545" s="133" t="s">
        <v>36</v>
      </c>
      <c r="D545" s="133" t="s">
        <v>36</v>
      </c>
      <c r="E545" s="133"/>
      <c r="F545" s="133"/>
      <c r="G545" s="133"/>
      <c r="H545" s="133"/>
      <c r="I545" s="133"/>
      <c r="J545" s="133"/>
      <c r="K545" s="154"/>
      <c r="L545" s="154"/>
      <c r="M545" s="154"/>
      <c r="N545" s="154"/>
      <c r="O545" s="322" t="str">
        <f>IF($C545="1 - HöS",'C1. Verprobung'!$C$17,
IF($C545="2 - HöS/HS",'C1. Verprobung'!$C$18,
IF($C545="3 - HS",'C1. Verprobung'!$C$19,
IF($C545="4 - HS/MS",'C1. Verprobung'!$C$20,
IF($C545="5 - MS",'C1. Verprobung'!$C$21,
IF($C545="6 - MS/NS",'C1. Verprobung'!$C$22,
IF($C545="7 - NS",'C1. Verprobung'!$C$23,"-")))))))</f>
        <v>-</v>
      </c>
      <c r="P545" s="322" t="str">
        <f>IF($C545="1 - HöS",'C1. Verprobung'!$D$17,
IF($C545="2 - HöS/HS",'C1. Verprobung'!$D$18,
IF($C545="3 - HS",'C1. Verprobung'!$D$19,
IF($C545="4 - HS/MS",'C1. Verprobung'!$D$20,
IF($C545="5 - MS",'C1. Verprobung'!$D$21,
IF($C545="6 - MS/NS",'C1. Verprobung'!$D$22,
IF($C545="7 - NS",'C1. Verprobung'!$D$23,"-")))))))</f>
        <v>-</v>
      </c>
      <c r="Q545" s="322" t="str">
        <f>IF($C545="1 - HöS",'C1. Verprobung'!$E$17,
IF($C545="2 - HöS/HS",'C1. Verprobung'!$E$18,
IF($C545="3 - HS",'C1. Verprobung'!$E$19,
IF($C545="4 - HS/MS",'C1. Verprobung'!$E$20,
IF($C545="5 - MS",'C1. Verprobung'!$E$21,
IF($C545="6 - MS/NS",'C1. Verprobung'!$E$22,
IF($C545="7 - NS",'C1. Verprobung'!$E$23,"-")))))))</f>
        <v>-</v>
      </c>
      <c r="R545" s="322" t="str">
        <f>IF($C545="1 - HöS",'C1. Verprobung'!$F$17,
IF($C545="2 - HöS/HS",'C1. Verprobung'!$F$18,
IF($C545="3 - HS",'C1. Verprobung'!$F$19,
IF($C545="4 - HS/MS",'C1. Verprobung'!$F$20,
IF($C545="5 - MS",'C1. Verprobung'!$F$21,
IF($C545="6 - MS/NS",'C1. Verprobung'!$F$22,
IF($C545="7 - NS",'C1. Verprobung'!$F$23,"-")))))))</f>
        <v>-</v>
      </c>
      <c r="S545" s="151"/>
      <c r="T545" s="181">
        <f t="shared" si="43"/>
        <v>0</v>
      </c>
      <c r="U545" s="181">
        <f t="shared" si="44"/>
        <v>0</v>
      </c>
      <c r="V545" s="181">
        <f t="shared" si="45"/>
        <v>0</v>
      </c>
      <c r="W545" s="181">
        <f t="shared" si="46"/>
        <v>0</v>
      </c>
      <c r="X545" s="181">
        <f t="shared" si="47"/>
        <v>0</v>
      </c>
    </row>
    <row r="546" spans="2:24" ht="15" customHeight="1" x14ac:dyDescent="0.2">
      <c r="B546" s="337" t="s">
        <v>36</v>
      </c>
      <c r="C546" s="133" t="s">
        <v>36</v>
      </c>
      <c r="D546" s="133" t="s">
        <v>36</v>
      </c>
      <c r="E546" s="133"/>
      <c r="F546" s="133"/>
      <c r="G546" s="133"/>
      <c r="H546" s="133"/>
      <c r="I546" s="133"/>
      <c r="J546" s="133"/>
      <c r="K546" s="154"/>
      <c r="L546" s="154"/>
      <c r="M546" s="154"/>
      <c r="N546" s="154"/>
      <c r="O546" s="322" t="str">
        <f>IF($C546="1 - HöS",'C1. Verprobung'!$C$17,
IF($C546="2 - HöS/HS",'C1. Verprobung'!$C$18,
IF($C546="3 - HS",'C1. Verprobung'!$C$19,
IF($C546="4 - HS/MS",'C1. Verprobung'!$C$20,
IF($C546="5 - MS",'C1. Verprobung'!$C$21,
IF($C546="6 - MS/NS",'C1. Verprobung'!$C$22,
IF($C546="7 - NS",'C1. Verprobung'!$C$23,"-")))))))</f>
        <v>-</v>
      </c>
      <c r="P546" s="322" t="str">
        <f>IF($C546="1 - HöS",'C1. Verprobung'!$D$17,
IF($C546="2 - HöS/HS",'C1. Verprobung'!$D$18,
IF($C546="3 - HS",'C1. Verprobung'!$D$19,
IF($C546="4 - HS/MS",'C1. Verprobung'!$D$20,
IF($C546="5 - MS",'C1. Verprobung'!$D$21,
IF($C546="6 - MS/NS",'C1. Verprobung'!$D$22,
IF($C546="7 - NS",'C1. Verprobung'!$D$23,"-")))))))</f>
        <v>-</v>
      </c>
      <c r="Q546" s="322" t="str">
        <f>IF($C546="1 - HöS",'C1. Verprobung'!$E$17,
IF($C546="2 - HöS/HS",'C1. Verprobung'!$E$18,
IF($C546="3 - HS",'C1. Verprobung'!$E$19,
IF($C546="4 - HS/MS",'C1. Verprobung'!$E$20,
IF($C546="5 - MS",'C1. Verprobung'!$E$21,
IF($C546="6 - MS/NS",'C1. Verprobung'!$E$22,
IF($C546="7 - NS",'C1. Verprobung'!$E$23,"-")))))))</f>
        <v>-</v>
      </c>
      <c r="R546" s="322" t="str">
        <f>IF($C546="1 - HöS",'C1. Verprobung'!$F$17,
IF($C546="2 - HöS/HS",'C1. Verprobung'!$F$18,
IF($C546="3 - HS",'C1. Verprobung'!$F$19,
IF($C546="4 - HS/MS",'C1. Verprobung'!$F$20,
IF($C546="5 - MS",'C1. Verprobung'!$F$21,
IF($C546="6 - MS/NS",'C1. Verprobung'!$F$22,
IF($C546="7 - NS",'C1. Verprobung'!$F$23,"-")))))))</f>
        <v>-</v>
      </c>
      <c r="S546" s="151"/>
      <c r="T546" s="181">
        <f t="shared" si="43"/>
        <v>0</v>
      </c>
      <c r="U546" s="181">
        <f t="shared" si="44"/>
        <v>0</v>
      </c>
      <c r="V546" s="181">
        <f t="shared" si="45"/>
        <v>0</v>
      </c>
      <c r="W546" s="181">
        <f t="shared" si="46"/>
        <v>0</v>
      </c>
      <c r="X546" s="181">
        <f t="shared" si="47"/>
        <v>0</v>
      </c>
    </row>
    <row r="547" spans="2:24" ht="15" customHeight="1" x14ac:dyDescent="0.2">
      <c r="B547" s="337" t="s">
        <v>36</v>
      </c>
      <c r="C547" s="133" t="s">
        <v>36</v>
      </c>
      <c r="D547" s="133" t="s">
        <v>36</v>
      </c>
      <c r="E547" s="133"/>
      <c r="F547" s="133"/>
      <c r="G547" s="133"/>
      <c r="H547" s="133"/>
      <c r="I547" s="133"/>
      <c r="J547" s="133"/>
      <c r="K547" s="154"/>
      <c r="L547" s="154"/>
      <c r="M547" s="154"/>
      <c r="N547" s="154"/>
      <c r="O547" s="322" t="str">
        <f>IF($C547="1 - HöS",'C1. Verprobung'!$C$17,
IF($C547="2 - HöS/HS",'C1. Verprobung'!$C$18,
IF($C547="3 - HS",'C1. Verprobung'!$C$19,
IF($C547="4 - HS/MS",'C1. Verprobung'!$C$20,
IF($C547="5 - MS",'C1. Verprobung'!$C$21,
IF($C547="6 - MS/NS",'C1. Verprobung'!$C$22,
IF($C547="7 - NS",'C1. Verprobung'!$C$23,"-")))))))</f>
        <v>-</v>
      </c>
      <c r="P547" s="322" t="str">
        <f>IF($C547="1 - HöS",'C1. Verprobung'!$D$17,
IF($C547="2 - HöS/HS",'C1. Verprobung'!$D$18,
IF($C547="3 - HS",'C1. Verprobung'!$D$19,
IF($C547="4 - HS/MS",'C1. Verprobung'!$D$20,
IF($C547="5 - MS",'C1. Verprobung'!$D$21,
IF($C547="6 - MS/NS",'C1. Verprobung'!$D$22,
IF($C547="7 - NS",'C1. Verprobung'!$D$23,"-")))))))</f>
        <v>-</v>
      </c>
      <c r="Q547" s="322" t="str">
        <f>IF($C547="1 - HöS",'C1. Verprobung'!$E$17,
IF($C547="2 - HöS/HS",'C1. Verprobung'!$E$18,
IF($C547="3 - HS",'C1. Verprobung'!$E$19,
IF($C547="4 - HS/MS",'C1. Verprobung'!$E$20,
IF($C547="5 - MS",'C1. Verprobung'!$E$21,
IF($C547="6 - MS/NS",'C1. Verprobung'!$E$22,
IF($C547="7 - NS",'C1. Verprobung'!$E$23,"-")))))))</f>
        <v>-</v>
      </c>
      <c r="R547" s="322" t="str">
        <f>IF($C547="1 - HöS",'C1. Verprobung'!$F$17,
IF($C547="2 - HöS/HS",'C1. Verprobung'!$F$18,
IF($C547="3 - HS",'C1. Verprobung'!$F$19,
IF($C547="4 - HS/MS",'C1. Verprobung'!$F$20,
IF($C547="5 - MS",'C1. Verprobung'!$F$21,
IF($C547="6 - MS/NS",'C1. Verprobung'!$F$22,
IF($C547="7 - NS",'C1. Verprobung'!$F$23,"-")))))))</f>
        <v>-</v>
      </c>
      <c r="S547" s="151"/>
      <c r="T547" s="181">
        <f t="shared" si="43"/>
        <v>0</v>
      </c>
      <c r="U547" s="181">
        <f t="shared" si="44"/>
        <v>0</v>
      </c>
      <c r="V547" s="181">
        <f t="shared" si="45"/>
        <v>0</v>
      </c>
      <c r="W547" s="181">
        <f t="shared" si="46"/>
        <v>0</v>
      </c>
      <c r="X547" s="181">
        <f t="shared" si="47"/>
        <v>0</v>
      </c>
    </row>
    <row r="548" spans="2:24" ht="15" customHeight="1" x14ac:dyDescent="0.2">
      <c r="B548" s="337" t="s">
        <v>36</v>
      </c>
      <c r="C548" s="133" t="s">
        <v>36</v>
      </c>
      <c r="D548" s="133" t="s">
        <v>36</v>
      </c>
      <c r="E548" s="133"/>
      <c r="F548" s="133"/>
      <c r="G548" s="133"/>
      <c r="H548" s="133"/>
      <c r="I548" s="133"/>
      <c r="J548" s="133"/>
      <c r="K548" s="154"/>
      <c r="L548" s="154"/>
      <c r="M548" s="154"/>
      <c r="N548" s="154"/>
      <c r="O548" s="322" t="str">
        <f>IF($C548="1 - HöS",'C1. Verprobung'!$C$17,
IF($C548="2 - HöS/HS",'C1. Verprobung'!$C$18,
IF($C548="3 - HS",'C1. Verprobung'!$C$19,
IF($C548="4 - HS/MS",'C1. Verprobung'!$C$20,
IF($C548="5 - MS",'C1. Verprobung'!$C$21,
IF($C548="6 - MS/NS",'C1. Verprobung'!$C$22,
IF($C548="7 - NS",'C1. Verprobung'!$C$23,"-")))))))</f>
        <v>-</v>
      </c>
      <c r="P548" s="322" t="str">
        <f>IF($C548="1 - HöS",'C1. Verprobung'!$D$17,
IF($C548="2 - HöS/HS",'C1. Verprobung'!$D$18,
IF($C548="3 - HS",'C1. Verprobung'!$D$19,
IF($C548="4 - HS/MS",'C1. Verprobung'!$D$20,
IF($C548="5 - MS",'C1. Verprobung'!$D$21,
IF($C548="6 - MS/NS",'C1. Verprobung'!$D$22,
IF($C548="7 - NS",'C1. Verprobung'!$D$23,"-")))))))</f>
        <v>-</v>
      </c>
      <c r="Q548" s="322" t="str">
        <f>IF($C548="1 - HöS",'C1. Verprobung'!$E$17,
IF($C548="2 - HöS/HS",'C1. Verprobung'!$E$18,
IF($C548="3 - HS",'C1. Verprobung'!$E$19,
IF($C548="4 - HS/MS",'C1. Verprobung'!$E$20,
IF($C548="5 - MS",'C1. Verprobung'!$E$21,
IF($C548="6 - MS/NS",'C1. Verprobung'!$E$22,
IF($C548="7 - NS",'C1. Verprobung'!$E$23,"-")))))))</f>
        <v>-</v>
      </c>
      <c r="R548" s="322" t="str">
        <f>IF($C548="1 - HöS",'C1. Verprobung'!$F$17,
IF($C548="2 - HöS/HS",'C1. Verprobung'!$F$18,
IF($C548="3 - HS",'C1. Verprobung'!$F$19,
IF($C548="4 - HS/MS",'C1. Verprobung'!$F$20,
IF($C548="5 - MS",'C1. Verprobung'!$F$21,
IF($C548="6 - MS/NS",'C1. Verprobung'!$F$22,
IF($C548="7 - NS",'C1. Verprobung'!$F$23,"-")))))))</f>
        <v>-</v>
      </c>
      <c r="S548" s="151"/>
      <c r="T548" s="181">
        <f t="shared" si="43"/>
        <v>0</v>
      </c>
      <c r="U548" s="181">
        <f t="shared" si="44"/>
        <v>0</v>
      </c>
      <c r="V548" s="181">
        <f t="shared" si="45"/>
        <v>0</v>
      </c>
      <c r="W548" s="181">
        <f t="shared" si="46"/>
        <v>0</v>
      </c>
      <c r="X548" s="181">
        <f t="shared" si="47"/>
        <v>0</v>
      </c>
    </row>
    <row r="549" spans="2:24" ht="15" customHeight="1" x14ac:dyDescent="0.2">
      <c r="B549" s="337" t="s">
        <v>36</v>
      </c>
      <c r="C549" s="133" t="s">
        <v>36</v>
      </c>
      <c r="D549" s="133" t="s">
        <v>36</v>
      </c>
      <c r="E549" s="133"/>
      <c r="F549" s="133"/>
      <c r="G549" s="133"/>
      <c r="H549" s="133"/>
      <c r="I549" s="133"/>
      <c r="J549" s="133"/>
      <c r="K549" s="154"/>
      <c r="L549" s="154"/>
      <c r="M549" s="154"/>
      <c r="N549" s="154"/>
      <c r="O549" s="322" t="str">
        <f>IF($C549="1 - HöS",'C1. Verprobung'!$C$17,
IF($C549="2 - HöS/HS",'C1. Verprobung'!$C$18,
IF($C549="3 - HS",'C1. Verprobung'!$C$19,
IF($C549="4 - HS/MS",'C1. Verprobung'!$C$20,
IF($C549="5 - MS",'C1. Verprobung'!$C$21,
IF($C549="6 - MS/NS",'C1. Verprobung'!$C$22,
IF($C549="7 - NS",'C1. Verprobung'!$C$23,"-")))))))</f>
        <v>-</v>
      </c>
      <c r="P549" s="322" t="str">
        <f>IF($C549="1 - HöS",'C1. Verprobung'!$D$17,
IF($C549="2 - HöS/HS",'C1. Verprobung'!$D$18,
IF($C549="3 - HS",'C1. Verprobung'!$D$19,
IF($C549="4 - HS/MS",'C1. Verprobung'!$D$20,
IF($C549="5 - MS",'C1. Verprobung'!$D$21,
IF($C549="6 - MS/NS",'C1. Verprobung'!$D$22,
IF($C549="7 - NS",'C1. Verprobung'!$D$23,"-")))))))</f>
        <v>-</v>
      </c>
      <c r="Q549" s="322" t="str">
        <f>IF($C549="1 - HöS",'C1. Verprobung'!$E$17,
IF($C549="2 - HöS/HS",'C1. Verprobung'!$E$18,
IF($C549="3 - HS",'C1. Verprobung'!$E$19,
IF($C549="4 - HS/MS",'C1. Verprobung'!$E$20,
IF($C549="5 - MS",'C1. Verprobung'!$E$21,
IF($C549="6 - MS/NS",'C1. Verprobung'!$E$22,
IF($C549="7 - NS",'C1. Verprobung'!$E$23,"-")))))))</f>
        <v>-</v>
      </c>
      <c r="R549" s="322" t="str">
        <f>IF($C549="1 - HöS",'C1. Verprobung'!$F$17,
IF($C549="2 - HöS/HS",'C1. Verprobung'!$F$18,
IF($C549="3 - HS",'C1. Verprobung'!$F$19,
IF($C549="4 - HS/MS",'C1. Verprobung'!$F$20,
IF($C549="5 - MS",'C1. Verprobung'!$F$21,
IF($C549="6 - MS/NS",'C1. Verprobung'!$F$22,
IF($C549="7 - NS",'C1. Verprobung'!$F$23,"-")))))))</f>
        <v>-</v>
      </c>
      <c r="S549" s="151"/>
      <c r="T549" s="181">
        <f t="shared" si="43"/>
        <v>0</v>
      </c>
      <c r="U549" s="181">
        <f t="shared" si="44"/>
        <v>0</v>
      </c>
      <c r="V549" s="181">
        <f t="shared" si="45"/>
        <v>0</v>
      </c>
      <c r="W549" s="181">
        <f t="shared" si="46"/>
        <v>0</v>
      </c>
      <c r="X549" s="181">
        <f t="shared" si="47"/>
        <v>0</v>
      </c>
    </row>
    <row r="550" spans="2:24" ht="15" customHeight="1" x14ac:dyDescent="0.2">
      <c r="B550" s="337" t="s">
        <v>36</v>
      </c>
      <c r="C550" s="133" t="s">
        <v>36</v>
      </c>
      <c r="D550" s="133" t="s">
        <v>36</v>
      </c>
      <c r="E550" s="133"/>
      <c r="F550" s="133"/>
      <c r="G550" s="133"/>
      <c r="H550" s="133"/>
      <c r="I550" s="133"/>
      <c r="J550" s="133"/>
      <c r="K550" s="154"/>
      <c r="L550" s="154"/>
      <c r="M550" s="154"/>
      <c r="N550" s="154"/>
      <c r="O550" s="322" t="str">
        <f>IF($C550="1 - HöS",'C1. Verprobung'!$C$17,
IF($C550="2 - HöS/HS",'C1. Verprobung'!$C$18,
IF($C550="3 - HS",'C1. Verprobung'!$C$19,
IF($C550="4 - HS/MS",'C1. Verprobung'!$C$20,
IF($C550="5 - MS",'C1. Verprobung'!$C$21,
IF($C550="6 - MS/NS",'C1. Verprobung'!$C$22,
IF($C550="7 - NS",'C1. Verprobung'!$C$23,"-")))))))</f>
        <v>-</v>
      </c>
      <c r="P550" s="322" t="str">
        <f>IF($C550="1 - HöS",'C1. Verprobung'!$D$17,
IF($C550="2 - HöS/HS",'C1. Verprobung'!$D$18,
IF($C550="3 - HS",'C1. Verprobung'!$D$19,
IF($C550="4 - HS/MS",'C1. Verprobung'!$D$20,
IF($C550="5 - MS",'C1. Verprobung'!$D$21,
IF($C550="6 - MS/NS",'C1. Verprobung'!$D$22,
IF($C550="7 - NS",'C1. Verprobung'!$D$23,"-")))))))</f>
        <v>-</v>
      </c>
      <c r="Q550" s="322" t="str">
        <f>IF($C550="1 - HöS",'C1. Verprobung'!$E$17,
IF($C550="2 - HöS/HS",'C1. Verprobung'!$E$18,
IF($C550="3 - HS",'C1. Verprobung'!$E$19,
IF($C550="4 - HS/MS",'C1. Verprobung'!$E$20,
IF($C550="5 - MS",'C1. Verprobung'!$E$21,
IF($C550="6 - MS/NS",'C1. Verprobung'!$E$22,
IF($C550="7 - NS",'C1. Verprobung'!$E$23,"-")))))))</f>
        <v>-</v>
      </c>
      <c r="R550" s="322" t="str">
        <f>IF($C550="1 - HöS",'C1. Verprobung'!$F$17,
IF($C550="2 - HöS/HS",'C1. Verprobung'!$F$18,
IF($C550="3 - HS",'C1. Verprobung'!$F$19,
IF($C550="4 - HS/MS",'C1. Verprobung'!$F$20,
IF($C550="5 - MS",'C1. Verprobung'!$F$21,
IF($C550="6 - MS/NS",'C1. Verprobung'!$F$22,
IF($C550="7 - NS",'C1. Verprobung'!$F$23,"-")))))))</f>
        <v>-</v>
      </c>
      <c r="S550" s="151"/>
      <c r="T550" s="181">
        <f t="shared" si="43"/>
        <v>0</v>
      </c>
      <c r="U550" s="181">
        <f t="shared" si="44"/>
        <v>0</v>
      </c>
      <c r="V550" s="181">
        <f t="shared" si="45"/>
        <v>0</v>
      </c>
      <c r="W550" s="181">
        <f t="shared" si="46"/>
        <v>0</v>
      </c>
      <c r="X550" s="181">
        <f t="shared" si="47"/>
        <v>0</v>
      </c>
    </row>
    <row r="551" spans="2:24" ht="15" customHeight="1" x14ac:dyDescent="0.2">
      <c r="B551" s="337" t="s">
        <v>36</v>
      </c>
      <c r="C551" s="133" t="s">
        <v>36</v>
      </c>
      <c r="D551" s="133" t="s">
        <v>36</v>
      </c>
      <c r="E551" s="133"/>
      <c r="F551" s="133"/>
      <c r="G551" s="133"/>
      <c r="H551" s="133"/>
      <c r="I551" s="133"/>
      <c r="J551" s="133"/>
      <c r="K551" s="154"/>
      <c r="L551" s="154"/>
      <c r="M551" s="154"/>
      <c r="N551" s="154"/>
      <c r="O551" s="322" t="str">
        <f>IF($C551="1 - HöS",'C1. Verprobung'!$C$17,
IF($C551="2 - HöS/HS",'C1. Verprobung'!$C$18,
IF($C551="3 - HS",'C1. Verprobung'!$C$19,
IF($C551="4 - HS/MS",'C1. Verprobung'!$C$20,
IF($C551="5 - MS",'C1. Verprobung'!$C$21,
IF($C551="6 - MS/NS",'C1. Verprobung'!$C$22,
IF($C551="7 - NS",'C1. Verprobung'!$C$23,"-")))))))</f>
        <v>-</v>
      </c>
      <c r="P551" s="322" t="str">
        <f>IF($C551="1 - HöS",'C1. Verprobung'!$D$17,
IF($C551="2 - HöS/HS",'C1. Verprobung'!$D$18,
IF($C551="3 - HS",'C1. Verprobung'!$D$19,
IF($C551="4 - HS/MS",'C1. Verprobung'!$D$20,
IF($C551="5 - MS",'C1. Verprobung'!$D$21,
IF($C551="6 - MS/NS",'C1. Verprobung'!$D$22,
IF($C551="7 - NS",'C1. Verprobung'!$D$23,"-")))))))</f>
        <v>-</v>
      </c>
      <c r="Q551" s="322" t="str">
        <f>IF($C551="1 - HöS",'C1. Verprobung'!$E$17,
IF($C551="2 - HöS/HS",'C1. Verprobung'!$E$18,
IF($C551="3 - HS",'C1. Verprobung'!$E$19,
IF($C551="4 - HS/MS",'C1. Verprobung'!$E$20,
IF($C551="5 - MS",'C1. Verprobung'!$E$21,
IF($C551="6 - MS/NS",'C1. Verprobung'!$E$22,
IF($C551="7 - NS",'C1. Verprobung'!$E$23,"-")))))))</f>
        <v>-</v>
      </c>
      <c r="R551" s="322" t="str">
        <f>IF($C551="1 - HöS",'C1. Verprobung'!$F$17,
IF($C551="2 - HöS/HS",'C1. Verprobung'!$F$18,
IF($C551="3 - HS",'C1. Verprobung'!$F$19,
IF($C551="4 - HS/MS",'C1. Verprobung'!$F$20,
IF($C551="5 - MS",'C1. Verprobung'!$F$21,
IF($C551="6 - MS/NS",'C1. Verprobung'!$F$22,
IF($C551="7 - NS",'C1. Verprobung'!$F$23,"-")))))))</f>
        <v>-</v>
      </c>
      <c r="S551" s="151"/>
      <c r="T551" s="181">
        <f t="shared" si="43"/>
        <v>0</v>
      </c>
      <c r="U551" s="181">
        <f t="shared" si="44"/>
        <v>0</v>
      </c>
      <c r="V551" s="181">
        <f t="shared" si="45"/>
        <v>0</v>
      </c>
      <c r="W551" s="181">
        <f t="shared" si="46"/>
        <v>0</v>
      </c>
      <c r="X551" s="181">
        <f t="shared" si="47"/>
        <v>0</v>
      </c>
    </row>
    <row r="552" spans="2:24" ht="15" customHeight="1" x14ac:dyDescent="0.2">
      <c r="B552" s="337" t="s">
        <v>36</v>
      </c>
      <c r="C552" s="133" t="s">
        <v>36</v>
      </c>
      <c r="D552" s="133" t="s">
        <v>36</v>
      </c>
      <c r="E552" s="133"/>
      <c r="F552" s="133"/>
      <c r="G552" s="133"/>
      <c r="H552" s="133"/>
      <c r="I552" s="133"/>
      <c r="J552" s="133"/>
      <c r="K552" s="154"/>
      <c r="L552" s="154"/>
      <c r="M552" s="154"/>
      <c r="N552" s="154"/>
      <c r="O552" s="322" t="str">
        <f>IF($C552="1 - HöS",'C1. Verprobung'!$C$17,
IF($C552="2 - HöS/HS",'C1. Verprobung'!$C$18,
IF($C552="3 - HS",'C1. Verprobung'!$C$19,
IF($C552="4 - HS/MS",'C1. Verprobung'!$C$20,
IF($C552="5 - MS",'C1. Verprobung'!$C$21,
IF($C552="6 - MS/NS",'C1. Verprobung'!$C$22,
IF($C552="7 - NS",'C1. Verprobung'!$C$23,"-")))))))</f>
        <v>-</v>
      </c>
      <c r="P552" s="322" t="str">
        <f>IF($C552="1 - HöS",'C1. Verprobung'!$D$17,
IF($C552="2 - HöS/HS",'C1. Verprobung'!$D$18,
IF($C552="3 - HS",'C1. Verprobung'!$D$19,
IF($C552="4 - HS/MS",'C1. Verprobung'!$D$20,
IF($C552="5 - MS",'C1. Verprobung'!$D$21,
IF($C552="6 - MS/NS",'C1. Verprobung'!$D$22,
IF($C552="7 - NS",'C1. Verprobung'!$D$23,"-")))))))</f>
        <v>-</v>
      </c>
      <c r="Q552" s="322" t="str">
        <f>IF($C552="1 - HöS",'C1. Verprobung'!$E$17,
IF($C552="2 - HöS/HS",'C1. Verprobung'!$E$18,
IF($C552="3 - HS",'C1. Verprobung'!$E$19,
IF($C552="4 - HS/MS",'C1. Verprobung'!$E$20,
IF($C552="5 - MS",'C1. Verprobung'!$E$21,
IF($C552="6 - MS/NS",'C1. Verprobung'!$E$22,
IF($C552="7 - NS",'C1. Verprobung'!$E$23,"-")))))))</f>
        <v>-</v>
      </c>
      <c r="R552" s="322" t="str">
        <f>IF($C552="1 - HöS",'C1. Verprobung'!$F$17,
IF($C552="2 - HöS/HS",'C1. Verprobung'!$F$18,
IF($C552="3 - HS",'C1. Verprobung'!$F$19,
IF($C552="4 - HS/MS",'C1. Verprobung'!$F$20,
IF($C552="5 - MS",'C1. Verprobung'!$F$21,
IF($C552="6 - MS/NS",'C1. Verprobung'!$F$22,
IF($C552="7 - NS",'C1. Verprobung'!$F$23,"-")))))))</f>
        <v>-</v>
      </c>
      <c r="S552" s="151"/>
      <c r="T552" s="181">
        <f t="shared" si="43"/>
        <v>0</v>
      </c>
      <c r="U552" s="181">
        <f t="shared" si="44"/>
        <v>0</v>
      </c>
      <c r="V552" s="181">
        <f t="shared" si="45"/>
        <v>0</v>
      </c>
      <c r="W552" s="181">
        <f t="shared" si="46"/>
        <v>0</v>
      </c>
      <c r="X552" s="181">
        <f t="shared" si="47"/>
        <v>0</v>
      </c>
    </row>
    <row r="553" spans="2:24" ht="15" customHeight="1" x14ac:dyDescent="0.2">
      <c r="B553" s="337" t="s">
        <v>36</v>
      </c>
      <c r="C553" s="133" t="s">
        <v>36</v>
      </c>
      <c r="D553" s="133" t="s">
        <v>36</v>
      </c>
      <c r="E553" s="133"/>
      <c r="F553" s="133"/>
      <c r="G553" s="133"/>
      <c r="H553" s="133"/>
      <c r="I553" s="133"/>
      <c r="J553" s="133"/>
      <c r="K553" s="154"/>
      <c r="L553" s="154"/>
      <c r="M553" s="154"/>
      <c r="N553" s="154"/>
      <c r="O553" s="322" t="str">
        <f>IF($C553="1 - HöS",'C1. Verprobung'!$C$17,
IF($C553="2 - HöS/HS",'C1. Verprobung'!$C$18,
IF($C553="3 - HS",'C1. Verprobung'!$C$19,
IF($C553="4 - HS/MS",'C1. Verprobung'!$C$20,
IF($C553="5 - MS",'C1. Verprobung'!$C$21,
IF($C553="6 - MS/NS",'C1. Verprobung'!$C$22,
IF($C553="7 - NS",'C1. Verprobung'!$C$23,"-")))))))</f>
        <v>-</v>
      </c>
      <c r="P553" s="322" t="str">
        <f>IF($C553="1 - HöS",'C1. Verprobung'!$D$17,
IF($C553="2 - HöS/HS",'C1. Verprobung'!$D$18,
IF($C553="3 - HS",'C1. Verprobung'!$D$19,
IF($C553="4 - HS/MS",'C1. Verprobung'!$D$20,
IF($C553="5 - MS",'C1. Verprobung'!$D$21,
IF($C553="6 - MS/NS",'C1. Verprobung'!$D$22,
IF($C553="7 - NS",'C1. Verprobung'!$D$23,"-")))))))</f>
        <v>-</v>
      </c>
      <c r="Q553" s="322" t="str">
        <f>IF($C553="1 - HöS",'C1. Verprobung'!$E$17,
IF($C553="2 - HöS/HS",'C1. Verprobung'!$E$18,
IF($C553="3 - HS",'C1. Verprobung'!$E$19,
IF($C553="4 - HS/MS",'C1. Verprobung'!$E$20,
IF($C553="5 - MS",'C1. Verprobung'!$E$21,
IF($C553="6 - MS/NS",'C1. Verprobung'!$E$22,
IF($C553="7 - NS",'C1. Verprobung'!$E$23,"-")))))))</f>
        <v>-</v>
      </c>
      <c r="R553" s="322" t="str">
        <f>IF($C553="1 - HöS",'C1. Verprobung'!$F$17,
IF($C553="2 - HöS/HS",'C1. Verprobung'!$F$18,
IF($C553="3 - HS",'C1. Verprobung'!$F$19,
IF($C553="4 - HS/MS",'C1. Verprobung'!$F$20,
IF($C553="5 - MS",'C1. Verprobung'!$F$21,
IF($C553="6 - MS/NS",'C1. Verprobung'!$F$22,
IF($C553="7 - NS",'C1. Verprobung'!$F$23,"-")))))))</f>
        <v>-</v>
      </c>
      <c r="S553" s="151"/>
      <c r="T553" s="181">
        <f t="shared" si="43"/>
        <v>0</v>
      </c>
      <c r="U553" s="181">
        <f t="shared" si="44"/>
        <v>0</v>
      </c>
      <c r="V553" s="181">
        <f t="shared" si="45"/>
        <v>0</v>
      </c>
      <c r="W553" s="181">
        <f t="shared" si="46"/>
        <v>0</v>
      </c>
      <c r="X553" s="181">
        <f t="shared" si="47"/>
        <v>0</v>
      </c>
    </row>
    <row r="554" spans="2:24" ht="15" customHeight="1" x14ac:dyDescent="0.2">
      <c r="B554" s="337" t="s">
        <v>36</v>
      </c>
      <c r="C554" s="133" t="s">
        <v>36</v>
      </c>
      <c r="D554" s="133" t="s">
        <v>36</v>
      </c>
      <c r="E554" s="133"/>
      <c r="F554" s="133"/>
      <c r="G554" s="133"/>
      <c r="H554" s="133"/>
      <c r="I554" s="133"/>
      <c r="J554" s="133"/>
      <c r="K554" s="154"/>
      <c r="L554" s="154"/>
      <c r="M554" s="154"/>
      <c r="N554" s="154"/>
      <c r="O554" s="322" t="str">
        <f>IF($C554="1 - HöS",'C1. Verprobung'!$C$17,
IF($C554="2 - HöS/HS",'C1. Verprobung'!$C$18,
IF($C554="3 - HS",'C1. Verprobung'!$C$19,
IF($C554="4 - HS/MS",'C1. Verprobung'!$C$20,
IF($C554="5 - MS",'C1. Verprobung'!$C$21,
IF($C554="6 - MS/NS",'C1. Verprobung'!$C$22,
IF($C554="7 - NS",'C1. Verprobung'!$C$23,"-")))))))</f>
        <v>-</v>
      </c>
      <c r="P554" s="322" t="str">
        <f>IF($C554="1 - HöS",'C1. Verprobung'!$D$17,
IF($C554="2 - HöS/HS",'C1. Verprobung'!$D$18,
IF($C554="3 - HS",'C1. Verprobung'!$D$19,
IF($C554="4 - HS/MS",'C1. Verprobung'!$D$20,
IF($C554="5 - MS",'C1. Verprobung'!$D$21,
IF($C554="6 - MS/NS",'C1. Verprobung'!$D$22,
IF($C554="7 - NS",'C1. Verprobung'!$D$23,"-")))))))</f>
        <v>-</v>
      </c>
      <c r="Q554" s="322" t="str">
        <f>IF($C554="1 - HöS",'C1. Verprobung'!$E$17,
IF($C554="2 - HöS/HS",'C1. Verprobung'!$E$18,
IF($C554="3 - HS",'C1. Verprobung'!$E$19,
IF($C554="4 - HS/MS",'C1. Verprobung'!$E$20,
IF($C554="5 - MS",'C1. Verprobung'!$E$21,
IF($C554="6 - MS/NS",'C1. Verprobung'!$E$22,
IF($C554="7 - NS",'C1. Verprobung'!$E$23,"-")))))))</f>
        <v>-</v>
      </c>
      <c r="R554" s="322" t="str">
        <f>IF($C554="1 - HöS",'C1. Verprobung'!$F$17,
IF($C554="2 - HöS/HS",'C1. Verprobung'!$F$18,
IF($C554="3 - HS",'C1. Verprobung'!$F$19,
IF($C554="4 - HS/MS",'C1. Verprobung'!$F$20,
IF($C554="5 - MS",'C1. Verprobung'!$F$21,
IF($C554="6 - MS/NS",'C1. Verprobung'!$F$22,
IF($C554="7 - NS",'C1. Verprobung'!$F$23,"-")))))))</f>
        <v>-</v>
      </c>
      <c r="S554" s="151"/>
      <c r="T554" s="181">
        <f t="shared" si="43"/>
        <v>0</v>
      </c>
      <c r="U554" s="181">
        <f t="shared" si="44"/>
        <v>0</v>
      </c>
      <c r="V554" s="181">
        <f t="shared" si="45"/>
        <v>0</v>
      </c>
      <c r="W554" s="181">
        <f t="shared" si="46"/>
        <v>0</v>
      </c>
      <c r="X554" s="181">
        <f t="shared" si="47"/>
        <v>0</v>
      </c>
    </row>
    <row r="555" spans="2:24" ht="15" customHeight="1" x14ac:dyDescent="0.2">
      <c r="B555" s="337" t="s">
        <v>36</v>
      </c>
      <c r="C555" s="133" t="s">
        <v>36</v>
      </c>
      <c r="D555" s="133" t="s">
        <v>36</v>
      </c>
      <c r="E555" s="133"/>
      <c r="F555" s="133"/>
      <c r="G555" s="133"/>
      <c r="H555" s="133"/>
      <c r="I555" s="133"/>
      <c r="J555" s="133"/>
      <c r="K555" s="154"/>
      <c r="L555" s="154"/>
      <c r="M555" s="154"/>
      <c r="N555" s="154"/>
      <c r="O555" s="322" t="str">
        <f>IF($C555="1 - HöS",'C1. Verprobung'!$C$17,
IF($C555="2 - HöS/HS",'C1. Verprobung'!$C$18,
IF($C555="3 - HS",'C1. Verprobung'!$C$19,
IF($C555="4 - HS/MS",'C1. Verprobung'!$C$20,
IF($C555="5 - MS",'C1. Verprobung'!$C$21,
IF($C555="6 - MS/NS",'C1. Verprobung'!$C$22,
IF($C555="7 - NS",'C1. Verprobung'!$C$23,"-")))))))</f>
        <v>-</v>
      </c>
      <c r="P555" s="322" t="str">
        <f>IF($C555="1 - HöS",'C1. Verprobung'!$D$17,
IF($C555="2 - HöS/HS",'C1. Verprobung'!$D$18,
IF($C555="3 - HS",'C1. Verprobung'!$D$19,
IF($C555="4 - HS/MS",'C1. Verprobung'!$D$20,
IF($C555="5 - MS",'C1. Verprobung'!$D$21,
IF($C555="6 - MS/NS",'C1. Verprobung'!$D$22,
IF($C555="7 - NS",'C1. Verprobung'!$D$23,"-")))))))</f>
        <v>-</v>
      </c>
      <c r="Q555" s="322" t="str">
        <f>IF($C555="1 - HöS",'C1. Verprobung'!$E$17,
IF($C555="2 - HöS/HS",'C1. Verprobung'!$E$18,
IF($C555="3 - HS",'C1. Verprobung'!$E$19,
IF($C555="4 - HS/MS",'C1. Verprobung'!$E$20,
IF($C555="5 - MS",'C1. Verprobung'!$E$21,
IF($C555="6 - MS/NS",'C1. Verprobung'!$E$22,
IF($C555="7 - NS",'C1. Verprobung'!$E$23,"-")))))))</f>
        <v>-</v>
      </c>
      <c r="R555" s="322" t="str">
        <f>IF($C555="1 - HöS",'C1. Verprobung'!$F$17,
IF($C555="2 - HöS/HS",'C1. Verprobung'!$F$18,
IF($C555="3 - HS",'C1. Verprobung'!$F$19,
IF($C555="4 - HS/MS",'C1. Verprobung'!$F$20,
IF($C555="5 - MS",'C1. Verprobung'!$F$21,
IF($C555="6 - MS/NS",'C1. Verprobung'!$F$22,
IF($C555="7 - NS",'C1. Verprobung'!$F$23,"-")))))))</f>
        <v>-</v>
      </c>
      <c r="S555" s="151"/>
      <c r="T555" s="181">
        <f t="shared" si="43"/>
        <v>0</v>
      </c>
      <c r="U555" s="181">
        <f t="shared" si="44"/>
        <v>0</v>
      </c>
      <c r="V555" s="181">
        <f t="shared" si="45"/>
        <v>0</v>
      </c>
      <c r="W555" s="181">
        <f t="shared" si="46"/>
        <v>0</v>
      </c>
      <c r="X555" s="181">
        <f t="shared" si="47"/>
        <v>0</v>
      </c>
    </row>
    <row r="556" spans="2:24" ht="15" customHeight="1" x14ac:dyDescent="0.2">
      <c r="B556" s="337" t="s">
        <v>36</v>
      </c>
      <c r="C556" s="133" t="s">
        <v>36</v>
      </c>
      <c r="D556" s="133" t="s">
        <v>36</v>
      </c>
      <c r="E556" s="133"/>
      <c r="F556" s="133"/>
      <c r="G556" s="133"/>
      <c r="H556" s="133"/>
      <c r="I556" s="133"/>
      <c r="J556" s="133"/>
      <c r="K556" s="154"/>
      <c r="L556" s="154"/>
      <c r="M556" s="154"/>
      <c r="N556" s="154"/>
      <c r="O556" s="322" t="str">
        <f>IF($C556="1 - HöS",'C1. Verprobung'!$C$17,
IF($C556="2 - HöS/HS",'C1. Verprobung'!$C$18,
IF($C556="3 - HS",'C1. Verprobung'!$C$19,
IF($C556="4 - HS/MS",'C1. Verprobung'!$C$20,
IF($C556="5 - MS",'C1. Verprobung'!$C$21,
IF($C556="6 - MS/NS",'C1. Verprobung'!$C$22,
IF($C556="7 - NS",'C1. Verprobung'!$C$23,"-")))))))</f>
        <v>-</v>
      </c>
      <c r="P556" s="322" t="str">
        <f>IF($C556="1 - HöS",'C1. Verprobung'!$D$17,
IF($C556="2 - HöS/HS",'C1. Verprobung'!$D$18,
IF($C556="3 - HS",'C1. Verprobung'!$D$19,
IF($C556="4 - HS/MS",'C1. Verprobung'!$D$20,
IF($C556="5 - MS",'C1. Verprobung'!$D$21,
IF($C556="6 - MS/NS",'C1. Verprobung'!$D$22,
IF($C556="7 - NS",'C1. Verprobung'!$D$23,"-")))))))</f>
        <v>-</v>
      </c>
      <c r="Q556" s="322" t="str">
        <f>IF($C556="1 - HöS",'C1. Verprobung'!$E$17,
IF($C556="2 - HöS/HS",'C1. Verprobung'!$E$18,
IF($C556="3 - HS",'C1. Verprobung'!$E$19,
IF($C556="4 - HS/MS",'C1. Verprobung'!$E$20,
IF($C556="5 - MS",'C1. Verprobung'!$E$21,
IF($C556="6 - MS/NS",'C1. Verprobung'!$E$22,
IF($C556="7 - NS",'C1. Verprobung'!$E$23,"-")))))))</f>
        <v>-</v>
      </c>
      <c r="R556" s="322" t="str">
        <f>IF($C556="1 - HöS",'C1. Verprobung'!$F$17,
IF($C556="2 - HöS/HS",'C1. Verprobung'!$F$18,
IF($C556="3 - HS",'C1. Verprobung'!$F$19,
IF($C556="4 - HS/MS",'C1. Verprobung'!$F$20,
IF($C556="5 - MS",'C1. Verprobung'!$F$21,
IF($C556="6 - MS/NS",'C1. Verprobung'!$F$22,
IF($C556="7 - NS",'C1. Verprobung'!$F$23,"-")))))))</f>
        <v>-</v>
      </c>
      <c r="S556" s="151"/>
      <c r="T556" s="181">
        <f t="shared" si="43"/>
        <v>0</v>
      </c>
      <c r="U556" s="181">
        <f t="shared" si="44"/>
        <v>0</v>
      </c>
      <c r="V556" s="181">
        <f t="shared" si="45"/>
        <v>0</v>
      </c>
      <c r="W556" s="181">
        <f t="shared" si="46"/>
        <v>0</v>
      </c>
      <c r="X556" s="181">
        <f t="shared" si="47"/>
        <v>0</v>
      </c>
    </row>
    <row r="557" spans="2:24" ht="15" customHeight="1" x14ac:dyDescent="0.2">
      <c r="B557" s="337" t="s">
        <v>36</v>
      </c>
      <c r="C557" s="133" t="s">
        <v>36</v>
      </c>
      <c r="D557" s="133" t="s">
        <v>36</v>
      </c>
      <c r="E557" s="133"/>
      <c r="F557" s="133"/>
      <c r="G557" s="133"/>
      <c r="H557" s="133"/>
      <c r="I557" s="133"/>
      <c r="J557" s="133"/>
      <c r="K557" s="154"/>
      <c r="L557" s="154"/>
      <c r="M557" s="154"/>
      <c r="N557" s="154"/>
      <c r="O557" s="322" t="str">
        <f>IF($C557="1 - HöS",'C1. Verprobung'!$C$17,
IF($C557="2 - HöS/HS",'C1. Verprobung'!$C$18,
IF($C557="3 - HS",'C1. Verprobung'!$C$19,
IF($C557="4 - HS/MS",'C1. Verprobung'!$C$20,
IF($C557="5 - MS",'C1. Verprobung'!$C$21,
IF($C557="6 - MS/NS",'C1. Verprobung'!$C$22,
IF($C557="7 - NS",'C1. Verprobung'!$C$23,"-")))))))</f>
        <v>-</v>
      </c>
      <c r="P557" s="322" t="str">
        <f>IF($C557="1 - HöS",'C1. Verprobung'!$D$17,
IF($C557="2 - HöS/HS",'C1. Verprobung'!$D$18,
IF($C557="3 - HS",'C1. Verprobung'!$D$19,
IF($C557="4 - HS/MS",'C1. Verprobung'!$D$20,
IF($C557="5 - MS",'C1. Verprobung'!$D$21,
IF($C557="6 - MS/NS",'C1. Verprobung'!$D$22,
IF($C557="7 - NS",'C1. Verprobung'!$D$23,"-")))))))</f>
        <v>-</v>
      </c>
      <c r="Q557" s="322" t="str">
        <f>IF($C557="1 - HöS",'C1. Verprobung'!$E$17,
IF($C557="2 - HöS/HS",'C1. Verprobung'!$E$18,
IF($C557="3 - HS",'C1. Verprobung'!$E$19,
IF($C557="4 - HS/MS",'C1. Verprobung'!$E$20,
IF($C557="5 - MS",'C1. Verprobung'!$E$21,
IF($C557="6 - MS/NS",'C1. Verprobung'!$E$22,
IF($C557="7 - NS",'C1. Verprobung'!$E$23,"-")))))))</f>
        <v>-</v>
      </c>
      <c r="R557" s="322" t="str">
        <f>IF($C557="1 - HöS",'C1. Verprobung'!$F$17,
IF($C557="2 - HöS/HS",'C1. Verprobung'!$F$18,
IF($C557="3 - HS",'C1. Verprobung'!$F$19,
IF($C557="4 - HS/MS",'C1. Verprobung'!$F$20,
IF($C557="5 - MS",'C1. Verprobung'!$F$21,
IF($C557="6 - MS/NS",'C1. Verprobung'!$F$22,
IF($C557="7 - NS",'C1. Verprobung'!$F$23,"-")))))))</f>
        <v>-</v>
      </c>
      <c r="S557" s="151"/>
      <c r="T557" s="181">
        <f t="shared" si="43"/>
        <v>0</v>
      </c>
      <c r="U557" s="181">
        <f t="shared" si="44"/>
        <v>0</v>
      </c>
      <c r="V557" s="181">
        <f t="shared" si="45"/>
        <v>0</v>
      </c>
      <c r="W557" s="181">
        <f t="shared" si="46"/>
        <v>0</v>
      </c>
      <c r="X557" s="181">
        <f t="shared" si="47"/>
        <v>0</v>
      </c>
    </row>
    <row r="558" spans="2:24" ht="15" customHeight="1" x14ac:dyDescent="0.2">
      <c r="B558" s="337" t="s">
        <v>36</v>
      </c>
      <c r="C558" s="133" t="s">
        <v>36</v>
      </c>
      <c r="D558" s="133" t="s">
        <v>36</v>
      </c>
      <c r="E558" s="133"/>
      <c r="F558" s="133"/>
      <c r="G558" s="133"/>
      <c r="H558" s="133"/>
      <c r="I558" s="133"/>
      <c r="J558" s="133"/>
      <c r="K558" s="154"/>
      <c r="L558" s="154"/>
      <c r="M558" s="154"/>
      <c r="N558" s="154"/>
      <c r="O558" s="322" t="str">
        <f>IF($C558="1 - HöS",'C1. Verprobung'!$C$17,
IF($C558="2 - HöS/HS",'C1. Verprobung'!$C$18,
IF($C558="3 - HS",'C1. Verprobung'!$C$19,
IF($C558="4 - HS/MS",'C1. Verprobung'!$C$20,
IF($C558="5 - MS",'C1. Verprobung'!$C$21,
IF($C558="6 - MS/NS",'C1. Verprobung'!$C$22,
IF($C558="7 - NS",'C1. Verprobung'!$C$23,"-")))))))</f>
        <v>-</v>
      </c>
      <c r="P558" s="322" t="str">
        <f>IF($C558="1 - HöS",'C1. Verprobung'!$D$17,
IF($C558="2 - HöS/HS",'C1. Verprobung'!$D$18,
IF($C558="3 - HS",'C1. Verprobung'!$D$19,
IF($C558="4 - HS/MS",'C1. Verprobung'!$D$20,
IF($C558="5 - MS",'C1. Verprobung'!$D$21,
IF($C558="6 - MS/NS",'C1. Verprobung'!$D$22,
IF($C558="7 - NS",'C1. Verprobung'!$D$23,"-")))))))</f>
        <v>-</v>
      </c>
      <c r="Q558" s="322" t="str">
        <f>IF($C558="1 - HöS",'C1. Verprobung'!$E$17,
IF($C558="2 - HöS/HS",'C1. Verprobung'!$E$18,
IF($C558="3 - HS",'C1. Verprobung'!$E$19,
IF($C558="4 - HS/MS",'C1. Verprobung'!$E$20,
IF($C558="5 - MS",'C1. Verprobung'!$E$21,
IF($C558="6 - MS/NS",'C1. Verprobung'!$E$22,
IF($C558="7 - NS",'C1. Verprobung'!$E$23,"-")))))))</f>
        <v>-</v>
      </c>
      <c r="R558" s="322" t="str">
        <f>IF($C558="1 - HöS",'C1. Verprobung'!$F$17,
IF($C558="2 - HöS/HS",'C1. Verprobung'!$F$18,
IF($C558="3 - HS",'C1. Verprobung'!$F$19,
IF($C558="4 - HS/MS",'C1. Verprobung'!$F$20,
IF($C558="5 - MS",'C1. Verprobung'!$F$21,
IF($C558="6 - MS/NS",'C1. Verprobung'!$F$22,
IF($C558="7 - NS",'C1. Verprobung'!$F$23,"-")))))))</f>
        <v>-</v>
      </c>
      <c r="S558" s="151"/>
      <c r="T558" s="181">
        <f t="shared" si="43"/>
        <v>0</v>
      </c>
      <c r="U558" s="181">
        <f t="shared" si="44"/>
        <v>0</v>
      </c>
      <c r="V558" s="181">
        <f t="shared" si="45"/>
        <v>0</v>
      </c>
      <c r="W558" s="181">
        <f t="shared" si="46"/>
        <v>0</v>
      </c>
      <c r="X558" s="181">
        <f t="shared" si="47"/>
        <v>0</v>
      </c>
    </row>
    <row r="559" spans="2:24" ht="15" customHeight="1" x14ac:dyDescent="0.2">
      <c r="B559" s="337" t="s">
        <v>36</v>
      </c>
      <c r="C559" s="133" t="s">
        <v>36</v>
      </c>
      <c r="D559" s="133" t="s">
        <v>36</v>
      </c>
      <c r="E559" s="133"/>
      <c r="F559" s="133"/>
      <c r="G559" s="133"/>
      <c r="H559" s="133"/>
      <c r="I559" s="133"/>
      <c r="J559" s="133"/>
      <c r="K559" s="154"/>
      <c r="L559" s="154"/>
      <c r="M559" s="154"/>
      <c r="N559" s="154"/>
      <c r="O559" s="322" t="str">
        <f>IF($C559="1 - HöS",'C1. Verprobung'!$C$17,
IF($C559="2 - HöS/HS",'C1. Verprobung'!$C$18,
IF($C559="3 - HS",'C1. Verprobung'!$C$19,
IF($C559="4 - HS/MS",'C1. Verprobung'!$C$20,
IF($C559="5 - MS",'C1. Verprobung'!$C$21,
IF($C559="6 - MS/NS",'C1. Verprobung'!$C$22,
IF($C559="7 - NS",'C1. Verprobung'!$C$23,"-")))))))</f>
        <v>-</v>
      </c>
      <c r="P559" s="322" t="str">
        <f>IF($C559="1 - HöS",'C1. Verprobung'!$D$17,
IF($C559="2 - HöS/HS",'C1. Verprobung'!$D$18,
IF($C559="3 - HS",'C1. Verprobung'!$D$19,
IF($C559="4 - HS/MS",'C1. Verprobung'!$D$20,
IF($C559="5 - MS",'C1. Verprobung'!$D$21,
IF($C559="6 - MS/NS",'C1. Verprobung'!$D$22,
IF($C559="7 - NS",'C1. Verprobung'!$D$23,"-")))))))</f>
        <v>-</v>
      </c>
      <c r="Q559" s="322" t="str">
        <f>IF($C559="1 - HöS",'C1. Verprobung'!$E$17,
IF($C559="2 - HöS/HS",'C1. Verprobung'!$E$18,
IF($C559="3 - HS",'C1. Verprobung'!$E$19,
IF($C559="4 - HS/MS",'C1. Verprobung'!$E$20,
IF($C559="5 - MS",'C1. Verprobung'!$E$21,
IF($C559="6 - MS/NS",'C1. Verprobung'!$E$22,
IF($C559="7 - NS",'C1. Verprobung'!$E$23,"-")))))))</f>
        <v>-</v>
      </c>
      <c r="R559" s="322" t="str">
        <f>IF($C559="1 - HöS",'C1. Verprobung'!$F$17,
IF($C559="2 - HöS/HS",'C1. Verprobung'!$F$18,
IF($C559="3 - HS",'C1. Verprobung'!$F$19,
IF($C559="4 - HS/MS",'C1. Verprobung'!$F$20,
IF($C559="5 - MS",'C1. Verprobung'!$F$21,
IF($C559="6 - MS/NS",'C1. Verprobung'!$F$22,
IF($C559="7 - NS",'C1. Verprobung'!$F$23,"-")))))))</f>
        <v>-</v>
      </c>
      <c r="S559" s="151"/>
      <c r="T559" s="181">
        <f t="shared" si="43"/>
        <v>0</v>
      </c>
      <c r="U559" s="181">
        <f t="shared" si="44"/>
        <v>0</v>
      </c>
      <c r="V559" s="181">
        <f t="shared" si="45"/>
        <v>0</v>
      </c>
      <c r="W559" s="181">
        <f t="shared" si="46"/>
        <v>0</v>
      </c>
      <c r="X559" s="181">
        <f t="shared" si="47"/>
        <v>0</v>
      </c>
    </row>
    <row r="560" spans="2:24" ht="15" customHeight="1" x14ac:dyDescent="0.2">
      <c r="B560" s="337" t="s">
        <v>36</v>
      </c>
      <c r="C560" s="133" t="s">
        <v>36</v>
      </c>
      <c r="D560" s="133" t="s">
        <v>36</v>
      </c>
      <c r="E560" s="133"/>
      <c r="F560" s="133"/>
      <c r="G560" s="133"/>
      <c r="H560" s="133"/>
      <c r="I560" s="133"/>
      <c r="J560" s="133"/>
      <c r="K560" s="154"/>
      <c r="L560" s="154"/>
      <c r="M560" s="154"/>
      <c r="N560" s="154"/>
      <c r="O560" s="322" t="str">
        <f>IF($C560="1 - HöS",'C1. Verprobung'!$C$17,
IF($C560="2 - HöS/HS",'C1. Verprobung'!$C$18,
IF($C560="3 - HS",'C1. Verprobung'!$C$19,
IF($C560="4 - HS/MS",'C1. Verprobung'!$C$20,
IF($C560="5 - MS",'C1. Verprobung'!$C$21,
IF($C560="6 - MS/NS",'C1. Verprobung'!$C$22,
IF($C560="7 - NS",'C1. Verprobung'!$C$23,"-")))))))</f>
        <v>-</v>
      </c>
      <c r="P560" s="322" t="str">
        <f>IF($C560="1 - HöS",'C1. Verprobung'!$D$17,
IF($C560="2 - HöS/HS",'C1. Verprobung'!$D$18,
IF($C560="3 - HS",'C1. Verprobung'!$D$19,
IF($C560="4 - HS/MS",'C1. Verprobung'!$D$20,
IF($C560="5 - MS",'C1. Verprobung'!$D$21,
IF($C560="6 - MS/NS",'C1. Verprobung'!$D$22,
IF($C560="7 - NS",'C1. Verprobung'!$D$23,"-")))))))</f>
        <v>-</v>
      </c>
      <c r="Q560" s="322" t="str">
        <f>IF($C560="1 - HöS",'C1. Verprobung'!$E$17,
IF($C560="2 - HöS/HS",'C1. Verprobung'!$E$18,
IF($C560="3 - HS",'C1. Verprobung'!$E$19,
IF($C560="4 - HS/MS",'C1. Verprobung'!$E$20,
IF($C560="5 - MS",'C1. Verprobung'!$E$21,
IF($C560="6 - MS/NS",'C1. Verprobung'!$E$22,
IF($C560="7 - NS",'C1. Verprobung'!$E$23,"-")))))))</f>
        <v>-</v>
      </c>
      <c r="R560" s="322" t="str">
        <f>IF($C560="1 - HöS",'C1. Verprobung'!$F$17,
IF($C560="2 - HöS/HS",'C1. Verprobung'!$F$18,
IF($C560="3 - HS",'C1. Verprobung'!$F$19,
IF($C560="4 - HS/MS",'C1. Verprobung'!$F$20,
IF($C560="5 - MS",'C1. Verprobung'!$F$21,
IF($C560="6 - MS/NS",'C1. Verprobung'!$F$22,
IF($C560="7 - NS",'C1. Verprobung'!$F$23,"-")))))))</f>
        <v>-</v>
      </c>
      <c r="S560" s="151"/>
      <c r="T560" s="181">
        <f t="shared" si="43"/>
        <v>0</v>
      </c>
      <c r="U560" s="181">
        <f t="shared" si="44"/>
        <v>0</v>
      </c>
      <c r="V560" s="181">
        <f t="shared" si="45"/>
        <v>0</v>
      </c>
      <c r="W560" s="181">
        <f t="shared" si="46"/>
        <v>0</v>
      </c>
      <c r="X560" s="181">
        <f t="shared" si="47"/>
        <v>0</v>
      </c>
    </row>
    <row r="561" spans="2:24" ht="15" customHeight="1" x14ac:dyDescent="0.2">
      <c r="B561" s="337" t="s">
        <v>36</v>
      </c>
      <c r="C561" s="133" t="s">
        <v>36</v>
      </c>
      <c r="D561" s="133" t="s">
        <v>36</v>
      </c>
      <c r="E561" s="133"/>
      <c r="F561" s="133"/>
      <c r="G561" s="133"/>
      <c r="H561" s="133"/>
      <c r="I561" s="133"/>
      <c r="J561" s="133"/>
      <c r="K561" s="154"/>
      <c r="L561" s="154"/>
      <c r="M561" s="154"/>
      <c r="N561" s="154"/>
      <c r="O561" s="322" t="str">
        <f>IF($C561="1 - HöS",'C1. Verprobung'!$C$17,
IF($C561="2 - HöS/HS",'C1. Verprobung'!$C$18,
IF($C561="3 - HS",'C1. Verprobung'!$C$19,
IF($C561="4 - HS/MS",'C1. Verprobung'!$C$20,
IF($C561="5 - MS",'C1. Verprobung'!$C$21,
IF($C561="6 - MS/NS",'C1. Verprobung'!$C$22,
IF($C561="7 - NS",'C1. Verprobung'!$C$23,"-")))))))</f>
        <v>-</v>
      </c>
      <c r="P561" s="322" t="str">
        <f>IF($C561="1 - HöS",'C1. Verprobung'!$D$17,
IF($C561="2 - HöS/HS",'C1. Verprobung'!$D$18,
IF($C561="3 - HS",'C1. Verprobung'!$D$19,
IF($C561="4 - HS/MS",'C1. Verprobung'!$D$20,
IF($C561="5 - MS",'C1. Verprobung'!$D$21,
IF($C561="6 - MS/NS",'C1. Verprobung'!$D$22,
IF($C561="7 - NS",'C1. Verprobung'!$D$23,"-")))))))</f>
        <v>-</v>
      </c>
      <c r="Q561" s="322" t="str">
        <f>IF($C561="1 - HöS",'C1. Verprobung'!$E$17,
IF($C561="2 - HöS/HS",'C1. Verprobung'!$E$18,
IF($C561="3 - HS",'C1. Verprobung'!$E$19,
IF($C561="4 - HS/MS",'C1. Verprobung'!$E$20,
IF($C561="5 - MS",'C1. Verprobung'!$E$21,
IF($C561="6 - MS/NS",'C1. Verprobung'!$E$22,
IF($C561="7 - NS",'C1. Verprobung'!$E$23,"-")))))))</f>
        <v>-</v>
      </c>
      <c r="R561" s="322" t="str">
        <f>IF($C561="1 - HöS",'C1. Verprobung'!$F$17,
IF($C561="2 - HöS/HS",'C1. Verprobung'!$F$18,
IF($C561="3 - HS",'C1. Verprobung'!$F$19,
IF($C561="4 - HS/MS",'C1. Verprobung'!$F$20,
IF($C561="5 - MS",'C1. Verprobung'!$F$21,
IF($C561="6 - MS/NS",'C1. Verprobung'!$F$22,
IF($C561="7 - NS",'C1. Verprobung'!$F$23,"-")))))))</f>
        <v>-</v>
      </c>
      <c r="S561" s="151"/>
      <c r="T561" s="181">
        <f t="shared" si="43"/>
        <v>0</v>
      </c>
      <c r="U561" s="181">
        <f t="shared" si="44"/>
        <v>0</v>
      </c>
      <c r="V561" s="181">
        <f t="shared" si="45"/>
        <v>0</v>
      </c>
      <c r="W561" s="181">
        <f t="shared" si="46"/>
        <v>0</v>
      </c>
      <c r="X561" s="181">
        <f t="shared" si="47"/>
        <v>0</v>
      </c>
    </row>
    <row r="562" spans="2:24" ht="15" customHeight="1" x14ac:dyDescent="0.2">
      <c r="B562" s="337" t="s">
        <v>36</v>
      </c>
      <c r="C562" s="133" t="s">
        <v>36</v>
      </c>
      <c r="D562" s="133" t="s">
        <v>36</v>
      </c>
      <c r="E562" s="133"/>
      <c r="F562" s="133"/>
      <c r="G562" s="133"/>
      <c r="H562" s="133"/>
      <c r="I562" s="133"/>
      <c r="J562" s="133"/>
      <c r="K562" s="154"/>
      <c r="L562" s="154"/>
      <c r="M562" s="154"/>
      <c r="N562" s="154"/>
      <c r="O562" s="322" t="str">
        <f>IF($C562="1 - HöS",'C1. Verprobung'!$C$17,
IF($C562="2 - HöS/HS",'C1. Verprobung'!$C$18,
IF($C562="3 - HS",'C1. Verprobung'!$C$19,
IF($C562="4 - HS/MS",'C1. Verprobung'!$C$20,
IF($C562="5 - MS",'C1. Verprobung'!$C$21,
IF($C562="6 - MS/NS",'C1. Verprobung'!$C$22,
IF($C562="7 - NS",'C1. Verprobung'!$C$23,"-")))))))</f>
        <v>-</v>
      </c>
      <c r="P562" s="322" t="str">
        <f>IF($C562="1 - HöS",'C1. Verprobung'!$D$17,
IF($C562="2 - HöS/HS",'C1. Verprobung'!$D$18,
IF($C562="3 - HS",'C1. Verprobung'!$D$19,
IF($C562="4 - HS/MS",'C1. Verprobung'!$D$20,
IF($C562="5 - MS",'C1. Verprobung'!$D$21,
IF($C562="6 - MS/NS",'C1. Verprobung'!$D$22,
IF($C562="7 - NS",'C1. Verprobung'!$D$23,"-")))))))</f>
        <v>-</v>
      </c>
      <c r="Q562" s="322" t="str">
        <f>IF($C562="1 - HöS",'C1. Verprobung'!$E$17,
IF($C562="2 - HöS/HS",'C1. Verprobung'!$E$18,
IF($C562="3 - HS",'C1. Verprobung'!$E$19,
IF($C562="4 - HS/MS",'C1. Verprobung'!$E$20,
IF($C562="5 - MS",'C1. Verprobung'!$E$21,
IF($C562="6 - MS/NS",'C1. Verprobung'!$E$22,
IF($C562="7 - NS",'C1. Verprobung'!$E$23,"-")))))))</f>
        <v>-</v>
      </c>
      <c r="R562" s="322" t="str">
        <f>IF($C562="1 - HöS",'C1. Verprobung'!$F$17,
IF($C562="2 - HöS/HS",'C1. Verprobung'!$F$18,
IF($C562="3 - HS",'C1. Verprobung'!$F$19,
IF($C562="4 - HS/MS",'C1. Verprobung'!$F$20,
IF($C562="5 - MS",'C1. Verprobung'!$F$21,
IF($C562="6 - MS/NS",'C1. Verprobung'!$F$22,
IF($C562="7 - NS",'C1. Verprobung'!$F$23,"-")))))))</f>
        <v>-</v>
      </c>
      <c r="S562" s="151"/>
      <c r="T562" s="181">
        <f t="shared" si="43"/>
        <v>0</v>
      </c>
      <c r="U562" s="181">
        <f t="shared" si="44"/>
        <v>0</v>
      </c>
      <c r="V562" s="181">
        <f t="shared" si="45"/>
        <v>0</v>
      </c>
      <c r="W562" s="181">
        <f t="shared" si="46"/>
        <v>0</v>
      </c>
      <c r="X562" s="181">
        <f t="shared" si="47"/>
        <v>0</v>
      </c>
    </row>
    <row r="563" spans="2:24" ht="15" customHeight="1" x14ac:dyDescent="0.2">
      <c r="B563" s="337" t="s">
        <v>36</v>
      </c>
      <c r="C563" s="133" t="s">
        <v>36</v>
      </c>
      <c r="D563" s="133" t="s">
        <v>36</v>
      </c>
      <c r="E563" s="133"/>
      <c r="F563" s="133"/>
      <c r="G563" s="133"/>
      <c r="H563" s="133"/>
      <c r="I563" s="133"/>
      <c r="J563" s="133"/>
      <c r="K563" s="154"/>
      <c r="L563" s="154"/>
      <c r="M563" s="154"/>
      <c r="N563" s="154"/>
      <c r="O563" s="322" t="str">
        <f>IF($C563="1 - HöS",'C1. Verprobung'!$C$17,
IF($C563="2 - HöS/HS",'C1. Verprobung'!$C$18,
IF($C563="3 - HS",'C1. Verprobung'!$C$19,
IF($C563="4 - HS/MS",'C1. Verprobung'!$C$20,
IF($C563="5 - MS",'C1. Verprobung'!$C$21,
IF($C563="6 - MS/NS",'C1. Verprobung'!$C$22,
IF($C563="7 - NS",'C1. Verprobung'!$C$23,"-")))))))</f>
        <v>-</v>
      </c>
      <c r="P563" s="322" t="str">
        <f>IF($C563="1 - HöS",'C1. Verprobung'!$D$17,
IF($C563="2 - HöS/HS",'C1. Verprobung'!$D$18,
IF($C563="3 - HS",'C1. Verprobung'!$D$19,
IF($C563="4 - HS/MS",'C1. Verprobung'!$D$20,
IF($C563="5 - MS",'C1. Verprobung'!$D$21,
IF($C563="6 - MS/NS",'C1. Verprobung'!$D$22,
IF($C563="7 - NS",'C1. Verprobung'!$D$23,"-")))))))</f>
        <v>-</v>
      </c>
      <c r="Q563" s="322" t="str">
        <f>IF($C563="1 - HöS",'C1. Verprobung'!$E$17,
IF($C563="2 - HöS/HS",'C1. Verprobung'!$E$18,
IF($C563="3 - HS",'C1. Verprobung'!$E$19,
IF($C563="4 - HS/MS",'C1. Verprobung'!$E$20,
IF($C563="5 - MS",'C1. Verprobung'!$E$21,
IF($C563="6 - MS/NS",'C1. Verprobung'!$E$22,
IF($C563="7 - NS",'C1. Verprobung'!$E$23,"-")))))))</f>
        <v>-</v>
      </c>
      <c r="R563" s="322" t="str">
        <f>IF($C563="1 - HöS",'C1. Verprobung'!$F$17,
IF($C563="2 - HöS/HS",'C1. Verprobung'!$F$18,
IF($C563="3 - HS",'C1. Verprobung'!$F$19,
IF($C563="4 - HS/MS",'C1. Verprobung'!$F$20,
IF($C563="5 - MS",'C1. Verprobung'!$F$21,
IF($C563="6 - MS/NS",'C1. Verprobung'!$F$22,
IF($C563="7 - NS",'C1. Verprobung'!$F$23,"-")))))))</f>
        <v>-</v>
      </c>
      <c r="S563" s="151"/>
      <c r="T563" s="181">
        <f t="shared" si="43"/>
        <v>0</v>
      </c>
      <c r="U563" s="181">
        <f t="shared" si="44"/>
        <v>0</v>
      </c>
      <c r="V563" s="181">
        <f t="shared" si="45"/>
        <v>0</v>
      </c>
      <c r="W563" s="181">
        <f t="shared" si="46"/>
        <v>0</v>
      </c>
      <c r="X563" s="181">
        <f t="shared" si="47"/>
        <v>0</v>
      </c>
    </row>
    <row r="564" spans="2:24" ht="15" customHeight="1" x14ac:dyDescent="0.2">
      <c r="B564" s="337" t="s">
        <v>36</v>
      </c>
      <c r="C564" s="133" t="s">
        <v>36</v>
      </c>
      <c r="D564" s="133" t="s">
        <v>36</v>
      </c>
      <c r="E564" s="133"/>
      <c r="F564" s="133"/>
      <c r="G564" s="133"/>
      <c r="H564" s="133"/>
      <c r="I564" s="133"/>
      <c r="J564" s="133"/>
      <c r="K564" s="154"/>
      <c r="L564" s="154"/>
      <c r="M564" s="154"/>
      <c r="N564" s="154"/>
      <c r="O564" s="322" t="str">
        <f>IF($C564="1 - HöS",'C1. Verprobung'!$C$17,
IF($C564="2 - HöS/HS",'C1. Verprobung'!$C$18,
IF($C564="3 - HS",'C1. Verprobung'!$C$19,
IF($C564="4 - HS/MS",'C1. Verprobung'!$C$20,
IF($C564="5 - MS",'C1. Verprobung'!$C$21,
IF($C564="6 - MS/NS",'C1. Verprobung'!$C$22,
IF($C564="7 - NS",'C1. Verprobung'!$C$23,"-")))))))</f>
        <v>-</v>
      </c>
      <c r="P564" s="322" t="str">
        <f>IF($C564="1 - HöS",'C1. Verprobung'!$D$17,
IF($C564="2 - HöS/HS",'C1. Verprobung'!$D$18,
IF($C564="3 - HS",'C1. Verprobung'!$D$19,
IF($C564="4 - HS/MS",'C1. Verprobung'!$D$20,
IF($C564="5 - MS",'C1. Verprobung'!$D$21,
IF($C564="6 - MS/NS",'C1. Verprobung'!$D$22,
IF($C564="7 - NS",'C1. Verprobung'!$D$23,"-")))))))</f>
        <v>-</v>
      </c>
      <c r="Q564" s="322" t="str">
        <f>IF($C564="1 - HöS",'C1. Verprobung'!$E$17,
IF($C564="2 - HöS/HS",'C1. Verprobung'!$E$18,
IF($C564="3 - HS",'C1. Verprobung'!$E$19,
IF($C564="4 - HS/MS",'C1. Verprobung'!$E$20,
IF($C564="5 - MS",'C1. Verprobung'!$E$21,
IF($C564="6 - MS/NS",'C1. Verprobung'!$E$22,
IF($C564="7 - NS",'C1. Verprobung'!$E$23,"-")))))))</f>
        <v>-</v>
      </c>
      <c r="R564" s="322" t="str">
        <f>IF($C564="1 - HöS",'C1. Verprobung'!$F$17,
IF($C564="2 - HöS/HS",'C1. Verprobung'!$F$18,
IF($C564="3 - HS",'C1. Verprobung'!$F$19,
IF($C564="4 - HS/MS",'C1. Verprobung'!$F$20,
IF($C564="5 - MS",'C1. Verprobung'!$F$21,
IF($C564="6 - MS/NS",'C1. Verprobung'!$F$22,
IF($C564="7 - NS",'C1. Verprobung'!$F$23,"-")))))))</f>
        <v>-</v>
      </c>
      <c r="S564" s="151"/>
      <c r="T564" s="181">
        <f t="shared" si="43"/>
        <v>0</v>
      </c>
      <c r="U564" s="181">
        <f t="shared" si="44"/>
        <v>0</v>
      </c>
      <c r="V564" s="181">
        <f t="shared" si="45"/>
        <v>0</v>
      </c>
      <c r="W564" s="181">
        <f t="shared" si="46"/>
        <v>0</v>
      </c>
      <c r="X564" s="181">
        <f t="shared" si="47"/>
        <v>0</v>
      </c>
    </row>
    <row r="565" spans="2:24" ht="15" customHeight="1" x14ac:dyDescent="0.2">
      <c r="B565" s="337" t="s">
        <v>36</v>
      </c>
      <c r="C565" s="133" t="s">
        <v>36</v>
      </c>
      <c r="D565" s="133" t="s">
        <v>36</v>
      </c>
      <c r="E565" s="133"/>
      <c r="F565" s="133"/>
      <c r="G565" s="133"/>
      <c r="H565" s="133"/>
      <c r="I565" s="133"/>
      <c r="J565" s="133"/>
      <c r="K565" s="154"/>
      <c r="L565" s="154"/>
      <c r="M565" s="154"/>
      <c r="N565" s="154"/>
      <c r="O565" s="322" t="str">
        <f>IF($C565="1 - HöS",'C1. Verprobung'!$C$17,
IF($C565="2 - HöS/HS",'C1. Verprobung'!$C$18,
IF($C565="3 - HS",'C1. Verprobung'!$C$19,
IF($C565="4 - HS/MS",'C1. Verprobung'!$C$20,
IF($C565="5 - MS",'C1. Verprobung'!$C$21,
IF($C565="6 - MS/NS",'C1. Verprobung'!$C$22,
IF($C565="7 - NS",'C1. Verprobung'!$C$23,"-")))))))</f>
        <v>-</v>
      </c>
      <c r="P565" s="322" t="str">
        <f>IF($C565="1 - HöS",'C1. Verprobung'!$D$17,
IF($C565="2 - HöS/HS",'C1. Verprobung'!$D$18,
IF($C565="3 - HS",'C1. Verprobung'!$D$19,
IF($C565="4 - HS/MS",'C1. Verprobung'!$D$20,
IF($C565="5 - MS",'C1. Verprobung'!$D$21,
IF($C565="6 - MS/NS",'C1. Verprobung'!$D$22,
IF($C565="7 - NS",'C1. Verprobung'!$D$23,"-")))))))</f>
        <v>-</v>
      </c>
      <c r="Q565" s="322" t="str">
        <f>IF($C565="1 - HöS",'C1. Verprobung'!$E$17,
IF($C565="2 - HöS/HS",'C1. Verprobung'!$E$18,
IF($C565="3 - HS",'C1. Verprobung'!$E$19,
IF($C565="4 - HS/MS",'C1. Verprobung'!$E$20,
IF($C565="5 - MS",'C1. Verprobung'!$E$21,
IF($C565="6 - MS/NS",'C1. Verprobung'!$E$22,
IF($C565="7 - NS",'C1. Verprobung'!$E$23,"-")))))))</f>
        <v>-</v>
      </c>
      <c r="R565" s="322" t="str">
        <f>IF($C565="1 - HöS",'C1. Verprobung'!$F$17,
IF($C565="2 - HöS/HS",'C1. Verprobung'!$F$18,
IF($C565="3 - HS",'C1. Verprobung'!$F$19,
IF($C565="4 - HS/MS",'C1. Verprobung'!$F$20,
IF($C565="5 - MS",'C1. Verprobung'!$F$21,
IF($C565="6 - MS/NS",'C1. Verprobung'!$F$22,
IF($C565="7 - NS",'C1. Verprobung'!$F$23,"-")))))))</f>
        <v>-</v>
      </c>
      <c r="S565" s="151"/>
      <c r="T565" s="181">
        <f t="shared" si="43"/>
        <v>0</v>
      </c>
      <c r="U565" s="181">
        <f t="shared" si="44"/>
        <v>0</v>
      </c>
      <c r="V565" s="181">
        <f t="shared" si="45"/>
        <v>0</v>
      </c>
      <c r="W565" s="181">
        <f t="shared" si="46"/>
        <v>0</v>
      </c>
      <c r="X565" s="181">
        <f t="shared" si="47"/>
        <v>0</v>
      </c>
    </row>
    <row r="566" spans="2:24" ht="15" customHeight="1" x14ac:dyDescent="0.2">
      <c r="B566" s="337" t="s">
        <v>36</v>
      </c>
      <c r="C566" s="133" t="s">
        <v>36</v>
      </c>
      <c r="D566" s="133" t="s">
        <v>36</v>
      </c>
      <c r="E566" s="133"/>
      <c r="F566" s="133"/>
      <c r="G566" s="133"/>
      <c r="H566" s="133"/>
      <c r="I566" s="133"/>
      <c r="J566" s="133"/>
      <c r="K566" s="154"/>
      <c r="L566" s="154"/>
      <c r="M566" s="154"/>
      <c r="N566" s="154"/>
      <c r="O566" s="322" t="str">
        <f>IF($C566="1 - HöS",'C1. Verprobung'!$C$17,
IF($C566="2 - HöS/HS",'C1. Verprobung'!$C$18,
IF($C566="3 - HS",'C1. Verprobung'!$C$19,
IF($C566="4 - HS/MS",'C1. Verprobung'!$C$20,
IF($C566="5 - MS",'C1. Verprobung'!$C$21,
IF($C566="6 - MS/NS",'C1. Verprobung'!$C$22,
IF($C566="7 - NS",'C1. Verprobung'!$C$23,"-")))))))</f>
        <v>-</v>
      </c>
      <c r="P566" s="322" t="str">
        <f>IF($C566="1 - HöS",'C1. Verprobung'!$D$17,
IF($C566="2 - HöS/HS",'C1. Verprobung'!$D$18,
IF($C566="3 - HS",'C1. Verprobung'!$D$19,
IF($C566="4 - HS/MS",'C1. Verprobung'!$D$20,
IF($C566="5 - MS",'C1. Verprobung'!$D$21,
IF($C566="6 - MS/NS",'C1. Verprobung'!$D$22,
IF($C566="7 - NS",'C1. Verprobung'!$D$23,"-")))))))</f>
        <v>-</v>
      </c>
      <c r="Q566" s="322" t="str">
        <f>IF($C566="1 - HöS",'C1. Verprobung'!$E$17,
IF($C566="2 - HöS/HS",'C1. Verprobung'!$E$18,
IF($C566="3 - HS",'C1. Verprobung'!$E$19,
IF($C566="4 - HS/MS",'C1. Verprobung'!$E$20,
IF($C566="5 - MS",'C1. Verprobung'!$E$21,
IF($C566="6 - MS/NS",'C1. Verprobung'!$E$22,
IF($C566="7 - NS",'C1. Verprobung'!$E$23,"-")))))))</f>
        <v>-</v>
      </c>
      <c r="R566" s="322" t="str">
        <f>IF($C566="1 - HöS",'C1. Verprobung'!$F$17,
IF($C566="2 - HöS/HS",'C1. Verprobung'!$F$18,
IF($C566="3 - HS",'C1. Verprobung'!$F$19,
IF($C566="4 - HS/MS",'C1. Verprobung'!$F$20,
IF($C566="5 - MS",'C1. Verprobung'!$F$21,
IF($C566="6 - MS/NS",'C1. Verprobung'!$F$22,
IF($C566="7 - NS",'C1. Verprobung'!$F$23,"-")))))))</f>
        <v>-</v>
      </c>
      <c r="S566" s="151"/>
      <c r="T566" s="181">
        <f t="shared" si="43"/>
        <v>0</v>
      </c>
      <c r="U566" s="181">
        <f t="shared" si="44"/>
        <v>0</v>
      </c>
      <c r="V566" s="181">
        <f t="shared" si="45"/>
        <v>0</v>
      </c>
      <c r="W566" s="181">
        <f t="shared" si="46"/>
        <v>0</v>
      </c>
      <c r="X566" s="181">
        <f t="shared" si="47"/>
        <v>0</v>
      </c>
    </row>
    <row r="567" spans="2:24" ht="15" customHeight="1" x14ac:dyDescent="0.2">
      <c r="B567" s="337" t="s">
        <v>36</v>
      </c>
      <c r="C567" s="133" t="s">
        <v>36</v>
      </c>
      <c r="D567" s="133" t="s">
        <v>36</v>
      </c>
      <c r="E567" s="133"/>
      <c r="F567" s="133"/>
      <c r="G567" s="133"/>
      <c r="H567" s="133"/>
      <c r="I567" s="133"/>
      <c r="J567" s="133"/>
      <c r="K567" s="154"/>
      <c r="L567" s="154"/>
      <c r="M567" s="154"/>
      <c r="N567" s="154"/>
      <c r="O567" s="322" t="str">
        <f>IF($C567="1 - HöS",'C1. Verprobung'!$C$17,
IF($C567="2 - HöS/HS",'C1. Verprobung'!$C$18,
IF($C567="3 - HS",'C1. Verprobung'!$C$19,
IF($C567="4 - HS/MS",'C1. Verprobung'!$C$20,
IF($C567="5 - MS",'C1. Verprobung'!$C$21,
IF($C567="6 - MS/NS",'C1. Verprobung'!$C$22,
IF($C567="7 - NS",'C1. Verprobung'!$C$23,"-")))))))</f>
        <v>-</v>
      </c>
      <c r="P567" s="322" t="str">
        <f>IF($C567="1 - HöS",'C1. Verprobung'!$D$17,
IF($C567="2 - HöS/HS",'C1. Verprobung'!$D$18,
IF($C567="3 - HS",'C1. Verprobung'!$D$19,
IF($C567="4 - HS/MS",'C1. Verprobung'!$D$20,
IF($C567="5 - MS",'C1. Verprobung'!$D$21,
IF($C567="6 - MS/NS",'C1. Verprobung'!$D$22,
IF($C567="7 - NS",'C1. Verprobung'!$D$23,"-")))))))</f>
        <v>-</v>
      </c>
      <c r="Q567" s="322" t="str">
        <f>IF($C567="1 - HöS",'C1. Verprobung'!$E$17,
IF($C567="2 - HöS/HS",'C1. Verprobung'!$E$18,
IF($C567="3 - HS",'C1. Verprobung'!$E$19,
IF($C567="4 - HS/MS",'C1. Verprobung'!$E$20,
IF($C567="5 - MS",'C1. Verprobung'!$E$21,
IF($C567="6 - MS/NS",'C1. Verprobung'!$E$22,
IF($C567="7 - NS",'C1. Verprobung'!$E$23,"-")))))))</f>
        <v>-</v>
      </c>
      <c r="R567" s="322" t="str">
        <f>IF($C567="1 - HöS",'C1. Verprobung'!$F$17,
IF($C567="2 - HöS/HS",'C1. Verprobung'!$F$18,
IF($C567="3 - HS",'C1. Verprobung'!$F$19,
IF($C567="4 - HS/MS",'C1. Verprobung'!$F$20,
IF($C567="5 - MS",'C1. Verprobung'!$F$21,
IF($C567="6 - MS/NS",'C1. Verprobung'!$F$22,
IF($C567="7 - NS",'C1. Verprobung'!$F$23,"-")))))))</f>
        <v>-</v>
      </c>
      <c r="S567" s="151"/>
      <c r="T567" s="181">
        <f t="shared" si="43"/>
        <v>0</v>
      </c>
      <c r="U567" s="181">
        <f t="shared" si="44"/>
        <v>0</v>
      </c>
      <c r="V567" s="181">
        <f t="shared" si="45"/>
        <v>0</v>
      </c>
      <c r="W567" s="181">
        <f t="shared" si="46"/>
        <v>0</v>
      </c>
      <c r="X567" s="181">
        <f t="shared" si="47"/>
        <v>0</v>
      </c>
    </row>
    <row r="568" spans="2:24" ht="15" customHeight="1" x14ac:dyDescent="0.2">
      <c r="B568" s="337" t="s">
        <v>36</v>
      </c>
      <c r="C568" s="133" t="s">
        <v>36</v>
      </c>
      <c r="D568" s="133" t="s">
        <v>36</v>
      </c>
      <c r="E568" s="133"/>
      <c r="F568" s="133"/>
      <c r="G568" s="133"/>
      <c r="H568" s="133"/>
      <c r="I568" s="133"/>
      <c r="J568" s="133"/>
      <c r="K568" s="154"/>
      <c r="L568" s="154"/>
      <c r="M568" s="154"/>
      <c r="N568" s="154"/>
      <c r="O568" s="322" t="str">
        <f>IF($C568="1 - HöS",'C1. Verprobung'!$C$17,
IF($C568="2 - HöS/HS",'C1. Verprobung'!$C$18,
IF($C568="3 - HS",'C1. Verprobung'!$C$19,
IF($C568="4 - HS/MS",'C1. Verprobung'!$C$20,
IF($C568="5 - MS",'C1. Verprobung'!$C$21,
IF($C568="6 - MS/NS",'C1. Verprobung'!$C$22,
IF($C568="7 - NS",'C1. Verprobung'!$C$23,"-")))))))</f>
        <v>-</v>
      </c>
      <c r="P568" s="322" t="str">
        <f>IF($C568="1 - HöS",'C1. Verprobung'!$D$17,
IF($C568="2 - HöS/HS",'C1. Verprobung'!$D$18,
IF($C568="3 - HS",'C1. Verprobung'!$D$19,
IF($C568="4 - HS/MS",'C1. Verprobung'!$D$20,
IF($C568="5 - MS",'C1. Verprobung'!$D$21,
IF($C568="6 - MS/NS",'C1. Verprobung'!$D$22,
IF($C568="7 - NS",'C1. Verprobung'!$D$23,"-")))))))</f>
        <v>-</v>
      </c>
      <c r="Q568" s="322" t="str">
        <f>IF($C568="1 - HöS",'C1. Verprobung'!$E$17,
IF($C568="2 - HöS/HS",'C1. Verprobung'!$E$18,
IF($C568="3 - HS",'C1. Verprobung'!$E$19,
IF($C568="4 - HS/MS",'C1. Verprobung'!$E$20,
IF($C568="5 - MS",'C1. Verprobung'!$E$21,
IF($C568="6 - MS/NS",'C1. Verprobung'!$E$22,
IF($C568="7 - NS",'C1. Verprobung'!$E$23,"-")))))))</f>
        <v>-</v>
      </c>
      <c r="R568" s="322" t="str">
        <f>IF($C568="1 - HöS",'C1. Verprobung'!$F$17,
IF($C568="2 - HöS/HS",'C1. Verprobung'!$F$18,
IF($C568="3 - HS",'C1. Verprobung'!$F$19,
IF($C568="4 - HS/MS",'C1. Verprobung'!$F$20,
IF($C568="5 - MS",'C1. Verprobung'!$F$21,
IF($C568="6 - MS/NS",'C1. Verprobung'!$F$22,
IF($C568="7 - NS",'C1. Verprobung'!$F$23,"-")))))))</f>
        <v>-</v>
      </c>
      <c r="S568" s="151"/>
      <c r="T568" s="181">
        <f t="shared" si="43"/>
        <v>0</v>
      </c>
      <c r="U568" s="181">
        <f t="shared" si="44"/>
        <v>0</v>
      </c>
      <c r="V568" s="181">
        <f t="shared" si="45"/>
        <v>0</v>
      </c>
      <c r="W568" s="181">
        <f t="shared" si="46"/>
        <v>0</v>
      </c>
      <c r="X568" s="181">
        <f t="shared" si="47"/>
        <v>0</v>
      </c>
    </row>
    <row r="569" spans="2:24" ht="15" customHeight="1" x14ac:dyDescent="0.2">
      <c r="B569" s="337" t="s">
        <v>36</v>
      </c>
      <c r="C569" s="133" t="s">
        <v>36</v>
      </c>
      <c r="D569" s="133" t="s">
        <v>36</v>
      </c>
      <c r="E569" s="133"/>
      <c r="F569" s="133"/>
      <c r="G569" s="133"/>
      <c r="H569" s="133"/>
      <c r="I569" s="133"/>
      <c r="J569" s="133"/>
      <c r="K569" s="154"/>
      <c r="L569" s="154"/>
      <c r="M569" s="154"/>
      <c r="N569" s="154"/>
      <c r="O569" s="322" t="str">
        <f>IF($C569="1 - HöS",'C1. Verprobung'!$C$17,
IF($C569="2 - HöS/HS",'C1. Verprobung'!$C$18,
IF($C569="3 - HS",'C1. Verprobung'!$C$19,
IF($C569="4 - HS/MS",'C1. Verprobung'!$C$20,
IF($C569="5 - MS",'C1. Verprobung'!$C$21,
IF($C569="6 - MS/NS",'C1. Verprobung'!$C$22,
IF($C569="7 - NS",'C1. Verprobung'!$C$23,"-")))))))</f>
        <v>-</v>
      </c>
      <c r="P569" s="322" t="str">
        <f>IF($C569="1 - HöS",'C1. Verprobung'!$D$17,
IF($C569="2 - HöS/HS",'C1. Verprobung'!$D$18,
IF($C569="3 - HS",'C1. Verprobung'!$D$19,
IF($C569="4 - HS/MS",'C1. Verprobung'!$D$20,
IF($C569="5 - MS",'C1. Verprobung'!$D$21,
IF($C569="6 - MS/NS",'C1. Verprobung'!$D$22,
IF($C569="7 - NS",'C1. Verprobung'!$D$23,"-")))))))</f>
        <v>-</v>
      </c>
      <c r="Q569" s="322" t="str">
        <f>IF($C569="1 - HöS",'C1. Verprobung'!$E$17,
IF($C569="2 - HöS/HS",'C1. Verprobung'!$E$18,
IF($C569="3 - HS",'C1. Verprobung'!$E$19,
IF($C569="4 - HS/MS",'C1. Verprobung'!$E$20,
IF($C569="5 - MS",'C1. Verprobung'!$E$21,
IF($C569="6 - MS/NS",'C1. Verprobung'!$E$22,
IF($C569="7 - NS",'C1. Verprobung'!$E$23,"-")))))))</f>
        <v>-</v>
      </c>
      <c r="R569" s="322" t="str">
        <f>IF($C569="1 - HöS",'C1. Verprobung'!$F$17,
IF($C569="2 - HöS/HS",'C1. Verprobung'!$F$18,
IF($C569="3 - HS",'C1. Verprobung'!$F$19,
IF($C569="4 - HS/MS",'C1. Verprobung'!$F$20,
IF($C569="5 - MS",'C1. Verprobung'!$F$21,
IF($C569="6 - MS/NS",'C1. Verprobung'!$F$22,
IF($C569="7 - NS",'C1. Verprobung'!$F$23,"-")))))))</f>
        <v>-</v>
      </c>
      <c r="S569" s="151"/>
      <c r="T569" s="181">
        <f t="shared" si="43"/>
        <v>0</v>
      </c>
      <c r="U569" s="181">
        <f t="shared" si="44"/>
        <v>0</v>
      </c>
      <c r="V569" s="181">
        <f t="shared" si="45"/>
        <v>0</v>
      </c>
      <c r="W569" s="181">
        <f t="shared" si="46"/>
        <v>0</v>
      </c>
      <c r="X569" s="181">
        <f t="shared" si="47"/>
        <v>0</v>
      </c>
    </row>
    <row r="570" spans="2:24" ht="15" customHeight="1" x14ac:dyDescent="0.2">
      <c r="B570" s="337" t="s">
        <v>36</v>
      </c>
      <c r="C570" s="133" t="s">
        <v>36</v>
      </c>
      <c r="D570" s="133" t="s">
        <v>36</v>
      </c>
      <c r="E570" s="133"/>
      <c r="F570" s="133"/>
      <c r="G570" s="133"/>
      <c r="H570" s="133"/>
      <c r="I570" s="133"/>
      <c r="J570" s="133"/>
      <c r="K570" s="154"/>
      <c r="L570" s="154"/>
      <c r="M570" s="154"/>
      <c r="N570" s="154"/>
      <c r="O570" s="322" t="str">
        <f>IF($C570="1 - HöS",'C1. Verprobung'!$C$17,
IF($C570="2 - HöS/HS",'C1. Verprobung'!$C$18,
IF($C570="3 - HS",'C1. Verprobung'!$C$19,
IF($C570="4 - HS/MS",'C1. Verprobung'!$C$20,
IF($C570="5 - MS",'C1. Verprobung'!$C$21,
IF($C570="6 - MS/NS",'C1. Verprobung'!$C$22,
IF($C570="7 - NS",'C1. Verprobung'!$C$23,"-")))))))</f>
        <v>-</v>
      </c>
      <c r="P570" s="322" t="str">
        <f>IF($C570="1 - HöS",'C1. Verprobung'!$D$17,
IF($C570="2 - HöS/HS",'C1. Verprobung'!$D$18,
IF($C570="3 - HS",'C1. Verprobung'!$D$19,
IF($C570="4 - HS/MS",'C1. Verprobung'!$D$20,
IF($C570="5 - MS",'C1. Verprobung'!$D$21,
IF($C570="6 - MS/NS",'C1. Verprobung'!$D$22,
IF($C570="7 - NS",'C1. Verprobung'!$D$23,"-")))))))</f>
        <v>-</v>
      </c>
      <c r="Q570" s="322" t="str">
        <f>IF($C570="1 - HöS",'C1. Verprobung'!$E$17,
IF($C570="2 - HöS/HS",'C1. Verprobung'!$E$18,
IF($C570="3 - HS",'C1. Verprobung'!$E$19,
IF($C570="4 - HS/MS",'C1. Verprobung'!$E$20,
IF($C570="5 - MS",'C1. Verprobung'!$E$21,
IF($C570="6 - MS/NS",'C1. Verprobung'!$E$22,
IF($C570="7 - NS",'C1. Verprobung'!$E$23,"-")))))))</f>
        <v>-</v>
      </c>
      <c r="R570" s="322" t="str">
        <f>IF($C570="1 - HöS",'C1. Verprobung'!$F$17,
IF($C570="2 - HöS/HS",'C1. Verprobung'!$F$18,
IF($C570="3 - HS",'C1. Verprobung'!$F$19,
IF($C570="4 - HS/MS",'C1. Verprobung'!$F$20,
IF($C570="5 - MS",'C1. Verprobung'!$F$21,
IF($C570="6 - MS/NS",'C1. Verprobung'!$F$22,
IF($C570="7 - NS",'C1. Verprobung'!$F$23,"-")))))))</f>
        <v>-</v>
      </c>
      <c r="S570" s="151"/>
      <c r="T570" s="181">
        <f t="shared" si="43"/>
        <v>0</v>
      </c>
      <c r="U570" s="181">
        <f t="shared" si="44"/>
        <v>0</v>
      </c>
      <c r="V570" s="181">
        <f t="shared" si="45"/>
        <v>0</v>
      </c>
      <c r="W570" s="181">
        <f t="shared" si="46"/>
        <v>0</v>
      </c>
      <c r="X570" s="181">
        <f t="shared" si="47"/>
        <v>0</v>
      </c>
    </row>
    <row r="571" spans="2:24" ht="15" customHeight="1" x14ac:dyDescent="0.2">
      <c r="B571" s="337" t="s">
        <v>36</v>
      </c>
      <c r="C571" s="133" t="s">
        <v>36</v>
      </c>
      <c r="D571" s="133" t="s">
        <v>36</v>
      </c>
      <c r="E571" s="133"/>
      <c r="F571" s="133"/>
      <c r="G571" s="133"/>
      <c r="H571" s="133"/>
      <c r="I571" s="133"/>
      <c r="J571" s="133"/>
      <c r="K571" s="154"/>
      <c r="L571" s="154"/>
      <c r="M571" s="154"/>
      <c r="N571" s="154"/>
      <c r="O571" s="322" t="str">
        <f>IF($C571="1 - HöS",'C1. Verprobung'!$C$17,
IF($C571="2 - HöS/HS",'C1. Verprobung'!$C$18,
IF($C571="3 - HS",'C1. Verprobung'!$C$19,
IF($C571="4 - HS/MS",'C1. Verprobung'!$C$20,
IF($C571="5 - MS",'C1. Verprobung'!$C$21,
IF($C571="6 - MS/NS",'C1. Verprobung'!$C$22,
IF($C571="7 - NS",'C1. Verprobung'!$C$23,"-")))))))</f>
        <v>-</v>
      </c>
      <c r="P571" s="322" t="str">
        <f>IF($C571="1 - HöS",'C1. Verprobung'!$D$17,
IF($C571="2 - HöS/HS",'C1. Verprobung'!$D$18,
IF($C571="3 - HS",'C1. Verprobung'!$D$19,
IF($C571="4 - HS/MS",'C1. Verprobung'!$D$20,
IF($C571="5 - MS",'C1. Verprobung'!$D$21,
IF($C571="6 - MS/NS",'C1. Verprobung'!$D$22,
IF($C571="7 - NS",'C1. Verprobung'!$D$23,"-")))))))</f>
        <v>-</v>
      </c>
      <c r="Q571" s="322" t="str">
        <f>IF($C571="1 - HöS",'C1. Verprobung'!$E$17,
IF($C571="2 - HöS/HS",'C1. Verprobung'!$E$18,
IF($C571="3 - HS",'C1. Verprobung'!$E$19,
IF($C571="4 - HS/MS",'C1. Verprobung'!$E$20,
IF($C571="5 - MS",'C1. Verprobung'!$E$21,
IF($C571="6 - MS/NS",'C1. Verprobung'!$E$22,
IF($C571="7 - NS",'C1. Verprobung'!$E$23,"-")))))))</f>
        <v>-</v>
      </c>
      <c r="R571" s="322" t="str">
        <f>IF($C571="1 - HöS",'C1. Verprobung'!$F$17,
IF($C571="2 - HöS/HS",'C1. Verprobung'!$F$18,
IF($C571="3 - HS",'C1. Verprobung'!$F$19,
IF($C571="4 - HS/MS",'C1. Verprobung'!$F$20,
IF($C571="5 - MS",'C1. Verprobung'!$F$21,
IF($C571="6 - MS/NS",'C1. Verprobung'!$F$22,
IF($C571="7 - NS",'C1. Verprobung'!$F$23,"-")))))))</f>
        <v>-</v>
      </c>
      <c r="S571" s="151"/>
      <c r="T571" s="181">
        <f t="shared" si="43"/>
        <v>0</v>
      </c>
      <c r="U571" s="181">
        <f t="shared" si="44"/>
        <v>0</v>
      </c>
      <c r="V571" s="181">
        <f t="shared" si="45"/>
        <v>0</v>
      </c>
      <c r="W571" s="181">
        <f t="shared" si="46"/>
        <v>0</v>
      </c>
      <c r="X571" s="181">
        <f t="shared" si="47"/>
        <v>0</v>
      </c>
    </row>
    <row r="572" spans="2:24" ht="15" customHeight="1" x14ac:dyDescent="0.2">
      <c r="B572" s="337" t="s">
        <v>36</v>
      </c>
      <c r="C572" s="133" t="s">
        <v>36</v>
      </c>
      <c r="D572" s="133" t="s">
        <v>36</v>
      </c>
      <c r="E572" s="133"/>
      <c r="F572" s="133"/>
      <c r="G572" s="133"/>
      <c r="H572" s="133"/>
      <c r="I572" s="133"/>
      <c r="J572" s="133"/>
      <c r="K572" s="154"/>
      <c r="L572" s="154"/>
      <c r="M572" s="154"/>
      <c r="N572" s="154"/>
      <c r="O572" s="322" t="str">
        <f>IF($C572="1 - HöS",'C1. Verprobung'!$C$17,
IF($C572="2 - HöS/HS",'C1. Verprobung'!$C$18,
IF($C572="3 - HS",'C1. Verprobung'!$C$19,
IF($C572="4 - HS/MS",'C1. Verprobung'!$C$20,
IF($C572="5 - MS",'C1. Verprobung'!$C$21,
IF($C572="6 - MS/NS",'C1. Verprobung'!$C$22,
IF($C572="7 - NS",'C1. Verprobung'!$C$23,"-")))))))</f>
        <v>-</v>
      </c>
      <c r="P572" s="322" t="str">
        <f>IF($C572="1 - HöS",'C1. Verprobung'!$D$17,
IF($C572="2 - HöS/HS",'C1. Verprobung'!$D$18,
IF($C572="3 - HS",'C1. Verprobung'!$D$19,
IF($C572="4 - HS/MS",'C1. Verprobung'!$D$20,
IF($C572="5 - MS",'C1. Verprobung'!$D$21,
IF($C572="6 - MS/NS",'C1. Verprobung'!$D$22,
IF($C572="7 - NS",'C1. Verprobung'!$D$23,"-")))))))</f>
        <v>-</v>
      </c>
      <c r="Q572" s="322" t="str">
        <f>IF($C572="1 - HöS",'C1. Verprobung'!$E$17,
IF($C572="2 - HöS/HS",'C1. Verprobung'!$E$18,
IF($C572="3 - HS",'C1. Verprobung'!$E$19,
IF($C572="4 - HS/MS",'C1. Verprobung'!$E$20,
IF($C572="5 - MS",'C1. Verprobung'!$E$21,
IF($C572="6 - MS/NS",'C1. Verprobung'!$E$22,
IF($C572="7 - NS",'C1. Verprobung'!$E$23,"-")))))))</f>
        <v>-</v>
      </c>
      <c r="R572" s="322" t="str">
        <f>IF($C572="1 - HöS",'C1. Verprobung'!$F$17,
IF($C572="2 - HöS/HS",'C1. Verprobung'!$F$18,
IF($C572="3 - HS",'C1. Verprobung'!$F$19,
IF($C572="4 - HS/MS",'C1. Verprobung'!$F$20,
IF($C572="5 - MS",'C1. Verprobung'!$F$21,
IF($C572="6 - MS/NS",'C1. Verprobung'!$F$22,
IF($C572="7 - NS",'C1. Verprobung'!$F$23,"-")))))))</f>
        <v>-</v>
      </c>
      <c r="S572" s="151"/>
      <c r="T572" s="181">
        <f t="shared" si="43"/>
        <v>0</v>
      </c>
      <c r="U572" s="181">
        <f t="shared" si="44"/>
        <v>0</v>
      </c>
      <c r="V572" s="181">
        <f t="shared" si="45"/>
        <v>0</v>
      </c>
      <c r="W572" s="181">
        <f t="shared" si="46"/>
        <v>0</v>
      </c>
      <c r="X572" s="181">
        <f t="shared" si="47"/>
        <v>0</v>
      </c>
    </row>
    <row r="573" spans="2:24" ht="15" customHeight="1" x14ac:dyDescent="0.2">
      <c r="B573" s="337" t="s">
        <v>36</v>
      </c>
      <c r="C573" s="133" t="s">
        <v>36</v>
      </c>
      <c r="D573" s="133" t="s">
        <v>36</v>
      </c>
      <c r="E573" s="133"/>
      <c r="F573" s="133"/>
      <c r="G573" s="133"/>
      <c r="H573" s="133"/>
      <c r="I573" s="133"/>
      <c r="J573" s="133"/>
      <c r="K573" s="154"/>
      <c r="L573" s="154"/>
      <c r="M573" s="154"/>
      <c r="N573" s="154"/>
      <c r="O573" s="322" t="str">
        <f>IF($C573="1 - HöS",'C1. Verprobung'!$C$17,
IF($C573="2 - HöS/HS",'C1. Verprobung'!$C$18,
IF($C573="3 - HS",'C1. Verprobung'!$C$19,
IF($C573="4 - HS/MS",'C1. Verprobung'!$C$20,
IF($C573="5 - MS",'C1. Verprobung'!$C$21,
IF($C573="6 - MS/NS",'C1. Verprobung'!$C$22,
IF($C573="7 - NS",'C1. Verprobung'!$C$23,"-")))))))</f>
        <v>-</v>
      </c>
      <c r="P573" s="322" t="str">
        <f>IF($C573="1 - HöS",'C1. Verprobung'!$D$17,
IF($C573="2 - HöS/HS",'C1. Verprobung'!$D$18,
IF($C573="3 - HS",'C1. Verprobung'!$D$19,
IF($C573="4 - HS/MS",'C1. Verprobung'!$D$20,
IF($C573="5 - MS",'C1. Verprobung'!$D$21,
IF($C573="6 - MS/NS",'C1. Verprobung'!$D$22,
IF($C573="7 - NS",'C1. Verprobung'!$D$23,"-")))))))</f>
        <v>-</v>
      </c>
      <c r="Q573" s="322" t="str">
        <f>IF($C573="1 - HöS",'C1. Verprobung'!$E$17,
IF($C573="2 - HöS/HS",'C1. Verprobung'!$E$18,
IF($C573="3 - HS",'C1. Verprobung'!$E$19,
IF($C573="4 - HS/MS",'C1. Verprobung'!$E$20,
IF($C573="5 - MS",'C1. Verprobung'!$E$21,
IF($C573="6 - MS/NS",'C1. Verprobung'!$E$22,
IF($C573="7 - NS",'C1. Verprobung'!$E$23,"-")))))))</f>
        <v>-</v>
      </c>
      <c r="R573" s="322" t="str">
        <f>IF($C573="1 - HöS",'C1. Verprobung'!$F$17,
IF($C573="2 - HöS/HS",'C1. Verprobung'!$F$18,
IF($C573="3 - HS",'C1. Verprobung'!$F$19,
IF($C573="4 - HS/MS",'C1. Verprobung'!$F$20,
IF($C573="5 - MS",'C1. Verprobung'!$F$21,
IF($C573="6 - MS/NS",'C1. Verprobung'!$F$22,
IF($C573="7 - NS",'C1. Verprobung'!$F$23,"-")))))))</f>
        <v>-</v>
      </c>
      <c r="S573" s="151"/>
      <c r="T573" s="181">
        <f t="shared" si="43"/>
        <v>0</v>
      </c>
      <c r="U573" s="181">
        <f t="shared" si="44"/>
        <v>0</v>
      </c>
      <c r="V573" s="181">
        <f t="shared" si="45"/>
        <v>0</v>
      </c>
      <c r="W573" s="181">
        <f t="shared" si="46"/>
        <v>0</v>
      </c>
      <c r="X573" s="181">
        <f t="shared" si="47"/>
        <v>0</v>
      </c>
    </row>
    <row r="574" spans="2:24" ht="15" customHeight="1" x14ac:dyDescent="0.2">
      <c r="B574" s="337" t="s">
        <v>36</v>
      </c>
      <c r="C574" s="133" t="s">
        <v>36</v>
      </c>
      <c r="D574" s="133" t="s">
        <v>36</v>
      </c>
      <c r="E574" s="133"/>
      <c r="F574" s="133"/>
      <c r="G574" s="133"/>
      <c r="H574" s="133"/>
      <c r="I574" s="133"/>
      <c r="J574" s="133"/>
      <c r="K574" s="154"/>
      <c r="L574" s="154"/>
      <c r="M574" s="154"/>
      <c r="N574" s="154"/>
      <c r="O574" s="322" t="str">
        <f>IF($C574="1 - HöS",'C1. Verprobung'!$C$17,
IF($C574="2 - HöS/HS",'C1. Verprobung'!$C$18,
IF($C574="3 - HS",'C1. Verprobung'!$C$19,
IF($C574="4 - HS/MS",'C1. Verprobung'!$C$20,
IF($C574="5 - MS",'C1. Verprobung'!$C$21,
IF($C574="6 - MS/NS",'C1. Verprobung'!$C$22,
IF($C574="7 - NS",'C1. Verprobung'!$C$23,"-")))))))</f>
        <v>-</v>
      </c>
      <c r="P574" s="322" t="str">
        <f>IF($C574="1 - HöS",'C1. Verprobung'!$D$17,
IF($C574="2 - HöS/HS",'C1. Verprobung'!$D$18,
IF($C574="3 - HS",'C1. Verprobung'!$D$19,
IF($C574="4 - HS/MS",'C1. Verprobung'!$D$20,
IF($C574="5 - MS",'C1. Verprobung'!$D$21,
IF($C574="6 - MS/NS",'C1. Verprobung'!$D$22,
IF($C574="7 - NS",'C1. Verprobung'!$D$23,"-")))))))</f>
        <v>-</v>
      </c>
      <c r="Q574" s="322" t="str">
        <f>IF($C574="1 - HöS",'C1. Verprobung'!$E$17,
IF($C574="2 - HöS/HS",'C1. Verprobung'!$E$18,
IF($C574="3 - HS",'C1. Verprobung'!$E$19,
IF($C574="4 - HS/MS",'C1. Verprobung'!$E$20,
IF($C574="5 - MS",'C1. Verprobung'!$E$21,
IF($C574="6 - MS/NS",'C1. Verprobung'!$E$22,
IF($C574="7 - NS",'C1. Verprobung'!$E$23,"-")))))))</f>
        <v>-</v>
      </c>
      <c r="R574" s="322" t="str">
        <f>IF($C574="1 - HöS",'C1. Verprobung'!$F$17,
IF($C574="2 - HöS/HS",'C1. Verprobung'!$F$18,
IF($C574="3 - HS",'C1. Verprobung'!$F$19,
IF($C574="4 - HS/MS",'C1. Verprobung'!$F$20,
IF($C574="5 - MS",'C1. Verprobung'!$F$21,
IF($C574="6 - MS/NS",'C1. Verprobung'!$F$22,
IF($C574="7 - NS",'C1. Verprobung'!$F$23,"-")))))))</f>
        <v>-</v>
      </c>
      <c r="S574" s="151"/>
      <c r="T574" s="181">
        <f t="shared" si="43"/>
        <v>0</v>
      </c>
      <c r="U574" s="181">
        <f t="shared" si="44"/>
        <v>0</v>
      </c>
      <c r="V574" s="181">
        <f t="shared" si="45"/>
        <v>0</v>
      </c>
      <c r="W574" s="181">
        <f t="shared" si="46"/>
        <v>0</v>
      </c>
      <c r="X574" s="181">
        <f t="shared" si="47"/>
        <v>0</v>
      </c>
    </row>
    <row r="575" spans="2:24" ht="15" customHeight="1" x14ac:dyDescent="0.2">
      <c r="B575" s="337" t="s">
        <v>36</v>
      </c>
      <c r="C575" s="133" t="s">
        <v>36</v>
      </c>
      <c r="D575" s="133" t="s">
        <v>36</v>
      </c>
      <c r="E575" s="133"/>
      <c r="F575" s="133"/>
      <c r="G575" s="133"/>
      <c r="H575" s="133"/>
      <c r="I575" s="133"/>
      <c r="J575" s="133"/>
      <c r="K575" s="154"/>
      <c r="L575" s="154"/>
      <c r="M575" s="154"/>
      <c r="N575" s="154"/>
      <c r="O575" s="322" t="str">
        <f>IF($C575="1 - HöS",'C1. Verprobung'!$C$17,
IF($C575="2 - HöS/HS",'C1. Verprobung'!$C$18,
IF($C575="3 - HS",'C1. Verprobung'!$C$19,
IF($C575="4 - HS/MS",'C1. Verprobung'!$C$20,
IF($C575="5 - MS",'C1. Verprobung'!$C$21,
IF($C575="6 - MS/NS",'C1. Verprobung'!$C$22,
IF($C575="7 - NS",'C1. Verprobung'!$C$23,"-")))))))</f>
        <v>-</v>
      </c>
      <c r="P575" s="322" t="str">
        <f>IF($C575="1 - HöS",'C1. Verprobung'!$D$17,
IF($C575="2 - HöS/HS",'C1. Verprobung'!$D$18,
IF($C575="3 - HS",'C1. Verprobung'!$D$19,
IF($C575="4 - HS/MS",'C1. Verprobung'!$D$20,
IF($C575="5 - MS",'C1. Verprobung'!$D$21,
IF($C575="6 - MS/NS",'C1. Verprobung'!$D$22,
IF($C575="7 - NS",'C1. Verprobung'!$D$23,"-")))))))</f>
        <v>-</v>
      </c>
      <c r="Q575" s="322" t="str">
        <f>IF($C575="1 - HöS",'C1. Verprobung'!$E$17,
IF($C575="2 - HöS/HS",'C1. Verprobung'!$E$18,
IF($C575="3 - HS",'C1. Verprobung'!$E$19,
IF($C575="4 - HS/MS",'C1. Verprobung'!$E$20,
IF($C575="5 - MS",'C1. Verprobung'!$E$21,
IF($C575="6 - MS/NS",'C1. Verprobung'!$E$22,
IF($C575="7 - NS",'C1. Verprobung'!$E$23,"-")))))))</f>
        <v>-</v>
      </c>
      <c r="R575" s="322" t="str">
        <f>IF($C575="1 - HöS",'C1. Verprobung'!$F$17,
IF($C575="2 - HöS/HS",'C1. Verprobung'!$F$18,
IF($C575="3 - HS",'C1. Verprobung'!$F$19,
IF($C575="4 - HS/MS",'C1. Verprobung'!$F$20,
IF($C575="5 - MS",'C1. Verprobung'!$F$21,
IF($C575="6 - MS/NS",'C1. Verprobung'!$F$22,
IF($C575="7 - NS",'C1. Verprobung'!$F$23,"-")))))))</f>
        <v>-</v>
      </c>
      <c r="S575" s="151"/>
      <c r="T575" s="181">
        <f t="shared" si="43"/>
        <v>0</v>
      </c>
      <c r="U575" s="181">
        <f t="shared" si="44"/>
        <v>0</v>
      </c>
      <c r="V575" s="181">
        <f t="shared" si="45"/>
        <v>0</v>
      </c>
      <c r="W575" s="181">
        <f t="shared" si="46"/>
        <v>0</v>
      </c>
      <c r="X575" s="181">
        <f t="shared" si="47"/>
        <v>0</v>
      </c>
    </row>
    <row r="576" spans="2:24" ht="15" customHeight="1" x14ac:dyDescent="0.2">
      <c r="B576" s="337" t="s">
        <v>36</v>
      </c>
      <c r="C576" s="133" t="s">
        <v>36</v>
      </c>
      <c r="D576" s="133" t="s">
        <v>36</v>
      </c>
      <c r="E576" s="133"/>
      <c r="F576" s="133"/>
      <c r="G576" s="133"/>
      <c r="H576" s="133"/>
      <c r="I576" s="133"/>
      <c r="J576" s="133"/>
      <c r="K576" s="154"/>
      <c r="L576" s="154"/>
      <c r="M576" s="154"/>
      <c r="N576" s="154"/>
      <c r="O576" s="322" t="str">
        <f>IF($C576="1 - HöS",'C1. Verprobung'!$C$17,
IF($C576="2 - HöS/HS",'C1. Verprobung'!$C$18,
IF($C576="3 - HS",'C1. Verprobung'!$C$19,
IF($C576="4 - HS/MS",'C1. Verprobung'!$C$20,
IF($C576="5 - MS",'C1. Verprobung'!$C$21,
IF($C576="6 - MS/NS",'C1. Verprobung'!$C$22,
IF($C576="7 - NS",'C1. Verprobung'!$C$23,"-")))))))</f>
        <v>-</v>
      </c>
      <c r="P576" s="322" t="str">
        <f>IF($C576="1 - HöS",'C1. Verprobung'!$D$17,
IF($C576="2 - HöS/HS",'C1. Verprobung'!$D$18,
IF($C576="3 - HS",'C1. Verprobung'!$D$19,
IF($C576="4 - HS/MS",'C1. Verprobung'!$D$20,
IF($C576="5 - MS",'C1. Verprobung'!$D$21,
IF($C576="6 - MS/NS",'C1. Verprobung'!$D$22,
IF($C576="7 - NS",'C1. Verprobung'!$D$23,"-")))))))</f>
        <v>-</v>
      </c>
      <c r="Q576" s="322" t="str">
        <f>IF($C576="1 - HöS",'C1. Verprobung'!$E$17,
IF($C576="2 - HöS/HS",'C1. Verprobung'!$E$18,
IF($C576="3 - HS",'C1. Verprobung'!$E$19,
IF($C576="4 - HS/MS",'C1. Verprobung'!$E$20,
IF($C576="5 - MS",'C1. Verprobung'!$E$21,
IF($C576="6 - MS/NS",'C1. Verprobung'!$E$22,
IF($C576="7 - NS",'C1. Verprobung'!$E$23,"-")))))))</f>
        <v>-</v>
      </c>
      <c r="R576" s="322" t="str">
        <f>IF($C576="1 - HöS",'C1. Verprobung'!$F$17,
IF($C576="2 - HöS/HS",'C1. Verprobung'!$F$18,
IF($C576="3 - HS",'C1. Verprobung'!$F$19,
IF($C576="4 - HS/MS",'C1. Verprobung'!$F$20,
IF($C576="5 - MS",'C1. Verprobung'!$F$21,
IF($C576="6 - MS/NS",'C1. Verprobung'!$F$22,
IF($C576="7 - NS",'C1. Verprobung'!$F$23,"-")))))))</f>
        <v>-</v>
      </c>
      <c r="S576" s="151"/>
      <c r="T576" s="181">
        <f t="shared" si="43"/>
        <v>0</v>
      </c>
      <c r="U576" s="181">
        <f t="shared" si="44"/>
        <v>0</v>
      </c>
      <c r="V576" s="181">
        <f t="shared" si="45"/>
        <v>0</v>
      </c>
      <c r="W576" s="181">
        <f t="shared" si="46"/>
        <v>0</v>
      </c>
      <c r="X576" s="181">
        <f t="shared" si="47"/>
        <v>0</v>
      </c>
    </row>
    <row r="577" spans="2:24" ht="15" customHeight="1" x14ac:dyDescent="0.2">
      <c r="B577" s="337" t="s">
        <v>36</v>
      </c>
      <c r="C577" s="133" t="s">
        <v>36</v>
      </c>
      <c r="D577" s="133" t="s">
        <v>36</v>
      </c>
      <c r="E577" s="133"/>
      <c r="F577" s="133"/>
      <c r="G577" s="133"/>
      <c r="H577" s="133"/>
      <c r="I577" s="133"/>
      <c r="J577" s="133"/>
      <c r="K577" s="154"/>
      <c r="L577" s="154"/>
      <c r="M577" s="154"/>
      <c r="N577" s="154"/>
      <c r="O577" s="322" t="str">
        <f>IF($C577="1 - HöS",'C1. Verprobung'!$C$17,
IF($C577="2 - HöS/HS",'C1. Verprobung'!$C$18,
IF($C577="3 - HS",'C1. Verprobung'!$C$19,
IF($C577="4 - HS/MS",'C1. Verprobung'!$C$20,
IF($C577="5 - MS",'C1. Verprobung'!$C$21,
IF($C577="6 - MS/NS",'C1. Verprobung'!$C$22,
IF($C577="7 - NS",'C1. Verprobung'!$C$23,"-")))))))</f>
        <v>-</v>
      </c>
      <c r="P577" s="322" t="str">
        <f>IF($C577="1 - HöS",'C1. Verprobung'!$D$17,
IF($C577="2 - HöS/HS",'C1. Verprobung'!$D$18,
IF($C577="3 - HS",'C1. Verprobung'!$D$19,
IF($C577="4 - HS/MS",'C1. Verprobung'!$D$20,
IF($C577="5 - MS",'C1. Verprobung'!$D$21,
IF($C577="6 - MS/NS",'C1. Verprobung'!$D$22,
IF($C577="7 - NS",'C1. Verprobung'!$D$23,"-")))))))</f>
        <v>-</v>
      </c>
      <c r="Q577" s="322" t="str">
        <f>IF($C577="1 - HöS",'C1. Verprobung'!$E$17,
IF($C577="2 - HöS/HS",'C1. Verprobung'!$E$18,
IF($C577="3 - HS",'C1. Verprobung'!$E$19,
IF($C577="4 - HS/MS",'C1. Verprobung'!$E$20,
IF($C577="5 - MS",'C1. Verprobung'!$E$21,
IF($C577="6 - MS/NS",'C1. Verprobung'!$E$22,
IF($C577="7 - NS",'C1. Verprobung'!$E$23,"-")))))))</f>
        <v>-</v>
      </c>
      <c r="R577" s="322" t="str">
        <f>IF($C577="1 - HöS",'C1. Verprobung'!$F$17,
IF($C577="2 - HöS/HS",'C1. Verprobung'!$F$18,
IF($C577="3 - HS",'C1. Verprobung'!$F$19,
IF($C577="4 - HS/MS",'C1. Verprobung'!$F$20,
IF($C577="5 - MS",'C1. Verprobung'!$F$21,
IF($C577="6 - MS/NS",'C1. Verprobung'!$F$22,
IF($C577="7 - NS",'C1. Verprobung'!$F$23,"-")))))))</f>
        <v>-</v>
      </c>
      <c r="S577" s="151"/>
      <c r="T577" s="181">
        <f t="shared" si="43"/>
        <v>0</v>
      </c>
      <c r="U577" s="181">
        <f t="shared" si="44"/>
        <v>0</v>
      </c>
      <c r="V577" s="181">
        <f t="shared" si="45"/>
        <v>0</v>
      </c>
      <c r="W577" s="181">
        <f t="shared" si="46"/>
        <v>0</v>
      </c>
      <c r="X577" s="181">
        <f t="shared" si="47"/>
        <v>0</v>
      </c>
    </row>
    <row r="578" spans="2:24" ht="15" customHeight="1" x14ac:dyDescent="0.2">
      <c r="B578" s="337" t="s">
        <v>36</v>
      </c>
      <c r="C578" s="133" t="s">
        <v>36</v>
      </c>
      <c r="D578" s="133" t="s">
        <v>36</v>
      </c>
      <c r="E578" s="133"/>
      <c r="F578" s="133"/>
      <c r="G578" s="133"/>
      <c r="H578" s="133"/>
      <c r="I578" s="133"/>
      <c r="J578" s="133"/>
      <c r="K578" s="154"/>
      <c r="L578" s="154"/>
      <c r="M578" s="154"/>
      <c r="N578" s="154"/>
      <c r="O578" s="322" t="str">
        <f>IF($C578="1 - HöS",'C1. Verprobung'!$C$17,
IF($C578="2 - HöS/HS",'C1. Verprobung'!$C$18,
IF($C578="3 - HS",'C1. Verprobung'!$C$19,
IF($C578="4 - HS/MS",'C1. Verprobung'!$C$20,
IF($C578="5 - MS",'C1. Verprobung'!$C$21,
IF($C578="6 - MS/NS",'C1. Verprobung'!$C$22,
IF($C578="7 - NS",'C1. Verprobung'!$C$23,"-")))))))</f>
        <v>-</v>
      </c>
      <c r="P578" s="322" t="str">
        <f>IF($C578="1 - HöS",'C1. Verprobung'!$D$17,
IF($C578="2 - HöS/HS",'C1. Verprobung'!$D$18,
IF($C578="3 - HS",'C1. Verprobung'!$D$19,
IF($C578="4 - HS/MS",'C1. Verprobung'!$D$20,
IF($C578="5 - MS",'C1. Verprobung'!$D$21,
IF($C578="6 - MS/NS",'C1. Verprobung'!$D$22,
IF($C578="7 - NS",'C1. Verprobung'!$D$23,"-")))))))</f>
        <v>-</v>
      </c>
      <c r="Q578" s="322" t="str">
        <f>IF($C578="1 - HöS",'C1. Verprobung'!$E$17,
IF($C578="2 - HöS/HS",'C1. Verprobung'!$E$18,
IF($C578="3 - HS",'C1. Verprobung'!$E$19,
IF($C578="4 - HS/MS",'C1. Verprobung'!$E$20,
IF($C578="5 - MS",'C1. Verprobung'!$E$21,
IF($C578="6 - MS/NS",'C1. Verprobung'!$E$22,
IF($C578="7 - NS",'C1. Verprobung'!$E$23,"-")))))))</f>
        <v>-</v>
      </c>
      <c r="R578" s="322" t="str">
        <f>IF($C578="1 - HöS",'C1. Verprobung'!$F$17,
IF($C578="2 - HöS/HS",'C1. Verprobung'!$F$18,
IF($C578="3 - HS",'C1. Verprobung'!$F$19,
IF($C578="4 - HS/MS",'C1. Verprobung'!$F$20,
IF($C578="5 - MS",'C1. Verprobung'!$F$21,
IF($C578="6 - MS/NS",'C1. Verprobung'!$F$22,
IF($C578="7 - NS",'C1. Verprobung'!$F$23,"-")))))))</f>
        <v>-</v>
      </c>
      <c r="S578" s="151"/>
      <c r="T578" s="181">
        <f t="shared" si="43"/>
        <v>0</v>
      </c>
      <c r="U578" s="181">
        <f t="shared" si="44"/>
        <v>0</v>
      </c>
      <c r="V578" s="181">
        <f t="shared" si="45"/>
        <v>0</v>
      </c>
      <c r="W578" s="181">
        <f t="shared" si="46"/>
        <v>0</v>
      </c>
      <c r="X578" s="181">
        <f t="shared" si="47"/>
        <v>0</v>
      </c>
    </row>
    <row r="579" spans="2:24" ht="15" customHeight="1" x14ac:dyDescent="0.2">
      <c r="B579" s="337" t="s">
        <v>36</v>
      </c>
      <c r="C579" s="133" t="s">
        <v>36</v>
      </c>
      <c r="D579" s="133" t="s">
        <v>36</v>
      </c>
      <c r="E579" s="133"/>
      <c r="F579" s="133"/>
      <c r="G579" s="133"/>
      <c r="H579" s="133"/>
      <c r="I579" s="133"/>
      <c r="J579" s="133"/>
      <c r="K579" s="154"/>
      <c r="L579" s="154"/>
      <c r="M579" s="154"/>
      <c r="N579" s="154"/>
      <c r="O579" s="322" t="str">
        <f>IF($C579="1 - HöS",'C1. Verprobung'!$C$17,
IF($C579="2 - HöS/HS",'C1. Verprobung'!$C$18,
IF($C579="3 - HS",'C1. Verprobung'!$C$19,
IF($C579="4 - HS/MS",'C1. Verprobung'!$C$20,
IF($C579="5 - MS",'C1. Verprobung'!$C$21,
IF($C579="6 - MS/NS",'C1. Verprobung'!$C$22,
IF($C579="7 - NS",'C1. Verprobung'!$C$23,"-")))))))</f>
        <v>-</v>
      </c>
      <c r="P579" s="322" t="str">
        <f>IF($C579="1 - HöS",'C1. Verprobung'!$D$17,
IF($C579="2 - HöS/HS",'C1. Verprobung'!$D$18,
IF($C579="3 - HS",'C1. Verprobung'!$D$19,
IF($C579="4 - HS/MS",'C1. Verprobung'!$D$20,
IF($C579="5 - MS",'C1. Verprobung'!$D$21,
IF($C579="6 - MS/NS",'C1. Verprobung'!$D$22,
IF($C579="7 - NS",'C1. Verprobung'!$D$23,"-")))))))</f>
        <v>-</v>
      </c>
      <c r="Q579" s="322" t="str">
        <f>IF($C579="1 - HöS",'C1. Verprobung'!$E$17,
IF($C579="2 - HöS/HS",'C1. Verprobung'!$E$18,
IF($C579="3 - HS",'C1. Verprobung'!$E$19,
IF($C579="4 - HS/MS",'C1. Verprobung'!$E$20,
IF($C579="5 - MS",'C1. Verprobung'!$E$21,
IF($C579="6 - MS/NS",'C1. Verprobung'!$E$22,
IF($C579="7 - NS",'C1. Verprobung'!$E$23,"-")))))))</f>
        <v>-</v>
      </c>
      <c r="R579" s="322" t="str">
        <f>IF($C579="1 - HöS",'C1. Verprobung'!$F$17,
IF($C579="2 - HöS/HS",'C1. Verprobung'!$F$18,
IF($C579="3 - HS",'C1. Verprobung'!$F$19,
IF($C579="4 - HS/MS",'C1. Verprobung'!$F$20,
IF($C579="5 - MS",'C1. Verprobung'!$F$21,
IF($C579="6 - MS/NS",'C1. Verprobung'!$F$22,
IF($C579="7 - NS",'C1. Verprobung'!$F$23,"-")))))))</f>
        <v>-</v>
      </c>
      <c r="S579" s="151"/>
      <c r="T579" s="181">
        <f t="shared" si="43"/>
        <v>0</v>
      </c>
      <c r="U579" s="181">
        <f t="shared" si="44"/>
        <v>0</v>
      </c>
      <c r="V579" s="181">
        <f t="shared" si="45"/>
        <v>0</v>
      </c>
      <c r="W579" s="181">
        <f t="shared" si="46"/>
        <v>0</v>
      </c>
      <c r="X579" s="181">
        <f t="shared" si="47"/>
        <v>0</v>
      </c>
    </row>
    <row r="580" spans="2:24" ht="15" customHeight="1" x14ac:dyDescent="0.2">
      <c r="B580" s="337" t="s">
        <v>36</v>
      </c>
      <c r="C580" s="133" t="s">
        <v>36</v>
      </c>
      <c r="D580" s="133" t="s">
        <v>36</v>
      </c>
      <c r="E580" s="133"/>
      <c r="F580" s="133"/>
      <c r="G580" s="133"/>
      <c r="H580" s="133"/>
      <c r="I580" s="133"/>
      <c r="J580" s="133"/>
      <c r="K580" s="154"/>
      <c r="L580" s="154"/>
      <c r="M580" s="154"/>
      <c r="N580" s="154"/>
      <c r="O580" s="322" t="str">
        <f>IF($C580="1 - HöS",'C1. Verprobung'!$C$17,
IF($C580="2 - HöS/HS",'C1. Verprobung'!$C$18,
IF($C580="3 - HS",'C1. Verprobung'!$C$19,
IF($C580="4 - HS/MS",'C1. Verprobung'!$C$20,
IF($C580="5 - MS",'C1. Verprobung'!$C$21,
IF($C580="6 - MS/NS",'C1. Verprobung'!$C$22,
IF($C580="7 - NS",'C1. Verprobung'!$C$23,"-")))))))</f>
        <v>-</v>
      </c>
      <c r="P580" s="322" t="str">
        <f>IF($C580="1 - HöS",'C1. Verprobung'!$D$17,
IF($C580="2 - HöS/HS",'C1. Verprobung'!$D$18,
IF($C580="3 - HS",'C1. Verprobung'!$D$19,
IF($C580="4 - HS/MS",'C1. Verprobung'!$D$20,
IF($C580="5 - MS",'C1. Verprobung'!$D$21,
IF($C580="6 - MS/NS",'C1. Verprobung'!$D$22,
IF($C580="7 - NS",'C1. Verprobung'!$D$23,"-")))))))</f>
        <v>-</v>
      </c>
      <c r="Q580" s="322" t="str">
        <f>IF($C580="1 - HöS",'C1. Verprobung'!$E$17,
IF($C580="2 - HöS/HS",'C1. Verprobung'!$E$18,
IF($C580="3 - HS",'C1. Verprobung'!$E$19,
IF($C580="4 - HS/MS",'C1. Verprobung'!$E$20,
IF($C580="5 - MS",'C1. Verprobung'!$E$21,
IF($C580="6 - MS/NS",'C1. Verprobung'!$E$22,
IF($C580="7 - NS",'C1. Verprobung'!$E$23,"-")))))))</f>
        <v>-</v>
      </c>
      <c r="R580" s="322" t="str">
        <f>IF($C580="1 - HöS",'C1. Verprobung'!$F$17,
IF($C580="2 - HöS/HS",'C1. Verprobung'!$F$18,
IF($C580="3 - HS",'C1. Verprobung'!$F$19,
IF($C580="4 - HS/MS",'C1. Verprobung'!$F$20,
IF($C580="5 - MS",'C1. Verprobung'!$F$21,
IF($C580="6 - MS/NS",'C1. Verprobung'!$F$22,
IF($C580="7 - NS",'C1. Verprobung'!$F$23,"-")))))))</f>
        <v>-</v>
      </c>
      <c r="S580" s="151"/>
      <c r="T580" s="181">
        <f t="shared" si="43"/>
        <v>0</v>
      </c>
      <c r="U580" s="181">
        <f t="shared" si="44"/>
        <v>0</v>
      </c>
      <c r="V580" s="181">
        <f t="shared" si="45"/>
        <v>0</v>
      </c>
      <c r="W580" s="181">
        <f t="shared" si="46"/>
        <v>0</v>
      </c>
      <c r="X580" s="181">
        <f t="shared" si="47"/>
        <v>0</v>
      </c>
    </row>
    <row r="581" spans="2:24" ht="15" customHeight="1" x14ac:dyDescent="0.2">
      <c r="B581" s="337" t="s">
        <v>36</v>
      </c>
      <c r="C581" s="133" t="s">
        <v>36</v>
      </c>
      <c r="D581" s="133" t="s">
        <v>36</v>
      </c>
      <c r="E581" s="133"/>
      <c r="F581" s="133"/>
      <c r="G581" s="133"/>
      <c r="H581" s="133"/>
      <c r="I581" s="133"/>
      <c r="J581" s="133"/>
      <c r="K581" s="154"/>
      <c r="L581" s="154"/>
      <c r="M581" s="154"/>
      <c r="N581" s="154"/>
      <c r="O581" s="322" t="str">
        <f>IF($C581="1 - HöS",'C1. Verprobung'!$C$17,
IF($C581="2 - HöS/HS",'C1. Verprobung'!$C$18,
IF($C581="3 - HS",'C1. Verprobung'!$C$19,
IF($C581="4 - HS/MS",'C1. Verprobung'!$C$20,
IF($C581="5 - MS",'C1. Verprobung'!$C$21,
IF($C581="6 - MS/NS",'C1. Verprobung'!$C$22,
IF($C581="7 - NS",'C1. Verprobung'!$C$23,"-")))))))</f>
        <v>-</v>
      </c>
      <c r="P581" s="322" t="str">
        <f>IF($C581="1 - HöS",'C1. Verprobung'!$D$17,
IF($C581="2 - HöS/HS",'C1. Verprobung'!$D$18,
IF($C581="3 - HS",'C1. Verprobung'!$D$19,
IF($C581="4 - HS/MS",'C1. Verprobung'!$D$20,
IF($C581="5 - MS",'C1. Verprobung'!$D$21,
IF($C581="6 - MS/NS",'C1. Verprobung'!$D$22,
IF($C581="7 - NS",'C1. Verprobung'!$D$23,"-")))))))</f>
        <v>-</v>
      </c>
      <c r="Q581" s="322" t="str">
        <f>IF($C581="1 - HöS",'C1. Verprobung'!$E$17,
IF($C581="2 - HöS/HS",'C1. Verprobung'!$E$18,
IF($C581="3 - HS",'C1. Verprobung'!$E$19,
IF($C581="4 - HS/MS",'C1. Verprobung'!$E$20,
IF($C581="5 - MS",'C1. Verprobung'!$E$21,
IF($C581="6 - MS/NS",'C1. Verprobung'!$E$22,
IF($C581="7 - NS",'C1. Verprobung'!$E$23,"-")))))))</f>
        <v>-</v>
      </c>
      <c r="R581" s="322" t="str">
        <f>IF($C581="1 - HöS",'C1. Verprobung'!$F$17,
IF($C581="2 - HöS/HS",'C1. Verprobung'!$F$18,
IF($C581="3 - HS",'C1. Verprobung'!$F$19,
IF($C581="4 - HS/MS",'C1. Verprobung'!$F$20,
IF($C581="5 - MS",'C1. Verprobung'!$F$21,
IF($C581="6 - MS/NS",'C1. Verprobung'!$F$22,
IF($C581="7 - NS",'C1. Verprobung'!$F$23,"-")))))))</f>
        <v>-</v>
      </c>
      <c r="S581" s="151"/>
      <c r="T581" s="181">
        <f t="shared" si="43"/>
        <v>0</v>
      </c>
      <c r="U581" s="181">
        <f t="shared" si="44"/>
        <v>0</v>
      </c>
      <c r="V581" s="181">
        <f t="shared" si="45"/>
        <v>0</v>
      </c>
      <c r="W581" s="181">
        <f t="shared" si="46"/>
        <v>0</v>
      </c>
      <c r="X581" s="181">
        <f t="shared" si="47"/>
        <v>0</v>
      </c>
    </row>
    <row r="582" spans="2:24" ht="15" customHeight="1" x14ac:dyDescent="0.2">
      <c r="B582" s="337" t="s">
        <v>36</v>
      </c>
      <c r="C582" s="133" t="s">
        <v>36</v>
      </c>
      <c r="D582" s="133" t="s">
        <v>36</v>
      </c>
      <c r="E582" s="133"/>
      <c r="F582" s="133"/>
      <c r="G582" s="133"/>
      <c r="H582" s="133"/>
      <c r="I582" s="133"/>
      <c r="J582" s="133"/>
      <c r="K582" s="154"/>
      <c r="L582" s="154"/>
      <c r="M582" s="154"/>
      <c r="N582" s="154"/>
      <c r="O582" s="322" t="str">
        <f>IF($C582="1 - HöS",'C1. Verprobung'!$C$17,
IF($C582="2 - HöS/HS",'C1. Verprobung'!$C$18,
IF($C582="3 - HS",'C1. Verprobung'!$C$19,
IF($C582="4 - HS/MS",'C1. Verprobung'!$C$20,
IF($C582="5 - MS",'C1. Verprobung'!$C$21,
IF($C582="6 - MS/NS",'C1. Verprobung'!$C$22,
IF($C582="7 - NS",'C1. Verprobung'!$C$23,"-")))))))</f>
        <v>-</v>
      </c>
      <c r="P582" s="322" t="str">
        <f>IF($C582="1 - HöS",'C1. Verprobung'!$D$17,
IF($C582="2 - HöS/HS",'C1. Verprobung'!$D$18,
IF($C582="3 - HS",'C1. Verprobung'!$D$19,
IF($C582="4 - HS/MS",'C1. Verprobung'!$D$20,
IF($C582="5 - MS",'C1. Verprobung'!$D$21,
IF($C582="6 - MS/NS",'C1. Verprobung'!$D$22,
IF($C582="7 - NS",'C1. Verprobung'!$D$23,"-")))))))</f>
        <v>-</v>
      </c>
      <c r="Q582" s="322" t="str">
        <f>IF($C582="1 - HöS",'C1. Verprobung'!$E$17,
IF($C582="2 - HöS/HS",'C1. Verprobung'!$E$18,
IF($C582="3 - HS",'C1. Verprobung'!$E$19,
IF($C582="4 - HS/MS",'C1. Verprobung'!$E$20,
IF($C582="5 - MS",'C1. Verprobung'!$E$21,
IF($C582="6 - MS/NS",'C1. Verprobung'!$E$22,
IF($C582="7 - NS",'C1. Verprobung'!$E$23,"-")))))))</f>
        <v>-</v>
      </c>
      <c r="R582" s="322" t="str">
        <f>IF($C582="1 - HöS",'C1. Verprobung'!$F$17,
IF($C582="2 - HöS/HS",'C1. Verprobung'!$F$18,
IF($C582="3 - HS",'C1. Verprobung'!$F$19,
IF($C582="4 - HS/MS",'C1. Verprobung'!$F$20,
IF($C582="5 - MS",'C1. Verprobung'!$F$21,
IF($C582="6 - MS/NS",'C1. Verprobung'!$F$22,
IF($C582="7 - NS",'C1. Verprobung'!$F$23,"-")))))))</f>
        <v>-</v>
      </c>
      <c r="S582" s="151"/>
      <c r="T582" s="181">
        <f t="shared" si="43"/>
        <v>0</v>
      </c>
      <c r="U582" s="181">
        <f t="shared" si="44"/>
        <v>0</v>
      </c>
      <c r="V582" s="181">
        <f t="shared" si="45"/>
        <v>0</v>
      </c>
      <c r="W582" s="181">
        <f t="shared" si="46"/>
        <v>0</v>
      </c>
      <c r="X582" s="181">
        <f t="shared" si="47"/>
        <v>0</v>
      </c>
    </row>
    <row r="583" spans="2:24" ht="15" customHeight="1" x14ac:dyDescent="0.2">
      <c r="B583" s="337" t="s">
        <v>36</v>
      </c>
      <c r="C583" s="133" t="s">
        <v>36</v>
      </c>
      <c r="D583" s="133" t="s">
        <v>36</v>
      </c>
      <c r="E583" s="133"/>
      <c r="F583" s="133"/>
      <c r="G583" s="133"/>
      <c r="H583" s="133"/>
      <c r="I583" s="133"/>
      <c r="J583" s="133"/>
      <c r="K583" s="154"/>
      <c r="L583" s="154"/>
      <c r="M583" s="154"/>
      <c r="N583" s="154"/>
      <c r="O583" s="322" t="str">
        <f>IF($C583="1 - HöS",'C1. Verprobung'!$C$17,
IF($C583="2 - HöS/HS",'C1. Verprobung'!$C$18,
IF($C583="3 - HS",'C1. Verprobung'!$C$19,
IF($C583="4 - HS/MS",'C1. Verprobung'!$C$20,
IF($C583="5 - MS",'C1. Verprobung'!$C$21,
IF($C583="6 - MS/NS",'C1. Verprobung'!$C$22,
IF($C583="7 - NS",'C1. Verprobung'!$C$23,"-")))))))</f>
        <v>-</v>
      </c>
      <c r="P583" s="322" t="str">
        <f>IF($C583="1 - HöS",'C1. Verprobung'!$D$17,
IF($C583="2 - HöS/HS",'C1. Verprobung'!$D$18,
IF($C583="3 - HS",'C1. Verprobung'!$D$19,
IF($C583="4 - HS/MS",'C1. Verprobung'!$D$20,
IF($C583="5 - MS",'C1. Verprobung'!$D$21,
IF($C583="6 - MS/NS",'C1. Verprobung'!$D$22,
IF($C583="7 - NS",'C1. Verprobung'!$D$23,"-")))))))</f>
        <v>-</v>
      </c>
      <c r="Q583" s="322" t="str">
        <f>IF($C583="1 - HöS",'C1. Verprobung'!$E$17,
IF($C583="2 - HöS/HS",'C1. Verprobung'!$E$18,
IF($C583="3 - HS",'C1. Verprobung'!$E$19,
IF($C583="4 - HS/MS",'C1. Verprobung'!$E$20,
IF($C583="5 - MS",'C1. Verprobung'!$E$21,
IF($C583="6 - MS/NS",'C1. Verprobung'!$E$22,
IF($C583="7 - NS",'C1. Verprobung'!$E$23,"-")))))))</f>
        <v>-</v>
      </c>
      <c r="R583" s="322" t="str">
        <f>IF($C583="1 - HöS",'C1. Verprobung'!$F$17,
IF($C583="2 - HöS/HS",'C1. Verprobung'!$F$18,
IF($C583="3 - HS",'C1. Verprobung'!$F$19,
IF($C583="4 - HS/MS",'C1. Verprobung'!$F$20,
IF($C583="5 - MS",'C1. Verprobung'!$F$21,
IF($C583="6 - MS/NS",'C1. Verprobung'!$F$22,
IF($C583="7 - NS",'C1. Verprobung'!$F$23,"-")))))))</f>
        <v>-</v>
      </c>
      <c r="S583" s="151"/>
      <c r="T583" s="181">
        <f t="shared" si="43"/>
        <v>0</v>
      </c>
      <c r="U583" s="181">
        <f t="shared" si="44"/>
        <v>0</v>
      </c>
      <c r="V583" s="181">
        <f t="shared" si="45"/>
        <v>0</v>
      </c>
      <c r="W583" s="181">
        <f t="shared" si="46"/>
        <v>0</v>
      </c>
      <c r="X583" s="181">
        <f t="shared" si="47"/>
        <v>0</v>
      </c>
    </row>
    <row r="584" spans="2:24" ht="15" customHeight="1" x14ac:dyDescent="0.2">
      <c r="B584" s="337" t="s">
        <v>36</v>
      </c>
      <c r="C584" s="133" t="s">
        <v>36</v>
      </c>
      <c r="D584" s="133" t="s">
        <v>36</v>
      </c>
      <c r="E584" s="133"/>
      <c r="F584" s="133"/>
      <c r="G584" s="133"/>
      <c r="H584" s="133"/>
      <c r="I584" s="133"/>
      <c r="J584" s="133"/>
      <c r="K584" s="154"/>
      <c r="L584" s="154"/>
      <c r="M584" s="154"/>
      <c r="N584" s="154"/>
      <c r="O584" s="322" t="str">
        <f>IF($C584="1 - HöS",'C1. Verprobung'!$C$17,
IF($C584="2 - HöS/HS",'C1. Verprobung'!$C$18,
IF($C584="3 - HS",'C1. Verprobung'!$C$19,
IF($C584="4 - HS/MS",'C1. Verprobung'!$C$20,
IF($C584="5 - MS",'C1. Verprobung'!$C$21,
IF($C584="6 - MS/NS",'C1. Verprobung'!$C$22,
IF($C584="7 - NS",'C1. Verprobung'!$C$23,"-")))))))</f>
        <v>-</v>
      </c>
      <c r="P584" s="322" t="str">
        <f>IF($C584="1 - HöS",'C1. Verprobung'!$D$17,
IF($C584="2 - HöS/HS",'C1. Verprobung'!$D$18,
IF($C584="3 - HS",'C1. Verprobung'!$D$19,
IF($C584="4 - HS/MS",'C1. Verprobung'!$D$20,
IF($C584="5 - MS",'C1. Verprobung'!$D$21,
IF($C584="6 - MS/NS",'C1. Verprobung'!$D$22,
IF($C584="7 - NS",'C1. Verprobung'!$D$23,"-")))))))</f>
        <v>-</v>
      </c>
      <c r="Q584" s="322" t="str">
        <f>IF($C584="1 - HöS",'C1. Verprobung'!$E$17,
IF($C584="2 - HöS/HS",'C1. Verprobung'!$E$18,
IF($C584="3 - HS",'C1. Verprobung'!$E$19,
IF($C584="4 - HS/MS",'C1. Verprobung'!$E$20,
IF($C584="5 - MS",'C1. Verprobung'!$E$21,
IF($C584="6 - MS/NS",'C1. Verprobung'!$E$22,
IF($C584="7 - NS",'C1. Verprobung'!$E$23,"-")))))))</f>
        <v>-</v>
      </c>
      <c r="R584" s="322" t="str">
        <f>IF($C584="1 - HöS",'C1. Verprobung'!$F$17,
IF($C584="2 - HöS/HS",'C1. Verprobung'!$F$18,
IF($C584="3 - HS",'C1. Verprobung'!$F$19,
IF($C584="4 - HS/MS",'C1. Verprobung'!$F$20,
IF($C584="5 - MS",'C1. Verprobung'!$F$21,
IF($C584="6 - MS/NS",'C1. Verprobung'!$F$22,
IF($C584="7 - NS",'C1. Verprobung'!$F$23,"-")))))))</f>
        <v>-</v>
      </c>
      <c r="S584" s="151"/>
      <c r="T584" s="181">
        <f t="shared" si="43"/>
        <v>0</v>
      </c>
      <c r="U584" s="181">
        <f t="shared" si="44"/>
        <v>0</v>
      </c>
      <c r="V584" s="181">
        <f t="shared" si="45"/>
        <v>0</v>
      </c>
      <c r="W584" s="181">
        <f t="shared" si="46"/>
        <v>0</v>
      </c>
      <c r="X584" s="181">
        <f t="shared" si="47"/>
        <v>0</v>
      </c>
    </row>
    <row r="585" spans="2:24" ht="15" customHeight="1" x14ac:dyDescent="0.2">
      <c r="B585" s="337" t="s">
        <v>36</v>
      </c>
      <c r="C585" s="133" t="s">
        <v>36</v>
      </c>
      <c r="D585" s="133" t="s">
        <v>36</v>
      </c>
      <c r="E585" s="133"/>
      <c r="F585" s="133"/>
      <c r="G585" s="133"/>
      <c r="H585" s="133"/>
      <c r="I585" s="133"/>
      <c r="J585" s="133"/>
      <c r="K585" s="154"/>
      <c r="L585" s="154"/>
      <c r="M585" s="154"/>
      <c r="N585" s="154"/>
      <c r="O585" s="322" t="str">
        <f>IF($C585="1 - HöS",'C1. Verprobung'!$C$17,
IF($C585="2 - HöS/HS",'C1. Verprobung'!$C$18,
IF($C585="3 - HS",'C1. Verprobung'!$C$19,
IF($C585="4 - HS/MS",'C1. Verprobung'!$C$20,
IF($C585="5 - MS",'C1. Verprobung'!$C$21,
IF($C585="6 - MS/NS",'C1. Verprobung'!$C$22,
IF($C585="7 - NS",'C1. Verprobung'!$C$23,"-")))))))</f>
        <v>-</v>
      </c>
      <c r="P585" s="322" t="str">
        <f>IF($C585="1 - HöS",'C1. Verprobung'!$D$17,
IF($C585="2 - HöS/HS",'C1. Verprobung'!$D$18,
IF($C585="3 - HS",'C1. Verprobung'!$D$19,
IF($C585="4 - HS/MS",'C1. Verprobung'!$D$20,
IF($C585="5 - MS",'C1. Verprobung'!$D$21,
IF($C585="6 - MS/NS",'C1. Verprobung'!$D$22,
IF($C585="7 - NS",'C1. Verprobung'!$D$23,"-")))))))</f>
        <v>-</v>
      </c>
      <c r="Q585" s="322" t="str">
        <f>IF($C585="1 - HöS",'C1. Verprobung'!$E$17,
IF($C585="2 - HöS/HS",'C1. Verprobung'!$E$18,
IF($C585="3 - HS",'C1. Verprobung'!$E$19,
IF($C585="4 - HS/MS",'C1. Verprobung'!$E$20,
IF($C585="5 - MS",'C1. Verprobung'!$E$21,
IF($C585="6 - MS/NS",'C1. Verprobung'!$E$22,
IF($C585="7 - NS",'C1. Verprobung'!$E$23,"-")))))))</f>
        <v>-</v>
      </c>
      <c r="R585" s="322" t="str">
        <f>IF($C585="1 - HöS",'C1. Verprobung'!$F$17,
IF($C585="2 - HöS/HS",'C1. Verprobung'!$F$18,
IF($C585="3 - HS",'C1. Verprobung'!$F$19,
IF($C585="4 - HS/MS",'C1. Verprobung'!$F$20,
IF($C585="5 - MS",'C1. Verprobung'!$F$21,
IF($C585="6 - MS/NS",'C1. Verprobung'!$F$22,
IF($C585="7 - NS",'C1. Verprobung'!$F$23,"-")))))))</f>
        <v>-</v>
      </c>
      <c r="S585" s="151"/>
      <c r="T585" s="181">
        <f t="shared" si="43"/>
        <v>0</v>
      </c>
      <c r="U585" s="181">
        <f t="shared" si="44"/>
        <v>0</v>
      </c>
      <c r="V585" s="181">
        <f t="shared" si="45"/>
        <v>0</v>
      </c>
      <c r="W585" s="181">
        <f t="shared" si="46"/>
        <v>0</v>
      </c>
      <c r="X585" s="181">
        <f t="shared" si="47"/>
        <v>0</v>
      </c>
    </row>
    <row r="586" spans="2:24" ht="15" customHeight="1" x14ac:dyDescent="0.2">
      <c r="B586" s="337" t="s">
        <v>36</v>
      </c>
      <c r="C586" s="133" t="s">
        <v>36</v>
      </c>
      <c r="D586" s="133" t="s">
        <v>36</v>
      </c>
      <c r="E586" s="133"/>
      <c r="F586" s="133"/>
      <c r="G586" s="133"/>
      <c r="H586" s="133"/>
      <c r="I586" s="133"/>
      <c r="J586" s="133"/>
      <c r="K586" s="154"/>
      <c r="L586" s="154"/>
      <c r="M586" s="154"/>
      <c r="N586" s="154"/>
      <c r="O586" s="322" t="str">
        <f>IF($C586="1 - HöS",'C1. Verprobung'!$C$17,
IF($C586="2 - HöS/HS",'C1. Verprobung'!$C$18,
IF($C586="3 - HS",'C1. Verprobung'!$C$19,
IF($C586="4 - HS/MS",'C1. Verprobung'!$C$20,
IF($C586="5 - MS",'C1. Verprobung'!$C$21,
IF($C586="6 - MS/NS",'C1. Verprobung'!$C$22,
IF($C586="7 - NS",'C1. Verprobung'!$C$23,"-")))))))</f>
        <v>-</v>
      </c>
      <c r="P586" s="322" t="str">
        <f>IF($C586="1 - HöS",'C1. Verprobung'!$D$17,
IF($C586="2 - HöS/HS",'C1. Verprobung'!$D$18,
IF($C586="3 - HS",'C1. Verprobung'!$D$19,
IF($C586="4 - HS/MS",'C1. Verprobung'!$D$20,
IF($C586="5 - MS",'C1. Verprobung'!$D$21,
IF($C586="6 - MS/NS",'C1. Verprobung'!$D$22,
IF($C586="7 - NS",'C1. Verprobung'!$D$23,"-")))))))</f>
        <v>-</v>
      </c>
      <c r="Q586" s="322" t="str">
        <f>IF($C586="1 - HöS",'C1. Verprobung'!$E$17,
IF($C586="2 - HöS/HS",'C1. Verprobung'!$E$18,
IF($C586="3 - HS",'C1. Verprobung'!$E$19,
IF($C586="4 - HS/MS",'C1. Verprobung'!$E$20,
IF($C586="5 - MS",'C1. Verprobung'!$E$21,
IF($C586="6 - MS/NS",'C1. Verprobung'!$E$22,
IF($C586="7 - NS",'C1. Verprobung'!$E$23,"-")))))))</f>
        <v>-</v>
      </c>
      <c r="R586" s="322" t="str">
        <f>IF($C586="1 - HöS",'C1. Verprobung'!$F$17,
IF($C586="2 - HöS/HS",'C1. Verprobung'!$F$18,
IF($C586="3 - HS",'C1. Verprobung'!$F$19,
IF($C586="4 - HS/MS",'C1. Verprobung'!$F$20,
IF($C586="5 - MS",'C1. Verprobung'!$F$21,
IF($C586="6 - MS/NS",'C1. Verprobung'!$F$22,
IF($C586="7 - NS",'C1. Verprobung'!$F$23,"-")))))))</f>
        <v>-</v>
      </c>
      <c r="S586" s="151"/>
      <c r="T586" s="181">
        <f t="shared" si="43"/>
        <v>0</v>
      </c>
      <c r="U586" s="181">
        <f t="shared" si="44"/>
        <v>0</v>
      </c>
      <c r="V586" s="181">
        <f t="shared" si="45"/>
        <v>0</v>
      </c>
      <c r="W586" s="181">
        <f t="shared" si="46"/>
        <v>0</v>
      </c>
      <c r="X586" s="181">
        <f t="shared" si="47"/>
        <v>0</v>
      </c>
    </row>
    <row r="587" spans="2:24" ht="15" customHeight="1" x14ac:dyDescent="0.2">
      <c r="B587" s="337" t="s">
        <v>36</v>
      </c>
      <c r="C587" s="133" t="s">
        <v>36</v>
      </c>
      <c r="D587" s="133" t="s">
        <v>36</v>
      </c>
      <c r="E587" s="133"/>
      <c r="F587" s="133"/>
      <c r="G587" s="133"/>
      <c r="H587" s="133"/>
      <c r="I587" s="133"/>
      <c r="J587" s="133"/>
      <c r="K587" s="154"/>
      <c r="L587" s="154"/>
      <c r="M587" s="154"/>
      <c r="N587" s="154"/>
      <c r="O587" s="322" t="str">
        <f>IF($C587="1 - HöS",'C1. Verprobung'!$C$17,
IF($C587="2 - HöS/HS",'C1. Verprobung'!$C$18,
IF($C587="3 - HS",'C1. Verprobung'!$C$19,
IF($C587="4 - HS/MS",'C1. Verprobung'!$C$20,
IF($C587="5 - MS",'C1. Verprobung'!$C$21,
IF($C587="6 - MS/NS",'C1. Verprobung'!$C$22,
IF($C587="7 - NS",'C1. Verprobung'!$C$23,"-")))))))</f>
        <v>-</v>
      </c>
      <c r="P587" s="322" t="str">
        <f>IF($C587="1 - HöS",'C1. Verprobung'!$D$17,
IF($C587="2 - HöS/HS",'C1. Verprobung'!$D$18,
IF($C587="3 - HS",'C1. Verprobung'!$D$19,
IF($C587="4 - HS/MS",'C1. Verprobung'!$D$20,
IF($C587="5 - MS",'C1. Verprobung'!$D$21,
IF($C587="6 - MS/NS",'C1. Verprobung'!$D$22,
IF($C587="7 - NS",'C1. Verprobung'!$D$23,"-")))))))</f>
        <v>-</v>
      </c>
      <c r="Q587" s="322" t="str">
        <f>IF($C587="1 - HöS",'C1. Verprobung'!$E$17,
IF($C587="2 - HöS/HS",'C1. Verprobung'!$E$18,
IF($C587="3 - HS",'C1. Verprobung'!$E$19,
IF($C587="4 - HS/MS",'C1. Verprobung'!$E$20,
IF($C587="5 - MS",'C1. Verprobung'!$E$21,
IF($C587="6 - MS/NS",'C1. Verprobung'!$E$22,
IF($C587="7 - NS",'C1. Verprobung'!$E$23,"-")))))))</f>
        <v>-</v>
      </c>
      <c r="R587" s="322" t="str">
        <f>IF($C587="1 - HöS",'C1. Verprobung'!$F$17,
IF($C587="2 - HöS/HS",'C1. Verprobung'!$F$18,
IF($C587="3 - HS",'C1. Verprobung'!$F$19,
IF($C587="4 - HS/MS",'C1. Verprobung'!$F$20,
IF($C587="5 - MS",'C1. Verprobung'!$F$21,
IF($C587="6 - MS/NS",'C1. Verprobung'!$F$22,
IF($C587="7 - NS",'C1. Verprobung'!$F$23,"-")))))))</f>
        <v>-</v>
      </c>
      <c r="S587" s="151"/>
      <c r="T587" s="181">
        <f t="shared" si="43"/>
        <v>0</v>
      </c>
      <c r="U587" s="181">
        <f t="shared" si="44"/>
        <v>0</v>
      </c>
      <c r="V587" s="181">
        <f t="shared" si="45"/>
        <v>0</v>
      </c>
      <c r="W587" s="181">
        <f t="shared" si="46"/>
        <v>0</v>
      </c>
      <c r="X587" s="181">
        <f t="shared" si="47"/>
        <v>0</v>
      </c>
    </row>
    <row r="588" spans="2:24" ht="15" customHeight="1" x14ac:dyDescent="0.2">
      <c r="B588" s="337" t="s">
        <v>36</v>
      </c>
      <c r="C588" s="133" t="s">
        <v>36</v>
      </c>
      <c r="D588" s="133" t="s">
        <v>36</v>
      </c>
      <c r="E588" s="133"/>
      <c r="F588" s="133"/>
      <c r="G588" s="133"/>
      <c r="H588" s="133"/>
      <c r="I588" s="133"/>
      <c r="J588" s="133"/>
      <c r="K588" s="154"/>
      <c r="L588" s="154"/>
      <c r="M588" s="154"/>
      <c r="N588" s="154"/>
      <c r="O588" s="322" t="str">
        <f>IF($C588="1 - HöS",'C1. Verprobung'!$C$17,
IF($C588="2 - HöS/HS",'C1. Verprobung'!$C$18,
IF($C588="3 - HS",'C1. Verprobung'!$C$19,
IF($C588="4 - HS/MS",'C1. Verprobung'!$C$20,
IF($C588="5 - MS",'C1. Verprobung'!$C$21,
IF($C588="6 - MS/NS",'C1. Verprobung'!$C$22,
IF($C588="7 - NS",'C1. Verprobung'!$C$23,"-")))))))</f>
        <v>-</v>
      </c>
      <c r="P588" s="322" t="str">
        <f>IF($C588="1 - HöS",'C1. Verprobung'!$D$17,
IF($C588="2 - HöS/HS",'C1. Verprobung'!$D$18,
IF($C588="3 - HS",'C1. Verprobung'!$D$19,
IF($C588="4 - HS/MS",'C1. Verprobung'!$D$20,
IF($C588="5 - MS",'C1. Verprobung'!$D$21,
IF($C588="6 - MS/NS",'C1. Verprobung'!$D$22,
IF($C588="7 - NS",'C1. Verprobung'!$D$23,"-")))))))</f>
        <v>-</v>
      </c>
      <c r="Q588" s="322" t="str">
        <f>IF($C588="1 - HöS",'C1. Verprobung'!$E$17,
IF($C588="2 - HöS/HS",'C1. Verprobung'!$E$18,
IF($C588="3 - HS",'C1. Verprobung'!$E$19,
IF($C588="4 - HS/MS",'C1. Verprobung'!$E$20,
IF($C588="5 - MS",'C1. Verprobung'!$E$21,
IF($C588="6 - MS/NS",'C1. Verprobung'!$E$22,
IF($C588="7 - NS",'C1. Verprobung'!$E$23,"-")))))))</f>
        <v>-</v>
      </c>
      <c r="R588" s="322" t="str">
        <f>IF($C588="1 - HöS",'C1. Verprobung'!$F$17,
IF($C588="2 - HöS/HS",'C1. Verprobung'!$F$18,
IF($C588="3 - HS",'C1. Verprobung'!$F$19,
IF($C588="4 - HS/MS",'C1. Verprobung'!$F$20,
IF($C588="5 - MS",'C1. Verprobung'!$F$21,
IF($C588="6 - MS/NS",'C1. Verprobung'!$F$22,
IF($C588="7 - NS",'C1. Verprobung'!$F$23,"-")))))))</f>
        <v>-</v>
      </c>
      <c r="S588" s="151"/>
      <c r="T588" s="181">
        <f t="shared" si="43"/>
        <v>0</v>
      </c>
      <c r="U588" s="181">
        <f t="shared" si="44"/>
        <v>0</v>
      </c>
      <c r="V588" s="181">
        <f t="shared" si="45"/>
        <v>0</v>
      </c>
      <c r="W588" s="181">
        <f t="shared" si="46"/>
        <v>0</v>
      </c>
      <c r="X588" s="181">
        <f t="shared" si="47"/>
        <v>0</v>
      </c>
    </row>
    <row r="589" spans="2:24" ht="15" customHeight="1" x14ac:dyDescent="0.2">
      <c r="B589" s="337" t="s">
        <v>36</v>
      </c>
      <c r="C589" s="133" t="s">
        <v>36</v>
      </c>
      <c r="D589" s="133" t="s">
        <v>36</v>
      </c>
      <c r="E589" s="133"/>
      <c r="F589" s="133"/>
      <c r="G589" s="133"/>
      <c r="H589" s="133"/>
      <c r="I589" s="133"/>
      <c r="J589" s="133"/>
      <c r="K589" s="154"/>
      <c r="L589" s="154"/>
      <c r="M589" s="154"/>
      <c r="N589" s="154"/>
      <c r="O589" s="322" t="str">
        <f>IF($C589="1 - HöS",'C1. Verprobung'!$C$17,
IF($C589="2 - HöS/HS",'C1. Verprobung'!$C$18,
IF($C589="3 - HS",'C1. Verprobung'!$C$19,
IF($C589="4 - HS/MS",'C1. Verprobung'!$C$20,
IF($C589="5 - MS",'C1. Verprobung'!$C$21,
IF($C589="6 - MS/NS",'C1. Verprobung'!$C$22,
IF($C589="7 - NS",'C1. Verprobung'!$C$23,"-")))))))</f>
        <v>-</v>
      </c>
      <c r="P589" s="322" t="str">
        <f>IF($C589="1 - HöS",'C1. Verprobung'!$D$17,
IF($C589="2 - HöS/HS",'C1. Verprobung'!$D$18,
IF($C589="3 - HS",'C1. Verprobung'!$D$19,
IF($C589="4 - HS/MS",'C1. Verprobung'!$D$20,
IF($C589="5 - MS",'C1. Verprobung'!$D$21,
IF($C589="6 - MS/NS",'C1. Verprobung'!$D$22,
IF($C589="7 - NS",'C1. Verprobung'!$D$23,"-")))))))</f>
        <v>-</v>
      </c>
      <c r="Q589" s="322" t="str">
        <f>IF($C589="1 - HöS",'C1. Verprobung'!$E$17,
IF($C589="2 - HöS/HS",'C1. Verprobung'!$E$18,
IF($C589="3 - HS",'C1. Verprobung'!$E$19,
IF($C589="4 - HS/MS",'C1. Verprobung'!$E$20,
IF($C589="5 - MS",'C1. Verprobung'!$E$21,
IF($C589="6 - MS/NS",'C1. Verprobung'!$E$22,
IF($C589="7 - NS",'C1. Verprobung'!$E$23,"-")))))))</f>
        <v>-</v>
      </c>
      <c r="R589" s="322" t="str">
        <f>IF($C589="1 - HöS",'C1. Verprobung'!$F$17,
IF($C589="2 - HöS/HS",'C1. Verprobung'!$F$18,
IF($C589="3 - HS",'C1. Verprobung'!$F$19,
IF($C589="4 - HS/MS",'C1. Verprobung'!$F$20,
IF($C589="5 - MS",'C1. Verprobung'!$F$21,
IF($C589="6 - MS/NS",'C1. Verprobung'!$F$22,
IF($C589="7 - NS",'C1. Verprobung'!$F$23,"-")))))))</f>
        <v>-</v>
      </c>
      <c r="S589" s="151"/>
      <c r="T589" s="181">
        <f t="shared" si="43"/>
        <v>0</v>
      </c>
      <c r="U589" s="181">
        <f t="shared" si="44"/>
        <v>0</v>
      </c>
      <c r="V589" s="181">
        <f t="shared" si="45"/>
        <v>0</v>
      </c>
      <c r="W589" s="181">
        <f t="shared" si="46"/>
        <v>0</v>
      </c>
      <c r="X589" s="181">
        <f t="shared" si="47"/>
        <v>0</v>
      </c>
    </row>
    <row r="590" spans="2:24" ht="15" customHeight="1" x14ac:dyDescent="0.2">
      <c r="B590" s="337" t="s">
        <v>36</v>
      </c>
      <c r="C590" s="133" t="s">
        <v>36</v>
      </c>
      <c r="D590" s="133" t="s">
        <v>36</v>
      </c>
      <c r="E590" s="133"/>
      <c r="F590" s="133"/>
      <c r="G590" s="133"/>
      <c r="H590" s="133"/>
      <c r="I590" s="133"/>
      <c r="J590" s="133"/>
      <c r="K590" s="154"/>
      <c r="L590" s="154"/>
      <c r="M590" s="154"/>
      <c r="N590" s="154"/>
      <c r="O590" s="322" t="str">
        <f>IF($C590="1 - HöS",'C1. Verprobung'!$C$17,
IF($C590="2 - HöS/HS",'C1. Verprobung'!$C$18,
IF($C590="3 - HS",'C1. Verprobung'!$C$19,
IF($C590="4 - HS/MS",'C1. Verprobung'!$C$20,
IF($C590="5 - MS",'C1. Verprobung'!$C$21,
IF($C590="6 - MS/NS",'C1. Verprobung'!$C$22,
IF($C590="7 - NS",'C1. Verprobung'!$C$23,"-")))))))</f>
        <v>-</v>
      </c>
      <c r="P590" s="322" t="str">
        <f>IF($C590="1 - HöS",'C1. Verprobung'!$D$17,
IF($C590="2 - HöS/HS",'C1. Verprobung'!$D$18,
IF($C590="3 - HS",'C1. Verprobung'!$D$19,
IF($C590="4 - HS/MS",'C1. Verprobung'!$D$20,
IF($C590="5 - MS",'C1. Verprobung'!$D$21,
IF($C590="6 - MS/NS",'C1. Verprobung'!$D$22,
IF($C590="7 - NS",'C1. Verprobung'!$D$23,"-")))))))</f>
        <v>-</v>
      </c>
      <c r="Q590" s="322" t="str">
        <f>IF($C590="1 - HöS",'C1. Verprobung'!$E$17,
IF($C590="2 - HöS/HS",'C1. Verprobung'!$E$18,
IF($C590="3 - HS",'C1. Verprobung'!$E$19,
IF($C590="4 - HS/MS",'C1. Verprobung'!$E$20,
IF($C590="5 - MS",'C1. Verprobung'!$E$21,
IF($C590="6 - MS/NS",'C1. Verprobung'!$E$22,
IF($C590="7 - NS",'C1. Verprobung'!$E$23,"-")))))))</f>
        <v>-</v>
      </c>
      <c r="R590" s="322" t="str">
        <f>IF($C590="1 - HöS",'C1. Verprobung'!$F$17,
IF($C590="2 - HöS/HS",'C1. Verprobung'!$F$18,
IF($C590="3 - HS",'C1. Verprobung'!$F$19,
IF($C590="4 - HS/MS",'C1. Verprobung'!$F$20,
IF($C590="5 - MS",'C1. Verprobung'!$F$21,
IF($C590="6 - MS/NS",'C1. Verprobung'!$F$22,
IF($C590="7 - NS",'C1. Verprobung'!$F$23,"-")))))))</f>
        <v>-</v>
      </c>
      <c r="S590" s="151"/>
      <c r="T590" s="181">
        <f t="shared" si="43"/>
        <v>0</v>
      </c>
      <c r="U590" s="181">
        <f t="shared" si="44"/>
        <v>0</v>
      </c>
      <c r="V590" s="181">
        <f t="shared" si="45"/>
        <v>0</v>
      </c>
      <c r="W590" s="181">
        <f t="shared" si="46"/>
        <v>0</v>
      </c>
      <c r="X590" s="181">
        <f t="shared" si="47"/>
        <v>0</v>
      </c>
    </row>
    <row r="591" spans="2:24" ht="15" customHeight="1" x14ac:dyDescent="0.2">
      <c r="B591" s="337" t="s">
        <v>36</v>
      </c>
      <c r="C591" s="133" t="s">
        <v>36</v>
      </c>
      <c r="D591" s="133" t="s">
        <v>36</v>
      </c>
      <c r="E591" s="133"/>
      <c r="F591" s="133"/>
      <c r="G591" s="133"/>
      <c r="H591" s="133"/>
      <c r="I591" s="133"/>
      <c r="J591" s="133"/>
      <c r="K591" s="154"/>
      <c r="L591" s="154"/>
      <c r="M591" s="154"/>
      <c r="N591" s="154"/>
      <c r="O591" s="322" t="str">
        <f>IF($C591="1 - HöS",'C1. Verprobung'!$C$17,
IF($C591="2 - HöS/HS",'C1. Verprobung'!$C$18,
IF($C591="3 - HS",'C1. Verprobung'!$C$19,
IF($C591="4 - HS/MS",'C1. Verprobung'!$C$20,
IF($C591="5 - MS",'C1. Verprobung'!$C$21,
IF($C591="6 - MS/NS",'C1. Verprobung'!$C$22,
IF($C591="7 - NS",'C1. Verprobung'!$C$23,"-")))))))</f>
        <v>-</v>
      </c>
      <c r="P591" s="322" t="str">
        <f>IF($C591="1 - HöS",'C1. Verprobung'!$D$17,
IF($C591="2 - HöS/HS",'C1. Verprobung'!$D$18,
IF($C591="3 - HS",'C1. Verprobung'!$D$19,
IF($C591="4 - HS/MS",'C1. Verprobung'!$D$20,
IF($C591="5 - MS",'C1. Verprobung'!$D$21,
IF($C591="6 - MS/NS",'C1. Verprobung'!$D$22,
IF($C591="7 - NS",'C1. Verprobung'!$D$23,"-")))))))</f>
        <v>-</v>
      </c>
      <c r="Q591" s="322" t="str">
        <f>IF($C591="1 - HöS",'C1. Verprobung'!$E$17,
IF($C591="2 - HöS/HS",'C1. Verprobung'!$E$18,
IF($C591="3 - HS",'C1. Verprobung'!$E$19,
IF($C591="4 - HS/MS",'C1. Verprobung'!$E$20,
IF($C591="5 - MS",'C1. Verprobung'!$E$21,
IF($C591="6 - MS/NS",'C1. Verprobung'!$E$22,
IF($C591="7 - NS",'C1. Verprobung'!$E$23,"-")))))))</f>
        <v>-</v>
      </c>
      <c r="R591" s="322" t="str">
        <f>IF($C591="1 - HöS",'C1. Verprobung'!$F$17,
IF($C591="2 - HöS/HS",'C1. Verprobung'!$F$18,
IF($C591="3 - HS",'C1. Verprobung'!$F$19,
IF($C591="4 - HS/MS",'C1. Verprobung'!$F$20,
IF($C591="5 - MS",'C1. Verprobung'!$F$21,
IF($C591="6 - MS/NS",'C1. Verprobung'!$F$22,
IF($C591="7 - NS",'C1. Verprobung'!$F$23,"-")))))))</f>
        <v>-</v>
      </c>
      <c r="S591" s="151"/>
      <c r="T591" s="181">
        <f t="shared" si="43"/>
        <v>0</v>
      </c>
      <c r="U591" s="181">
        <f t="shared" si="44"/>
        <v>0</v>
      </c>
      <c r="V591" s="181">
        <f t="shared" si="45"/>
        <v>0</v>
      </c>
      <c r="W591" s="181">
        <f t="shared" si="46"/>
        <v>0</v>
      </c>
      <c r="X591" s="181">
        <f t="shared" si="47"/>
        <v>0</v>
      </c>
    </row>
    <row r="592" spans="2:24" ht="15" customHeight="1" x14ac:dyDescent="0.2">
      <c r="B592" s="337" t="s">
        <v>36</v>
      </c>
      <c r="C592" s="133" t="s">
        <v>36</v>
      </c>
      <c r="D592" s="133" t="s">
        <v>36</v>
      </c>
      <c r="E592" s="133"/>
      <c r="F592" s="133"/>
      <c r="G592" s="133"/>
      <c r="H592" s="133"/>
      <c r="I592" s="133"/>
      <c r="J592" s="133"/>
      <c r="K592" s="154"/>
      <c r="L592" s="154"/>
      <c r="M592" s="154"/>
      <c r="N592" s="154"/>
      <c r="O592" s="322" t="str">
        <f>IF($C592="1 - HöS",'C1. Verprobung'!$C$17,
IF($C592="2 - HöS/HS",'C1. Verprobung'!$C$18,
IF($C592="3 - HS",'C1. Verprobung'!$C$19,
IF($C592="4 - HS/MS",'C1. Verprobung'!$C$20,
IF($C592="5 - MS",'C1. Verprobung'!$C$21,
IF($C592="6 - MS/NS",'C1. Verprobung'!$C$22,
IF($C592="7 - NS",'C1. Verprobung'!$C$23,"-")))))))</f>
        <v>-</v>
      </c>
      <c r="P592" s="322" t="str">
        <f>IF($C592="1 - HöS",'C1. Verprobung'!$D$17,
IF($C592="2 - HöS/HS",'C1. Verprobung'!$D$18,
IF($C592="3 - HS",'C1. Verprobung'!$D$19,
IF($C592="4 - HS/MS",'C1. Verprobung'!$D$20,
IF($C592="5 - MS",'C1. Verprobung'!$D$21,
IF($C592="6 - MS/NS",'C1. Verprobung'!$D$22,
IF($C592="7 - NS",'C1. Verprobung'!$D$23,"-")))))))</f>
        <v>-</v>
      </c>
      <c r="Q592" s="322" t="str">
        <f>IF($C592="1 - HöS",'C1. Verprobung'!$E$17,
IF($C592="2 - HöS/HS",'C1. Verprobung'!$E$18,
IF($C592="3 - HS",'C1. Verprobung'!$E$19,
IF($C592="4 - HS/MS",'C1. Verprobung'!$E$20,
IF($C592="5 - MS",'C1. Verprobung'!$E$21,
IF($C592="6 - MS/NS",'C1. Verprobung'!$E$22,
IF($C592="7 - NS",'C1. Verprobung'!$E$23,"-")))))))</f>
        <v>-</v>
      </c>
      <c r="R592" s="322" t="str">
        <f>IF($C592="1 - HöS",'C1. Verprobung'!$F$17,
IF($C592="2 - HöS/HS",'C1. Verprobung'!$F$18,
IF($C592="3 - HS",'C1. Verprobung'!$F$19,
IF($C592="4 - HS/MS",'C1. Verprobung'!$F$20,
IF($C592="5 - MS",'C1. Verprobung'!$F$21,
IF($C592="6 - MS/NS",'C1. Verprobung'!$F$22,
IF($C592="7 - NS",'C1. Verprobung'!$F$23,"-")))))))</f>
        <v>-</v>
      </c>
      <c r="S592" s="151"/>
      <c r="T592" s="181">
        <f t="shared" si="43"/>
        <v>0</v>
      </c>
      <c r="U592" s="181">
        <f t="shared" si="44"/>
        <v>0</v>
      </c>
      <c r="V592" s="181">
        <f t="shared" si="45"/>
        <v>0</v>
      </c>
      <c r="W592" s="181">
        <f t="shared" si="46"/>
        <v>0</v>
      </c>
      <c r="X592" s="181">
        <f t="shared" si="47"/>
        <v>0</v>
      </c>
    </row>
    <row r="593" spans="2:24" ht="15" customHeight="1" x14ac:dyDescent="0.2">
      <c r="B593" s="337" t="s">
        <v>36</v>
      </c>
      <c r="C593" s="133" t="s">
        <v>36</v>
      </c>
      <c r="D593" s="133" t="s">
        <v>36</v>
      </c>
      <c r="E593" s="133"/>
      <c r="F593" s="133"/>
      <c r="G593" s="133"/>
      <c r="H593" s="133"/>
      <c r="I593" s="133"/>
      <c r="J593" s="133"/>
      <c r="K593" s="154"/>
      <c r="L593" s="154"/>
      <c r="M593" s="154"/>
      <c r="N593" s="154"/>
      <c r="O593" s="322" t="str">
        <f>IF($C593="1 - HöS",'C1. Verprobung'!$C$17,
IF($C593="2 - HöS/HS",'C1. Verprobung'!$C$18,
IF($C593="3 - HS",'C1. Verprobung'!$C$19,
IF($C593="4 - HS/MS",'C1. Verprobung'!$C$20,
IF($C593="5 - MS",'C1. Verprobung'!$C$21,
IF($C593="6 - MS/NS",'C1. Verprobung'!$C$22,
IF($C593="7 - NS",'C1. Verprobung'!$C$23,"-")))))))</f>
        <v>-</v>
      </c>
      <c r="P593" s="322" t="str">
        <f>IF($C593="1 - HöS",'C1. Verprobung'!$D$17,
IF($C593="2 - HöS/HS",'C1. Verprobung'!$D$18,
IF($C593="3 - HS",'C1. Verprobung'!$D$19,
IF($C593="4 - HS/MS",'C1. Verprobung'!$D$20,
IF($C593="5 - MS",'C1. Verprobung'!$D$21,
IF($C593="6 - MS/NS",'C1. Verprobung'!$D$22,
IF($C593="7 - NS",'C1. Verprobung'!$D$23,"-")))))))</f>
        <v>-</v>
      </c>
      <c r="Q593" s="322" t="str">
        <f>IF($C593="1 - HöS",'C1. Verprobung'!$E$17,
IF($C593="2 - HöS/HS",'C1. Verprobung'!$E$18,
IF($C593="3 - HS",'C1. Verprobung'!$E$19,
IF($C593="4 - HS/MS",'C1. Verprobung'!$E$20,
IF($C593="5 - MS",'C1. Verprobung'!$E$21,
IF($C593="6 - MS/NS",'C1. Verprobung'!$E$22,
IF($C593="7 - NS",'C1. Verprobung'!$E$23,"-")))))))</f>
        <v>-</v>
      </c>
      <c r="R593" s="322" t="str">
        <f>IF($C593="1 - HöS",'C1. Verprobung'!$F$17,
IF($C593="2 - HöS/HS",'C1. Verprobung'!$F$18,
IF($C593="3 - HS",'C1. Verprobung'!$F$19,
IF($C593="4 - HS/MS",'C1. Verprobung'!$F$20,
IF($C593="5 - MS",'C1. Verprobung'!$F$21,
IF($C593="6 - MS/NS",'C1. Verprobung'!$F$22,
IF($C593="7 - NS",'C1. Verprobung'!$F$23,"-")))))))</f>
        <v>-</v>
      </c>
      <c r="S593" s="151"/>
      <c r="T593" s="181">
        <f t="shared" ref="T593:T656" si="48">IF($B593="§ 19 Abs. 2 Satz 1 StromNEV",(($K593*$O593)+($L593*$P593/100))*($S593),0)</f>
        <v>0</v>
      </c>
      <c r="U593" s="181">
        <f t="shared" ref="U593:U656" si="49">IF($B593="§ 19 Abs. 2 Satz 1 StromNEV",(($M593*$Q593)+($N593*$R593/100))*($S593),0)</f>
        <v>0</v>
      </c>
      <c r="V593" s="181">
        <f t="shared" ref="V593:V656" si="50">IF($B593="§ 19 Abs. 2 Satz 2 StromNEV",(($M593*$Q593)+($N593*$R593/100))*($S593),0)</f>
        <v>0</v>
      </c>
      <c r="W593" s="181">
        <f t="shared" si="46"/>
        <v>0</v>
      </c>
      <c r="X593" s="181">
        <f t="shared" si="47"/>
        <v>0</v>
      </c>
    </row>
    <row r="594" spans="2:24" ht="15" customHeight="1" x14ac:dyDescent="0.2">
      <c r="B594" s="337" t="s">
        <v>36</v>
      </c>
      <c r="C594" s="133" t="s">
        <v>36</v>
      </c>
      <c r="D594" s="133" t="s">
        <v>36</v>
      </c>
      <c r="E594" s="133"/>
      <c r="F594" s="133"/>
      <c r="G594" s="133"/>
      <c r="H594" s="133"/>
      <c r="I594" s="133"/>
      <c r="J594" s="133"/>
      <c r="K594" s="154"/>
      <c r="L594" s="154"/>
      <c r="M594" s="154"/>
      <c r="N594" s="154"/>
      <c r="O594" s="322" t="str">
        <f>IF($C594="1 - HöS",'C1. Verprobung'!$C$17,
IF($C594="2 - HöS/HS",'C1. Verprobung'!$C$18,
IF($C594="3 - HS",'C1. Verprobung'!$C$19,
IF($C594="4 - HS/MS",'C1. Verprobung'!$C$20,
IF($C594="5 - MS",'C1. Verprobung'!$C$21,
IF($C594="6 - MS/NS",'C1. Verprobung'!$C$22,
IF($C594="7 - NS",'C1. Verprobung'!$C$23,"-")))))))</f>
        <v>-</v>
      </c>
      <c r="P594" s="322" t="str">
        <f>IF($C594="1 - HöS",'C1. Verprobung'!$D$17,
IF($C594="2 - HöS/HS",'C1. Verprobung'!$D$18,
IF($C594="3 - HS",'C1. Verprobung'!$D$19,
IF($C594="4 - HS/MS",'C1. Verprobung'!$D$20,
IF($C594="5 - MS",'C1. Verprobung'!$D$21,
IF($C594="6 - MS/NS",'C1. Verprobung'!$D$22,
IF($C594="7 - NS",'C1. Verprobung'!$D$23,"-")))))))</f>
        <v>-</v>
      </c>
      <c r="Q594" s="322" t="str">
        <f>IF($C594="1 - HöS",'C1. Verprobung'!$E$17,
IF($C594="2 - HöS/HS",'C1. Verprobung'!$E$18,
IF($C594="3 - HS",'C1. Verprobung'!$E$19,
IF($C594="4 - HS/MS",'C1. Verprobung'!$E$20,
IF($C594="5 - MS",'C1. Verprobung'!$E$21,
IF($C594="6 - MS/NS",'C1. Verprobung'!$E$22,
IF($C594="7 - NS",'C1. Verprobung'!$E$23,"-")))))))</f>
        <v>-</v>
      </c>
      <c r="R594" s="322" t="str">
        <f>IF($C594="1 - HöS",'C1. Verprobung'!$F$17,
IF($C594="2 - HöS/HS",'C1. Verprobung'!$F$18,
IF($C594="3 - HS",'C1. Verprobung'!$F$19,
IF($C594="4 - HS/MS",'C1. Verprobung'!$F$20,
IF($C594="5 - MS",'C1. Verprobung'!$F$21,
IF($C594="6 - MS/NS",'C1. Verprobung'!$F$22,
IF($C594="7 - NS",'C1. Verprobung'!$F$23,"-")))))))</f>
        <v>-</v>
      </c>
      <c r="S594" s="151"/>
      <c r="T594" s="181">
        <f t="shared" si="48"/>
        <v>0</v>
      </c>
      <c r="U594" s="181">
        <f t="shared" si="49"/>
        <v>0</v>
      </c>
      <c r="V594" s="181">
        <f t="shared" si="50"/>
        <v>0</v>
      </c>
      <c r="W594" s="181">
        <f t="shared" ref="W594:W657" si="51">IF($B594="§ 118 Abs. 6 Satz 9 EnWG",(($K594*$O594)+($L594*$P594/100))*($S594),0)</f>
        <v>0</v>
      </c>
      <c r="X594" s="181">
        <f t="shared" ref="X594:X657" si="52">IF($B594="§ 118 Abs. 6 Satz 9 EnWG",(($M594*$Q594)+($N594*$R594/100))*($S594),0)</f>
        <v>0</v>
      </c>
    </row>
    <row r="595" spans="2:24" ht="15" customHeight="1" x14ac:dyDescent="0.2">
      <c r="B595" s="337" t="s">
        <v>36</v>
      </c>
      <c r="C595" s="133" t="s">
        <v>36</v>
      </c>
      <c r="D595" s="133" t="s">
        <v>36</v>
      </c>
      <c r="E595" s="133"/>
      <c r="F595" s="133"/>
      <c r="G595" s="133"/>
      <c r="H595" s="133"/>
      <c r="I595" s="133"/>
      <c r="J595" s="133"/>
      <c r="K595" s="154"/>
      <c r="L595" s="154"/>
      <c r="M595" s="154"/>
      <c r="N595" s="154"/>
      <c r="O595" s="322" t="str">
        <f>IF($C595="1 - HöS",'C1. Verprobung'!$C$17,
IF($C595="2 - HöS/HS",'C1. Verprobung'!$C$18,
IF($C595="3 - HS",'C1. Verprobung'!$C$19,
IF($C595="4 - HS/MS",'C1. Verprobung'!$C$20,
IF($C595="5 - MS",'C1. Verprobung'!$C$21,
IF($C595="6 - MS/NS",'C1. Verprobung'!$C$22,
IF($C595="7 - NS",'C1. Verprobung'!$C$23,"-")))))))</f>
        <v>-</v>
      </c>
      <c r="P595" s="322" t="str">
        <f>IF($C595="1 - HöS",'C1. Verprobung'!$D$17,
IF($C595="2 - HöS/HS",'C1. Verprobung'!$D$18,
IF($C595="3 - HS",'C1. Verprobung'!$D$19,
IF($C595="4 - HS/MS",'C1. Verprobung'!$D$20,
IF($C595="5 - MS",'C1. Verprobung'!$D$21,
IF($C595="6 - MS/NS",'C1. Verprobung'!$D$22,
IF($C595="7 - NS",'C1. Verprobung'!$D$23,"-")))))))</f>
        <v>-</v>
      </c>
      <c r="Q595" s="322" t="str">
        <f>IF($C595="1 - HöS",'C1. Verprobung'!$E$17,
IF($C595="2 - HöS/HS",'C1. Verprobung'!$E$18,
IF($C595="3 - HS",'C1. Verprobung'!$E$19,
IF($C595="4 - HS/MS",'C1. Verprobung'!$E$20,
IF($C595="5 - MS",'C1. Verprobung'!$E$21,
IF($C595="6 - MS/NS",'C1. Verprobung'!$E$22,
IF($C595="7 - NS",'C1. Verprobung'!$E$23,"-")))))))</f>
        <v>-</v>
      </c>
      <c r="R595" s="322" t="str">
        <f>IF($C595="1 - HöS",'C1. Verprobung'!$F$17,
IF($C595="2 - HöS/HS",'C1. Verprobung'!$F$18,
IF($C595="3 - HS",'C1. Verprobung'!$F$19,
IF($C595="4 - HS/MS",'C1. Verprobung'!$F$20,
IF($C595="5 - MS",'C1. Verprobung'!$F$21,
IF($C595="6 - MS/NS",'C1. Verprobung'!$F$22,
IF($C595="7 - NS",'C1. Verprobung'!$F$23,"-")))))))</f>
        <v>-</v>
      </c>
      <c r="S595" s="151"/>
      <c r="T595" s="181">
        <f t="shared" si="48"/>
        <v>0</v>
      </c>
      <c r="U595" s="181">
        <f t="shared" si="49"/>
        <v>0</v>
      </c>
      <c r="V595" s="181">
        <f t="shared" si="50"/>
        <v>0</v>
      </c>
      <c r="W595" s="181">
        <f t="shared" si="51"/>
        <v>0</v>
      </c>
      <c r="X595" s="181">
        <f t="shared" si="52"/>
        <v>0</v>
      </c>
    </row>
    <row r="596" spans="2:24" ht="15" customHeight="1" x14ac:dyDescent="0.2">
      <c r="B596" s="337" t="s">
        <v>36</v>
      </c>
      <c r="C596" s="133" t="s">
        <v>36</v>
      </c>
      <c r="D596" s="133" t="s">
        <v>36</v>
      </c>
      <c r="E596" s="133"/>
      <c r="F596" s="133"/>
      <c r="G596" s="133"/>
      <c r="H596" s="133"/>
      <c r="I596" s="133"/>
      <c r="J596" s="133"/>
      <c r="K596" s="154"/>
      <c r="L596" s="154"/>
      <c r="M596" s="154"/>
      <c r="N596" s="154"/>
      <c r="O596" s="322" t="str">
        <f>IF($C596="1 - HöS",'C1. Verprobung'!$C$17,
IF($C596="2 - HöS/HS",'C1. Verprobung'!$C$18,
IF($C596="3 - HS",'C1. Verprobung'!$C$19,
IF($C596="4 - HS/MS",'C1. Verprobung'!$C$20,
IF($C596="5 - MS",'C1. Verprobung'!$C$21,
IF($C596="6 - MS/NS",'C1. Verprobung'!$C$22,
IF($C596="7 - NS",'C1. Verprobung'!$C$23,"-")))))))</f>
        <v>-</v>
      </c>
      <c r="P596" s="322" t="str">
        <f>IF($C596="1 - HöS",'C1. Verprobung'!$D$17,
IF($C596="2 - HöS/HS",'C1. Verprobung'!$D$18,
IF($C596="3 - HS",'C1. Verprobung'!$D$19,
IF($C596="4 - HS/MS",'C1. Verprobung'!$D$20,
IF($C596="5 - MS",'C1. Verprobung'!$D$21,
IF($C596="6 - MS/NS",'C1. Verprobung'!$D$22,
IF($C596="7 - NS",'C1. Verprobung'!$D$23,"-")))))))</f>
        <v>-</v>
      </c>
      <c r="Q596" s="322" t="str">
        <f>IF($C596="1 - HöS",'C1. Verprobung'!$E$17,
IF($C596="2 - HöS/HS",'C1. Verprobung'!$E$18,
IF($C596="3 - HS",'C1. Verprobung'!$E$19,
IF($C596="4 - HS/MS",'C1. Verprobung'!$E$20,
IF($C596="5 - MS",'C1. Verprobung'!$E$21,
IF($C596="6 - MS/NS",'C1. Verprobung'!$E$22,
IF($C596="7 - NS",'C1. Verprobung'!$E$23,"-")))))))</f>
        <v>-</v>
      </c>
      <c r="R596" s="322" t="str">
        <f>IF($C596="1 - HöS",'C1. Verprobung'!$F$17,
IF($C596="2 - HöS/HS",'C1. Verprobung'!$F$18,
IF($C596="3 - HS",'C1. Verprobung'!$F$19,
IF($C596="4 - HS/MS",'C1. Verprobung'!$F$20,
IF($C596="5 - MS",'C1. Verprobung'!$F$21,
IF($C596="6 - MS/NS",'C1. Verprobung'!$F$22,
IF($C596="7 - NS",'C1. Verprobung'!$F$23,"-")))))))</f>
        <v>-</v>
      </c>
      <c r="S596" s="151"/>
      <c r="T596" s="181">
        <f t="shared" si="48"/>
        <v>0</v>
      </c>
      <c r="U596" s="181">
        <f t="shared" si="49"/>
        <v>0</v>
      </c>
      <c r="V596" s="181">
        <f t="shared" si="50"/>
        <v>0</v>
      </c>
      <c r="W596" s="181">
        <f t="shared" si="51"/>
        <v>0</v>
      </c>
      <c r="X596" s="181">
        <f t="shared" si="52"/>
        <v>0</v>
      </c>
    </row>
    <row r="597" spans="2:24" ht="15" customHeight="1" x14ac:dyDescent="0.2">
      <c r="B597" s="337" t="s">
        <v>36</v>
      </c>
      <c r="C597" s="133" t="s">
        <v>36</v>
      </c>
      <c r="D597" s="133" t="s">
        <v>36</v>
      </c>
      <c r="E597" s="133"/>
      <c r="F597" s="133"/>
      <c r="G597" s="133"/>
      <c r="H597" s="133"/>
      <c r="I597" s="133"/>
      <c r="J597" s="133"/>
      <c r="K597" s="154"/>
      <c r="L597" s="154"/>
      <c r="M597" s="154"/>
      <c r="N597" s="154"/>
      <c r="O597" s="322" t="str">
        <f>IF($C597="1 - HöS",'C1. Verprobung'!$C$17,
IF($C597="2 - HöS/HS",'C1. Verprobung'!$C$18,
IF($C597="3 - HS",'C1. Verprobung'!$C$19,
IF($C597="4 - HS/MS",'C1. Verprobung'!$C$20,
IF($C597="5 - MS",'C1. Verprobung'!$C$21,
IF($C597="6 - MS/NS",'C1. Verprobung'!$C$22,
IF($C597="7 - NS",'C1. Verprobung'!$C$23,"-")))))))</f>
        <v>-</v>
      </c>
      <c r="P597" s="322" t="str">
        <f>IF($C597="1 - HöS",'C1. Verprobung'!$D$17,
IF($C597="2 - HöS/HS",'C1. Verprobung'!$D$18,
IF($C597="3 - HS",'C1. Verprobung'!$D$19,
IF($C597="4 - HS/MS",'C1. Verprobung'!$D$20,
IF($C597="5 - MS",'C1. Verprobung'!$D$21,
IF($C597="6 - MS/NS",'C1. Verprobung'!$D$22,
IF($C597="7 - NS",'C1. Verprobung'!$D$23,"-")))))))</f>
        <v>-</v>
      </c>
      <c r="Q597" s="322" t="str">
        <f>IF($C597="1 - HöS",'C1. Verprobung'!$E$17,
IF($C597="2 - HöS/HS",'C1. Verprobung'!$E$18,
IF($C597="3 - HS",'C1. Verprobung'!$E$19,
IF($C597="4 - HS/MS",'C1. Verprobung'!$E$20,
IF($C597="5 - MS",'C1. Verprobung'!$E$21,
IF($C597="6 - MS/NS",'C1. Verprobung'!$E$22,
IF($C597="7 - NS",'C1. Verprobung'!$E$23,"-")))))))</f>
        <v>-</v>
      </c>
      <c r="R597" s="322" t="str">
        <f>IF($C597="1 - HöS",'C1. Verprobung'!$F$17,
IF($C597="2 - HöS/HS",'C1. Verprobung'!$F$18,
IF($C597="3 - HS",'C1. Verprobung'!$F$19,
IF($C597="4 - HS/MS",'C1. Verprobung'!$F$20,
IF($C597="5 - MS",'C1. Verprobung'!$F$21,
IF($C597="6 - MS/NS",'C1. Verprobung'!$F$22,
IF($C597="7 - NS",'C1. Verprobung'!$F$23,"-")))))))</f>
        <v>-</v>
      </c>
      <c r="S597" s="151"/>
      <c r="T597" s="181">
        <f t="shared" si="48"/>
        <v>0</v>
      </c>
      <c r="U597" s="181">
        <f t="shared" si="49"/>
        <v>0</v>
      </c>
      <c r="V597" s="181">
        <f t="shared" si="50"/>
        <v>0</v>
      </c>
      <c r="W597" s="181">
        <f t="shared" si="51"/>
        <v>0</v>
      </c>
      <c r="X597" s="181">
        <f t="shared" si="52"/>
        <v>0</v>
      </c>
    </row>
    <row r="598" spans="2:24" ht="15" customHeight="1" x14ac:dyDescent="0.2">
      <c r="B598" s="337" t="s">
        <v>36</v>
      </c>
      <c r="C598" s="133" t="s">
        <v>36</v>
      </c>
      <c r="D598" s="133" t="s">
        <v>36</v>
      </c>
      <c r="E598" s="133"/>
      <c r="F598" s="133"/>
      <c r="G598" s="133"/>
      <c r="H598" s="133"/>
      <c r="I598" s="133"/>
      <c r="J598" s="133"/>
      <c r="K598" s="154"/>
      <c r="L598" s="154"/>
      <c r="M598" s="154"/>
      <c r="N598" s="154"/>
      <c r="O598" s="322" t="str">
        <f>IF($C598="1 - HöS",'C1. Verprobung'!$C$17,
IF($C598="2 - HöS/HS",'C1. Verprobung'!$C$18,
IF($C598="3 - HS",'C1. Verprobung'!$C$19,
IF($C598="4 - HS/MS",'C1. Verprobung'!$C$20,
IF($C598="5 - MS",'C1. Verprobung'!$C$21,
IF($C598="6 - MS/NS",'C1. Verprobung'!$C$22,
IF($C598="7 - NS",'C1. Verprobung'!$C$23,"-")))))))</f>
        <v>-</v>
      </c>
      <c r="P598" s="322" t="str">
        <f>IF($C598="1 - HöS",'C1. Verprobung'!$D$17,
IF($C598="2 - HöS/HS",'C1. Verprobung'!$D$18,
IF($C598="3 - HS",'C1. Verprobung'!$D$19,
IF($C598="4 - HS/MS",'C1. Verprobung'!$D$20,
IF($C598="5 - MS",'C1. Verprobung'!$D$21,
IF($C598="6 - MS/NS",'C1. Verprobung'!$D$22,
IF($C598="7 - NS",'C1. Verprobung'!$D$23,"-")))))))</f>
        <v>-</v>
      </c>
      <c r="Q598" s="322" t="str">
        <f>IF($C598="1 - HöS",'C1. Verprobung'!$E$17,
IF($C598="2 - HöS/HS",'C1. Verprobung'!$E$18,
IF($C598="3 - HS",'C1. Verprobung'!$E$19,
IF($C598="4 - HS/MS",'C1. Verprobung'!$E$20,
IF($C598="5 - MS",'C1. Verprobung'!$E$21,
IF($C598="6 - MS/NS",'C1. Verprobung'!$E$22,
IF($C598="7 - NS",'C1. Verprobung'!$E$23,"-")))))))</f>
        <v>-</v>
      </c>
      <c r="R598" s="322" t="str">
        <f>IF($C598="1 - HöS",'C1. Verprobung'!$F$17,
IF($C598="2 - HöS/HS",'C1. Verprobung'!$F$18,
IF($C598="3 - HS",'C1. Verprobung'!$F$19,
IF($C598="4 - HS/MS",'C1. Verprobung'!$F$20,
IF($C598="5 - MS",'C1. Verprobung'!$F$21,
IF($C598="6 - MS/NS",'C1. Verprobung'!$F$22,
IF($C598="7 - NS",'C1. Verprobung'!$F$23,"-")))))))</f>
        <v>-</v>
      </c>
      <c r="S598" s="151"/>
      <c r="T598" s="181">
        <f t="shared" si="48"/>
        <v>0</v>
      </c>
      <c r="U598" s="181">
        <f t="shared" si="49"/>
        <v>0</v>
      </c>
      <c r="V598" s="181">
        <f t="shared" si="50"/>
        <v>0</v>
      </c>
      <c r="W598" s="181">
        <f t="shared" si="51"/>
        <v>0</v>
      </c>
      <c r="X598" s="181">
        <f t="shared" si="52"/>
        <v>0</v>
      </c>
    </row>
    <row r="599" spans="2:24" ht="15" customHeight="1" x14ac:dyDescent="0.2">
      <c r="B599" s="337" t="s">
        <v>36</v>
      </c>
      <c r="C599" s="133" t="s">
        <v>36</v>
      </c>
      <c r="D599" s="133" t="s">
        <v>36</v>
      </c>
      <c r="E599" s="133"/>
      <c r="F599" s="133"/>
      <c r="G599" s="133"/>
      <c r="H599" s="133"/>
      <c r="I599" s="133"/>
      <c r="J599" s="133"/>
      <c r="K599" s="154"/>
      <c r="L599" s="154"/>
      <c r="M599" s="154"/>
      <c r="N599" s="154"/>
      <c r="O599" s="322" t="str">
        <f>IF($C599="1 - HöS",'C1. Verprobung'!$C$17,
IF($C599="2 - HöS/HS",'C1. Verprobung'!$C$18,
IF($C599="3 - HS",'C1. Verprobung'!$C$19,
IF($C599="4 - HS/MS",'C1. Verprobung'!$C$20,
IF($C599="5 - MS",'C1. Verprobung'!$C$21,
IF($C599="6 - MS/NS",'C1. Verprobung'!$C$22,
IF($C599="7 - NS",'C1. Verprobung'!$C$23,"-")))))))</f>
        <v>-</v>
      </c>
      <c r="P599" s="322" t="str">
        <f>IF($C599="1 - HöS",'C1. Verprobung'!$D$17,
IF($C599="2 - HöS/HS",'C1. Verprobung'!$D$18,
IF($C599="3 - HS",'C1. Verprobung'!$D$19,
IF($C599="4 - HS/MS",'C1. Verprobung'!$D$20,
IF($C599="5 - MS",'C1. Verprobung'!$D$21,
IF($C599="6 - MS/NS",'C1. Verprobung'!$D$22,
IF($C599="7 - NS",'C1. Verprobung'!$D$23,"-")))))))</f>
        <v>-</v>
      </c>
      <c r="Q599" s="322" t="str">
        <f>IF($C599="1 - HöS",'C1. Verprobung'!$E$17,
IF($C599="2 - HöS/HS",'C1. Verprobung'!$E$18,
IF($C599="3 - HS",'C1. Verprobung'!$E$19,
IF($C599="4 - HS/MS",'C1. Verprobung'!$E$20,
IF($C599="5 - MS",'C1. Verprobung'!$E$21,
IF($C599="6 - MS/NS",'C1. Verprobung'!$E$22,
IF($C599="7 - NS",'C1. Verprobung'!$E$23,"-")))))))</f>
        <v>-</v>
      </c>
      <c r="R599" s="322" t="str">
        <f>IF($C599="1 - HöS",'C1. Verprobung'!$F$17,
IF($C599="2 - HöS/HS",'C1. Verprobung'!$F$18,
IF($C599="3 - HS",'C1. Verprobung'!$F$19,
IF($C599="4 - HS/MS",'C1. Verprobung'!$F$20,
IF($C599="5 - MS",'C1. Verprobung'!$F$21,
IF($C599="6 - MS/NS",'C1. Verprobung'!$F$22,
IF($C599="7 - NS",'C1. Verprobung'!$F$23,"-")))))))</f>
        <v>-</v>
      </c>
      <c r="S599" s="151"/>
      <c r="T599" s="181">
        <f t="shared" si="48"/>
        <v>0</v>
      </c>
      <c r="U599" s="181">
        <f t="shared" si="49"/>
        <v>0</v>
      </c>
      <c r="V599" s="181">
        <f t="shared" si="50"/>
        <v>0</v>
      </c>
      <c r="W599" s="181">
        <f t="shared" si="51"/>
        <v>0</v>
      </c>
      <c r="X599" s="181">
        <f t="shared" si="52"/>
        <v>0</v>
      </c>
    </row>
    <row r="600" spans="2:24" ht="15" customHeight="1" x14ac:dyDescent="0.2">
      <c r="B600" s="337" t="s">
        <v>36</v>
      </c>
      <c r="C600" s="133" t="s">
        <v>36</v>
      </c>
      <c r="D600" s="133" t="s">
        <v>36</v>
      </c>
      <c r="E600" s="133"/>
      <c r="F600" s="133"/>
      <c r="G600" s="133"/>
      <c r="H600" s="133"/>
      <c r="I600" s="133"/>
      <c r="J600" s="133"/>
      <c r="K600" s="154"/>
      <c r="L600" s="154"/>
      <c r="M600" s="154"/>
      <c r="N600" s="154"/>
      <c r="O600" s="322" t="str">
        <f>IF($C600="1 - HöS",'C1. Verprobung'!$C$17,
IF($C600="2 - HöS/HS",'C1. Verprobung'!$C$18,
IF($C600="3 - HS",'C1. Verprobung'!$C$19,
IF($C600="4 - HS/MS",'C1. Verprobung'!$C$20,
IF($C600="5 - MS",'C1. Verprobung'!$C$21,
IF($C600="6 - MS/NS",'C1. Verprobung'!$C$22,
IF($C600="7 - NS",'C1. Verprobung'!$C$23,"-")))))))</f>
        <v>-</v>
      </c>
      <c r="P600" s="322" t="str">
        <f>IF($C600="1 - HöS",'C1. Verprobung'!$D$17,
IF($C600="2 - HöS/HS",'C1. Verprobung'!$D$18,
IF($C600="3 - HS",'C1. Verprobung'!$D$19,
IF($C600="4 - HS/MS",'C1. Verprobung'!$D$20,
IF($C600="5 - MS",'C1. Verprobung'!$D$21,
IF($C600="6 - MS/NS",'C1. Verprobung'!$D$22,
IF($C600="7 - NS",'C1. Verprobung'!$D$23,"-")))))))</f>
        <v>-</v>
      </c>
      <c r="Q600" s="322" t="str">
        <f>IF($C600="1 - HöS",'C1. Verprobung'!$E$17,
IF($C600="2 - HöS/HS",'C1. Verprobung'!$E$18,
IF($C600="3 - HS",'C1. Verprobung'!$E$19,
IF($C600="4 - HS/MS",'C1. Verprobung'!$E$20,
IF($C600="5 - MS",'C1. Verprobung'!$E$21,
IF($C600="6 - MS/NS",'C1. Verprobung'!$E$22,
IF($C600="7 - NS",'C1. Verprobung'!$E$23,"-")))))))</f>
        <v>-</v>
      </c>
      <c r="R600" s="322" t="str">
        <f>IF($C600="1 - HöS",'C1. Verprobung'!$F$17,
IF($C600="2 - HöS/HS",'C1. Verprobung'!$F$18,
IF($C600="3 - HS",'C1. Verprobung'!$F$19,
IF($C600="4 - HS/MS",'C1. Verprobung'!$F$20,
IF($C600="5 - MS",'C1. Verprobung'!$F$21,
IF($C600="6 - MS/NS",'C1. Verprobung'!$F$22,
IF($C600="7 - NS",'C1. Verprobung'!$F$23,"-")))))))</f>
        <v>-</v>
      </c>
      <c r="S600" s="151"/>
      <c r="T600" s="181">
        <f t="shared" si="48"/>
        <v>0</v>
      </c>
      <c r="U600" s="181">
        <f t="shared" si="49"/>
        <v>0</v>
      </c>
      <c r="V600" s="181">
        <f t="shared" si="50"/>
        <v>0</v>
      </c>
      <c r="W600" s="181">
        <f t="shared" si="51"/>
        <v>0</v>
      </c>
      <c r="X600" s="181">
        <f t="shared" si="52"/>
        <v>0</v>
      </c>
    </row>
    <row r="601" spans="2:24" ht="15" customHeight="1" x14ac:dyDescent="0.2">
      <c r="B601" s="337" t="s">
        <v>36</v>
      </c>
      <c r="C601" s="133" t="s">
        <v>36</v>
      </c>
      <c r="D601" s="133" t="s">
        <v>36</v>
      </c>
      <c r="E601" s="133"/>
      <c r="F601" s="133"/>
      <c r="G601" s="133"/>
      <c r="H601" s="133"/>
      <c r="I601" s="133"/>
      <c r="J601" s="133"/>
      <c r="K601" s="154"/>
      <c r="L601" s="154"/>
      <c r="M601" s="154"/>
      <c r="N601" s="154"/>
      <c r="O601" s="322" t="str">
        <f>IF($C601="1 - HöS",'C1. Verprobung'!$C$17,
IF($C601="2 - HöS/HS",'C1. Verprobung'!$C$18,
IF($C601="3 - HS",'C1. Verprobung'!$C$19,
IF($C601="4 - HS/MS",'C1. Verprobung'!$C$20,
IF($C601="5 - MS",'C1. Verprobung'!$C$21,
IF($C601="6 - MS/NS",'C1. Verprobung'!$C$22,
IF($C601="7 - NS",'C1. Verprobung'!$C$23,"-")))))))</f>
        <v>-</v>
      </c>
      <c r="P601" s="322" t="str">
        <f>IF($C601="1 - HöS",'C1. Verprobung'!$D$17,
IF($C601="2 - HöS/HS",'C1. Verprobung'!$D$18,
IF($C601="3 - HS",'C1. Verprobung'!$D$19,
IF($C601="4 - HS/MS",'C1. Verprobung'!$D$20,
IF($C601="5 - MS",'C1. Verprobung'!$D$21,
IF($C601="6 - MS/NS",'C1. Verprobung'!$D$22,
IF($C601="7 - NS",'C1. Verprobung'!$D$23,"-")))))))</f>
        <v>-</v>
      </c>
      <c r="Q601" s="322" t="str">
        <f>IF($C601="1 - HöS",'C1. Verprobung'!$E$17,
IF($C601="2 - HöS/HS",'C1. Verprobung'!$E$18,
IF($C601="3 - HS",'C1. Verprobung'!$E$19,
IF($C601="4 - HS/MS",'C1. Verprobung'!$E$20,
IF($C601="5 - MS",'C1. Verprobung'!$E$21,
IF($C601="6 - MS/NS",'C1. Verprobung'!$E$22,
IF($C601="7 - NS",'C1. Verprobung'!$E$23,"-")))))))</f>
        <v>-</v>
      </c>
      <c r="R601" s="322" t="str">
        <f>IF($C601="1 - HöS",'C1. Verprobung'!$F$17,
IF($C601="2 - HöS/HS",'C1. Verprobung'!$F$18,
IF($C601="3 - HS",'C1. Verprobung'!$F$19,
IF($C601="4 - HS/MS",'C1. Verprobung'!$F$20,
IF($C601="5 - MS",'C1. Verprobung'!$F$21,
IF($C601="6 - MS/NS",'C1. Verprobung'!$F$22,
IF($C601="7 - NS",'C1. Verprobung'!$F$23,"-")))))))</f>
        <v>-</v>
      </c>
      <c r="S601" s="151"/>
      <c r="T601" s="181">
        <f t="shared" si="48"/>
        <v>0</v>
      </c>
      <c r="U601" s="181">
        <f t="shared" si="49"/>
        <v>0</v>
      </c>
      <c r="V601" s="181">
        <f t="shared" si="50"/>
        <v>0</v>
      </c>
      <c r="W601" s="181">
        <f t="shared" si="51"/>
        <v>0</v>
      </c>
      <c r="X601" s="181">
        <f t="shared" si="52"/>
        <v>0</v>
      </c>
    </row>
    <row r="602" spans="2:24" ht="15" customHeight="1" x14ac:dyDescent="0.2">
      <c r="B602" s="337" t="s">
        <v>36</v>
      </c>
      <c r="C602" s="133" t="s">
        <v>36</v>
      </c>
      <c r="D602" s="133" t="s">
        <v>36</v>
      </c>
      <c r="E602" s="133"/>
      <c r="F602" s="133"/>
      <c r="G602" s="133"/>
      <c r="H602" s="133"/>
      <c r="I602" s="133"/>
      <c r="J602" s="133"/>
      <c r="K602" s="154"/>
      <c r="L602" s="154"/>
      <c r="M602" s="154"/>
      <c r="N602" s="154"/>
      <c r="O602" s="322" t="str">
        <f>IF($C602="1 - HöS",'C1. Verprobung'!$C$17,
IF($C602="2 - HöS/HS",'C1. Verprobung'!$C$18,
IF($C602="3 - HS",'C1. Verprobung'!$C$19,
IF($C602="4 - HS/MS",'C1. Verprobung'!$C$20,
IF($C602="5 - MS",'C1. Verprobung'!$C$21,
IF($C602="6 - MS/NS",'C1. Verprobung'!$C$22,
IF($C602="7 - NS",'C1. Verprobung'!$C$23,"-")))))))</f>
        <v>-</v>
      </c>
      <c r="P602" s="322" t="str">
        <f>IF($C602="1 - HöS",'C1. Verprobung'!$D$17,
IF($C602="2 - HöS/HS",'C1. Verprobung'!$D$18,
IF($C602="3 - HS",'C1. Verprobung'!$D$19,
IF($C602="4 - HS/MS",'C1. Verprobung'!$D$20,
IF($C602="5 - MS",'C1. Verprobung'!$D$21,
IF($C602="6 - MS/NS",'C1. Verprobung'!$D$22,
IF($C602="7 - NS",'C1. Verprobung'!$D$23,"-")))))))</f>
        <v>-</v>
      </c>
      <c r="Q602" s="322" t="str">
        <f>IF($C602="1 - HöS",'C1. Verprobung'!$E$17,
IF($C602="2 - HöS/HS",'C1. Verprobung'!$E$18,
IF($C602="3 - HS",'C1. Verprobung'!$E$19,
IF($C602="4 - HS/MS",'C1. Verprobung'!$E$20,
IF($C602="5 - MS",'C1. Verprobung'!$E$21,
IF($C602="6 - MS/NS",'C1. Verprobung'!$E$22,
IF($C602="7 - NS",'C1. Verprobung'!$E$23,"-")))))))</f>
        <v>-</v>
      </c>
      <c r="R602" s="322" t="str">
        <f>IF($C602="1 - HöS",'C1. Verprobung'!$F$17,
IF($C602="2 - HöS/HS",'C1. Verprobung'!$F$18,
IF($C602="3 - HS",'C1. Verprobung'!$F$19,
IF($C602="4 - HS/MS",'C1. Verprobung'!$F$20,
IF($C602="5 - MS",'C1. Verprobung'!$F$21,
IF($C602="6 - MS/NS",'C1. Verprobung'!$F$22,
IF($C602="7 - NS",'C1. Verprobung'!$F$23,"-")))))))</f>
        <v>-</v>
      </c>
      <c r="S602" s="151"/>
      <c r="T602" s="181">
        <f t="shared" si="48"/>
        <v>0</v>
      </c>
      <c r="U602" s="181">
        <f t="shared" si="49"/>
        <v>0</v>
      </c>
      <c r="V602" s="181">
        <f t="shared" si="50"/>
        <v>0</v>
      </c>
      <c r="W602" s="181">
        <f t="shared" si="51"/>
        <v>0</v>
      </c>
      <c r="X602" s="181">
        <f t="shared" si="52"/>
        <v>0</v>
      </c>
    </row>
    <row r="603" spans="2:24" ht="15" customHeight="1" x14ac:dyDescent="0.2">
      <c r="B603" s="337" t="s">
        <v>36</v>
      </c>
      <c r="C603" s="133" t="s">
        <v>36</v>
      </c>
      <c r="D603" s="133" t="s">
        <v>36</v>
      </c>
      <c r="E603" s="133"/>
      <c r="F603" s="133"/>
      <c r="G603" s="133"/>
      <c r="H603" s="133"/>
      <c r="I603" s="133"/>
      <c r="J603" s="133"/>
      <c r="K603" s="154"/>
      <c r="L603" s="154"/>
      <c r="M603" s="154"/>
      <c r="N603" s="154"/>
      <c r="O603" s="322" t="str">
        <f>IF($C603="1 - HöS",'C1. Verprobung'!$C$17,
IF($C603="2 - HöS/HS",'C1. Verprobung'!$C$18,
IF($C603="3 - HS",'C1. Verprobung'!$C$19,
IF($C603="4 - HS/MS",'C1. Verprobung'!$C$20,
IF($C603="5 - MS",'C1. Verprobung'!$C$21,
IF($C603="6 - MS/NS",'C1. Verprobung'!$C$22,
IF($C603="7 - NS",'C1. Verprobung'!$C$23,"-")))))))</f>
        <v>-</v>
      </c>
      <c r="P603" s="322" t="str">
        <f>IF($C603="1 - HöS",'C1. Verprobung'!$D$17,
IF($C603="2 - HöS/HS",'C1. Verprobung'!$D$18,
IF($C603="3 - HS",'C1. Verprobung'!$D$19,
IF($C603="4 - HS/MS",'C1. Verprobung'!$D$20,
IF($C603="5 - MS",'C1. Verprobung'!$D$21,
IF($C603="6 - MS/NS",'C1. Verprobung'!$D$22,
IF($C603="7 - NS",'C1. Verprobung'!$D$23,"-")))))))</f>
        <v>-</v>
      </c>
      <c r="Q603" s="322" t="str">
        <f>IF($C603="1 - HöS",'C1. Verprobung'!$E$17,
IF($C603="2 - HöS/HS",'C1. Verprobung'!$E$18,
IF($C603="3 - HS",'C1. Verprobung'!$E$19,
IF($C603="4 - HS/MS",'C1. Verprobung'!$E$20,
IF($C603="5 - MS",'C1. Verprobung'!$E$21,
IF($C603="6 - MS/NS",'C1. Verprobung'!$E$22,
IF($C603="7 - NS",'C1. Verprobung'!$E$23,"-")))))))</f>
        <v>-</v>
      </c>
      <c r="R603" s="322" t="str">
        <f>IF($C603="1 - HöS",'C1. Verprobung'!$F$17,
IF($C603="2 - HöS/HS",'C1. Verprobung'!$F$18,
IF($C603="3 - HS",'C1. Verprobung'!$F$19,
IF($C603="4 - HS/MS",'C1. Verprobung'!$F$20,
IF($C603="5 - MS",'C1. Verprobung'!$F$21,
IF($C603="6 - MS/NS",'C1. Verprobung'!$F$22,
IF($C603="7 - NS",'C1. Verprobung'!$F$23,"-")))))))</f>
        <v>-</v>
      </c>
      <c r="S603" s="151"/>
      <c r="T603" s="181">
        <f t="shared" si="48"/>
        <v>0</v>
      </c>
      <c r="U603" s="181">
        <f t="shared" si="49"/>
        <v>0</v>
      </c>
      <c r="V603" s="181">
        <f t="shared" si="50"/>
        <v>0</v>
      </c>
      <c r="W603" s="181">
        <f t="shared" si="51"/>
        <v>0</v>
      </c>
      <c r="X603" s="181">
        <f t="shared" si="52"/>
        <v>0</v>
      </c>
    </row>
    <row r="604" spans="2:24" ht="15" customHeight="1" x14ac:dyDescent="0.2">
      <c r="B604" s="337" t="s">
        <v>36</v>
      </c>
      <c r="C604" s="133" t="s">
        <v>36</v>
      </c>
      <c r="D604" s="133" t="s">
        <v>36</v>
      </c>
      <c r="E604" s="133"/>
      <c r="F604" s="133"/>
      <c r="G604" s="133"/>
      <c r="H604" s="133"/>
      <c r="I604" s="133"/>
      <c r="J604" s="133"/>
      <c r="K604" s="154"/>
      <c r="L604" s="154"/>
      <c r="M604" s="154"/>
      <c r="N604" s="154"/>
      <c r="O604" s="322" t="str">
        <f>IF($C604="1 - HöS",'C1. Verprobung'!$C$17,
IF($C604="2 - HöS/HS",'C1. Verprobung'!$C$18,
IF($C604="3 - HS",'C1. Verprobung'!$C$19,
IF($C604="4 - HS/MS",'C1. Verprobung'!$C$20,
IF($C604="5 - MS",'C1. Verprobung'!$C$21,
IF($C604="6 - MS/NS",'C1. Verprobung'!$C$22,
IF($C604="7 - NS",'C1. Verprobung'!$C$23,"-")))))))</f>
        <v>-</v>
      </c>
      <c r="P604" s="322" t="str">
        <f>IF($C604="1 - HöS",'C1. Verprobung'!$D$17,
IF($C604="2 - HöS/HS",'C1. Verprobung'!$D$18,
IF($C604="3 - HS",'C1. Verprobung'!$D$19,
IF($C604="4 - HS/MS",'C1. Verprobung'!$D$20,
IF($C604="5 - MS",'C1. Verprobung'!$D$21,
IF($C604="6 - MS/NS",'C1. Verprobung'!$D$22,
IF($C604="7 - NS",'C1. Verprobung'!$D$23,"-")))))))</f>
        <v>-</v>
      </c>
      <c r="Q604" s="322" t="str">
        <f>IF($C604="1 - HöS",'C1. Verprobung'!$E$17,
IF($C604="2 - HöS/HS",'C1. Verprobung'!$E$18,
IF($C604="3 - HS",'C1. Verprobung'!$E$19,
IF($C604="4 - HS/MS",'C1. Verprobung'!$E$20,
IF($C604="5 - MS",'C1. Verprobung'!$E$21,
IF($C604="6 - MS/NS",'C1. Verprobung'!$E$22,
IF($C604="7 - NS",'C1. Verprobung'!$E$23,"-")))))))</f>
        <v>-</v>
      </c>
      <c r="R604" s="322" t="str">
        <f>IF($C604="1 - HöS",'C1. Verprobung'!$F$17,
IF($C604="2 - HöS/HS",'C1. Verprobung'!$F$18,
IF($C604="3 - HS",'C1. Verprobung'!$F$19,
IF($C604="4 - HS/MS",'C1. Verprobung'!$F$20,
IF($C604="5 - MS",'C1. Verprobung'!$F$21,
IF($C604="6 - MS/NS",'C1. Verprobung'!$F$22,
IF($C604="7 - NS",'C1. Verprobung'!$F$23,"-")))))))</f>
        <v>-</v>
      </c>
      <c r="S604" s="151"/>
      <c r="T604" s="181">
        <f t="shared" si="48"/>
        <v>0</v>
      </c>
      <c r="U604" s="181">
        <f t="shared" si="49"/>
        <v>0</v>
      </c>
      <c r="V604" s="181">
        <f t="shared" si="50"/>
        <v>0</v>
      </c>
      <c r="W604" s="181">
        <f t="shared" si="51"/>
        <v>0</v>
      </c>
      <c r="X604" s="181">
        <f t="shared" si="52"/>
        <v>0</v>
      </c>
    </row>
    <row r="605" spans="2:24" ht="15" customHeight="1" x14ac:dyDescent="0.2">
      <c r="B605" s="337" t="s">
        <v>36</v>
      </c>
      <c r="C605" s="133" t="s">
        <v>36</v>
      </c>
      <c r="D605" s="133" t="s">
        <v>36</v>
      </c>
      <c r="E605" s="133"/>
      <c r="F605" s="133"/>
      <c r="G605" s="133"/>
      <c r="H605" s="133"/>
      <c r="I605" s="133"/>
      <c r="J605" s="133"/>
      <c r="K605" s="154"/>
      <c r="L605" s="154"/>
      <c r="M605" s="154"/>
      <c r="N605" s="154"/>
      <c r="O605" s="322" t="str">
        <f>IF($C605="1 - HöS",'C1. Verprobung'!$C$17,
IF($C605="2 - HöS/HS",'C1. Verprobung'!$C$18,
IF($C605="3 - HS",'C1. Verprobung'!$C$19,
IF($C605="4 - HS/MS",'C1. Verprobung'!$C$20,
IF($C605="5 - MS",'C1. Verprobung'!$C$21,
IF($C605="6 - MS/NS",'C1. Verprobung'!$C$22,
IF($C605="7 - NS",'C1. Verprobung'!$C$23,"-")))))))</f>
        <v>-</v>
      </c>
      <c r="P605" s="322" t="str">
        <f>IF($C605="1 - HöS",'C1. Verprobung'!$D$17,
IF($C605="2 - HöS/HS",'C1. Verprobung'!$D$18,
IF($C605="3 - HS",'C1. Verprobung'!$D$19,
IF($C605="4 - HS/MS",'C1. Verprobung'!$D$20,
IF($C605="5 - MS",'C1. Verprobung'!$D$21,
IF($C605="6 - MS/NS",'C1. Verprobung'!$D$22,
IF($C605="7 - NS",'C1. Verprobung'!$D$23,"-")))))))</f>
        <v>-</v>
      </c>
      <c r="Q605" s="322" t="str">
        <f>IF($C605="1 - HöS",'C1. Verprobung'!$E$17,
IF($C605="2 - HöS/HS",'C1. Verprobung'!$E$18,
IF($C605="3 - HS",'C1. Verprobung'!$E$19,
IF($C605="4 - HS/MS",'C1. Verprobung'!$E$20,
IF($C605="5 - MS",'C1. Verprobung'!$E$21,
IF($C605="6 - MS/NS",'C1. Verprobung'!$E$22,
IF($C605="7 - NS",'C1. Verprobung'!$E$23,"-")))))))</f>
        <v>-</v>
      </c>
      <c r="R605" s="322" t="str">
        <f>IF($C605="1 - HöS",'C1. Verprobung'!$F$17,
IF($C605="2 - HöS/HS",'C1. Verprobung'!$F$18,
IF($C605="3 - HS",'C1. Verprobung'!$F$19,
IF($C605="4 - HS/MS",'C1. Verprobung'!$F$20,
IF($C605="5 - MS",'C1. Verprobung'!$F$21,
IF($C605="6 - MS/NS",'C1. Verprobung'!$F$22,
IF($C605="7 - NS",'C1. Verprobung'!$F$23,"-")))))))</f>
        <v>-</v>
      </c>
      <c r="S605" s="151"/>
      <c r="T605" s="181">
        <f t="shared" si="48"/>
        <v>0</v>
      </c>
      <c r="U605" s="181">
        <f t="shared" si="49"/>
        <v>0</v>
      </c>
      <c r="V605" s="181">
        <f t="shared" si="50"/>
        <v>0</v>
      </c>
      <c r="W605" s="181">
        <f t="shared" si="51"/>
        <v>0</v>
      </c>
      <c r="X605" s="181">
        <f t="shared" si="52"/>
        <v>0</v>
      </c>
    </row>
    <row r="606" spans="2:24" ht="15" customHeight="1" x14ac:dyDescent="0.2">
      <c r="B606" s="337" t="s">
        <v>36</v>
      </c>
      <c r="C606" s="133" t="s">
        <v>36</v>
      </c>
      <c r="D606" s="133" t="s">
        <v>36</v>
      </c>
      <c r="E606" s="133"/>
      <c r="F606" s="133"/>
      <c r="G606" s="133"/>
      <c r="H606" s="133"/>
      <c r="I606" s="133"/>
      <c r="J606" s="133"/>
      <c r="K606" s="154"/>
      <c r="L606" s="154"/>
      <c r="M606" s="154"/>
      <c r="N606" s="154"/>
      <c r="O606" s="322" t="str">
        <f>IF($C606="1 - HöS",'C1. Verprobung'!$C$17,
IF($C606="2 - HöS/HS",'C1. Verprobung'!$C$18,
IF($C606="3 - HS",'C1. Verprobung'!$C$19,
IF($C606="4 - HS/MS",'C1. Verprobung'!$C$20,
IF($C606="5 - MS",'C1. Verprobung'!$C$21,
IF($C606="6 - MS/NS",'C1. Verprobung'!$C$22,
IF($C606="7 - NS",'C1. Verprobung'!$C$23,"-")))))))</f>
        <v>-</v>
      </c>
      <c r="P606" s="322" t="str">
        <f>IF($C606="1 - HöS",'C1. Verprobung'!$D$17,
IF($C606="2 - HöS/HS",'C1. Verprobung'!$D$18,
IF($C606="3 - HS",'C1. Verprobung'!$D$19,
IF($C606="4 - HS/MS",'C1. Verprobung'!$D$20,
IF($C606="5 - MS",'C1. Verprobung'!$D$21,
IF($C606="6 - MS/NS",'C1. Verprobung'!$D$22,
IF($C606="7 - NS",'C1. Verprobung'!$D$23,"-")))))))</f>
        <v>-</v>
      </c>
      <c r="Q606" s="322" t="str">
        <f>IF($C606="1 - HöS",'C1. Verprobung'!$E$17,
IF($C606="2 - HöS/HS",'C1. Verprobung'!$E$18,
IF($C606="3 - HS",'C1. Verprobung'!$E$19,
IF($C606="4 - HS/MS",'C1. Verprobung'!$E$20,
IF($C606="5 - MS",'C1. Verprobung'!$E$21,
IF($C606="6 - MS/NS",'C1. Verprobung'!$E$22,
IF($C606="7 - NS",'C1. Verprobung'!$E$23,"-")))))))</f>
        <v>-</v>
      </c>
      <c r="R606" s="322" t="str">
        <f>IF($C606="1 - HöS",'C1. Verprobung'!$F$17,
IF($C606="2 - HöS/HS",'C1. Verprobung'!$F$18,
IF($C606="3 - HS",'C1. Verprobung'!$F$19,
IF($C606="4 - HS/MS",'C1. Verprobung'!$F$20,
IF($C606="5 - MS",'C1. Verprobung'!$F$21,
IF($C606="6 - MS/NS",'C1. Verprobung'!$F$22,
IF($C606="7 - NS",'C1. Verprobung'!$F$23,"-")))))))</f>
        <v>-</v>
      </c>
      <c r="S606" s="151"/>
      <c r="T606" s="181">
        <f t="shared" si="48"/>
        <v>0</v>
      </c>
      <c r="U606" s="181">
        <f t="shared" si="49"/>
        <v>0</v>
      </c>
      <c r="V606" s="181">
        <f t="shared" si="50"/>
        <v>0</v>
      </c>
      <c r="W606" s="181">
        <f t="shared" si="51"/>
        <v>0</v>
      </c>
      <c r="X606" s="181">
        <f t="shared" si="52"/>
        <v>0</v>
      </c>
    </row>
    <row r="607" spans="2:24" ht="15" customHeight="1" x14ac:dyDescent="0.2">
      <c r="B607" s="337" t="s">
        <v>36</v>
      </c>
      <c r="C607" s="133" t="s">
        <v>36</v>
      </c>
      <c r="D607" s="133" t="s">
        <v>36</v>
      </c>
      <c r="E607" s="133"/>
      <c r="F607" s="133"/>
      <c r="G607" s="133"/>
      <c r="H607" s="133"/>
      <c r="I607" s="133"/>
      <c r="J607" s="133"/>
      <c r="K607" s="154"/>
      <c r="L607" s="154"/>
      <c r="M607" s="154"/>
      <c r="N607" s="154"/>
      <c r="O607" s="322" t="str">
        <f>IF($C607="1 - HöS",'C1. Verprobung'!$C$17,
IF($C607="2 - HöS/HS",'C1. Verprobung'!$C$18,
IF($C607="3 - HS",'C1. Verprobung'!$C$19,
IF($C607="4 - HS/MS",'C1. Verprobung'!$C$20,
IF($C607="5 - MS",'C1. Verprobung'!$C$21,
IF($C607="6 - MS/NS",'C1. Verprobung'!$C$22,
IF($C607="7 - NS",'C1. Verprobung'!$C$23,"-")))))))</f>
        <v>-</v>
      </c>
      <c r="P607" s="322" t="str">
        <f>IF($C607="1 - HöS",'C1. Verprobung'!$D$17,
IF($C607="2 - HöS/HS",'C1. Verprobung'!$D$18,
IF($C607="3 - HS",'C1. Verprobung'!$D$19,
IF($C607="4 - HS/MS",'C1. Verprobung'!$D$20,
IF($C607="5 - MS",'C1. Verprobung'!$D$21,
IF($C607="6 - MS/NS",'C1. Verprobung'!$D$22,
IF($C607="7 - NS",'C1. Verprobung'!$D$23,"-")))))))</f>
        <v>-</v>
      </c>
      <c r="Q607" s="322" t="str">
        <f>IF($C607="1 - HöS",'C1. Verprobung'!$E$17,
IF($C607="2 - HöS/HS",'C1. Verprobung'!$E$18,
IF($C607="3 - HS",'C1. Verprobung'!$E$19,
IF($C607="4 - HS/MS",'C1. Verprobung'!$E$20,
IF($C607="5 - MS",'C1. Verprobung'!$E$21,
IF($C607="6 - MS/NS",'C1. Verprobung'!$E$22,
IF($C607="7 - NS",'C1. Verprobung'!$E$23,"-")))))))</f>
        <v>-</v>
      </c>
      <c r="R607" s="322" t="str">
        <f>IF($C607="1 - HöS",'C1. Verprobung'!$F$17,
IF($C607="2 - HöS/HS",'C1. Verprobung'!$F$18,
IF($C607="3 - HS",'C1. Verprobung'!$F$19,
IF($C607="4 - HS/MS",'C1. Verprobung'!$F$20,
IF($C607="5 - MS",'C1. Verprobung'!$F$21,
IF($C607="6 - MS/NS",'C1. Verprobung'!$F$22,
IF($C607="7 - NS",'C1. Verprobung'!$F$23,"-")))))))</f>
        <v>-</v>
      </c>
      <c r="S607" s="151"/>
      <c r="T607" s="181">
        <f t="shared" si="48"/>
        <v>0</v>
      </c>
      <c r="U607" s="181">
        <f t="shared" si="49"/>
        <v>0</v>
      </c>
      <c r="V607" s="181">
        <f t="shared" si="50"/>
        <v>0</v>
      </c>
      <c r="W607" s="181">
        <f t="shared" si="51"/>
        <v>0</v>
      </c>
      <c r="X607" s="181">
        <f t="shared" si="52"/>
        <v>0</v>
      </c>
    </row>
    <row r="608" spans="2:24" ht="15" customHeight="1" x14ac:dyDescent="0.2">
      <c r="B608" s="337" t="s">
        <v>36</v>
      </c>
      <c r="C608" s="133" t="s">
        <v>36</v>
      </c>
      <c r="D608" s="133" t="s">
        <v>36</v>
      </c>
      <c r="E608" s="133"/>
      <c r="F608" s="133"/>
      <c r="G608" s="133"/>
      <c r="H608" s="133"/>
      <c r="I608" s="133"/>
      <c r="J608" s="133"/>
      <c r="K608" s="154"/>
      <c r="L608" s="154"/>
      <c r="M608" s="154"/>
      <c r="N608" s="154"/>
      <c r="O608" s="322" t="str">
        <f>IF($C608="1 - HöS",'C1. Verprobung'!$C$17,
IF($C608="2 - HöS/HS",'C1. Verprobung'!$C$18,
IF($C608="3 - HS",'C1. Verprobung'!$C$19,
IF($C608="4 - HS/MS",'C1. Verprobung'!$C$20,
IF($C608="5 - MS",'C1. Verprobung'!$C$21,
IF($C608="6 - MS/NS",'C1. Verprobung'!$C$22,
IF($C608="7 - NS",'C1. Verprobung'!$C$23,"-")))))))</f>
        <v>-</v>
      </c>
      <c r="P608" s="322" t="str">
        <f>IF($C608="1 - HöS",'C1. Verprobung'!$D$17,
IF($C608="2 - HöS/HS",'C1. Verprobung'!$D$18,
IF($C608="3 - HS",'C1. Verprobung'!$D$19,
IF($C608="4 - HS/MS",'C1. Verprobung'!$D$20,
IF($C608="5 - MS",'C1. Verprobung'!$D$21,
IF($C608="6 - MS/NS",'C1. Verprobung'!$D$22,
IF($C608="7 - NS",'C1. Verprobung'!$D$23,"-")))))))</f>
        <v>-</v>
      </c>
      <c r="Q608" s="322" t="str">
        <f>IF($C608="1 - HöS",'C1. Verprobung'!$E$17,
IF($C608="2 - HöS/HS",'C1. Verprobung'!$E$18,
IF($C608="3 - HS",'C1. Verprobung'!$E$19,
IF($C608="4 - HS/MS",'C1. Verprobung'!$E$20,
IF($C608="5 - MS",'C1. Verprobung'!$E$21,
IF($C608="6 - MS/NS",'C1. Verprobung'!$E$22,
IF($C608="7 - NS",'C1. Verprobung'!$E$23,"-")))))))</f>
        <v>-</v>
      </c>
      <c r="R608" s="322" t="str">
        <f>IF($C608="1 - HöS",'C1. Verprobung'!$F$17,
IF($C608="2 - HöS/HS",'C1. Verprobung'!$F$18,
IF($C608="3 - HS",'C1. Verprobung'!$F$19,
IF($C608="4 - HS/MS",'C1. Verprobung'!$F$20,
IF($C608="5 - MS",'C1. Verprobung'!$F$21,
IF($C608="6 - MS/NS",'C1. Verprobung'!$F$22,
IF($C608="7 - NS",'C1. Verprobung'!$F$23,"-")))))))</f>
        <v>-</v>
      </c>
      <c r="S608" s="151"/>
      <c r="T608" s="181">
        <f t="shared" si="48"/>
        <v>0</v>
      </c>
      <c r="U608" s="181">
        <f t="shared" si="49"/>
        <v>0</v>
      </c>
      <c r="V608" s="181">
        <f t="shared" si="50"/>
        <v>0</v>
      </c>
      <c r="W608" s="181">
        <f t="shared" si="51"/>
        <v>0</v>
      </c>
      <c r="X608" s="181">
        <f t="shared" si="52"/>
        <v>0</v>
      </c>
    </row>
    <row r="609" spans="2:24" ht="15" customHeight="1" x14ac:dyDescent="0.2">
      <c r="B609" s="337" t="s">
        <v>36</v>
      </c>
      <c r="C609" s="133" t="s">
        <v>36</v>
      </c>
      <c r="D609" s="133" t="s">
        <v>36</v>
      </c>
      <c r="E609" s="133"/>
      <c r="F609" s="133"/>
      <c r="G609" s="133"/>
      <c r="H609" s="133"/>
      <c r="I609" s="133"/>
      <c r="J609" s="133"/>
      <c r="K609" s="154"/>
      <c r="L609" s="154"/>
      <c r="M609" s="154"/>
      <c r="N609" s="154"/>
      <c r="O609" s="322" t="str">
        <f>IF($C609="1 - HöS",'C1. Verprobung'!$C$17,
IF($C609="2 - HöS/HS",'C1. Verprobung'!$C$18,
IF($C609="3 - HS",'C1. Verprobung'!$C$19,
IF($C609="4 - HS/MS",'C1. Verprobung'!$C$20,
IF($C609="5 - MS",'C1. Verprobung'!$C$21,
IF($C609="6 - MS/NS",'C1. Verprobung'!$C$22,
IF($C609="7 - NS",'C1. Verprobung'!$C$23,"-")))))))</f>
        <v>-</v>
      </c>
      <c r="P609" s="322" t="str">
        <f>IF($C609="1 - HöS",'C1. Verprobung'!$D$17,
IF($C609="2 - HöS/HS",'C1. Verprobung'!$D$18,
IF($C609="3 - HS",'C1. Verprobung'!$D$19,
IF($C609="4 - HS/MS",'C1. Verprobung'!$D$20,
IF($C609="5 - MS",'C1. Verprobung'!$D$21,
IF($C609="6 - MS/NS",'C1. Verprobung'!$D$22,
IF($C609="7 - NS",'C1. Verprobung'!$D$23,"-")))))))</f>
        <v>-</v>
      </c>
      <c r="Q609" s="322" t="str">
        <f>IF($C609="1 - HöS",'C1. Verprobung'!$E$17,
IF($C609="2 - HöS/HS",'C1. Verprobung'!$E$18,
IF($C609="3 - HS",'C1. Verprobung'!$E$19,
IF($C609="4 - HS/MS",'C1. Verprobung'!$E$20,
IF($C609="5 - MS",'C1. Verprobung'!$E$21,
IF($C609="6 - MS/NS",'C1. Verprobung'!$E$22,
IF($C609="7 - NS",'C1. Verprobung'!$E$23,"-")))))))</f>
        <v>-</v>
      </c>
      <c r="R609" s="322" t="str">
        <f>IF($C609="1 - HöS",'C1. Verprobung'!$F$17,
IF($C609="2 - HöS/HS",'C1. Verprobung'!$F$18,
IF($C609="3 - HS",'C1. Verprobung'!$F$19,
IF($C609="4 - HS/MS",'C1. Verprobung'!$F$20,
IF($C609="5 - MS",'C1. Verprobung'!$F$21,
IF($C609="6 - MS/NS",'C1. Verprobung'!$F$22,
IF($C609="7 - NS",'C1. Verprobung'!$F$23,"-")))))))</f>
        <v>-</v>
      </c>
      <c r="S609" s="151"/>
      <c r="T609" s="181">
        <f t="shared" si="48"/>
        <v>0</v>
      </c>
      <c r="U609" s="181">
        <f t="shared" si="49"/>
        <v>0</v>
      </c>
      <c r="V609" s="181">
        <f t="shared" si="50"/>
        <v>0</v>
      </c>
      <c r="W609" s="181">
        <f t="shared" si="51"/>
        <v>0</v>
      </c>
      <c r="X609" s="181">
        <f t="shared" si="52"/>
        <v>0</v>
      </c>
    </row>
    <row r="610" spans="2:24" ht="15" customHeight="1" x14ac:dyDescent="0.2">
      <c r="B610" s="337" t="s">
        <v>36</v>
      </c>
      <c r="C610" s="133" t="s">
        <v>36</v>
      </c>
      <c r="D610" s="133" t="s">
        <v>36</v>
      </c>
      <c r="E610" s="133"/>
      <c r="F610" s="133"/>
      <c r="G610" s="133"/>
      <c r="H610" s="133"/>
      <c r="I610" s="133"/>
      <c r="J610" s="133"/>
      <c r="K610" s="154"/>
      <c r="L610" s="154"/>
      <c r="M610" s="154"/>
      <c r="N610" s="154"/>
      <c r="O610" s="322" t="str">
        <f>IF($C610="1 - HöS",'C1. Verprobung'!$C$17,
IF($C610="2 - HöS/HS",'C1. Verprobung'!$C$18,
IF($C610="3 - HS",'C1. Verprobung'!$C$19,
IF($C610="4 - HS/MS",'C1. Verprobung'!$C$20,
IF($C610="5 - MS",'C1. Verprobung'!$C$21,
IF($C610="6 - MS/NS",'C1. Verprobung'!$C$22,
IF($C610="7 - NS",'C1. Verprobung'!$C$23,"-")))))))</f>
        <v>-</v>
      </c>
      <c r="P610" s="322" t="str">
        <f>IF($C610="1 - HöS",'C1. Verprobung'!$D$17,
IF($C610="2 - HöS/HS",'C1. Verprobung'!$D$18,
IF($C610="3 - HS",'C1. Verprobung'!$D$19,
IF($C610="4 - HS/MS",'C1. Verprobung'!$D$20,
IF($C610="5 - MS",'C1. Verprobung'!$D$21,
IF($C610="6 - MS/NS",'C1. Verprobung'!$D$22,
IF($C610="7 - NS",'C1. Verprobung'!$D$23,"-")))))))</f>
        <v>-</v>
      </c>
      <c r="Q610" s="322" t="str">
        <f>IF($C610="1 - HöS",'C1. Verprobung'!$E$17,
IF($C610="2 - HöS/HS",'C1. Verprobung'!$E$18,
IF($C610="3 - HS",'C1. Verprobung'!$E$19,
IF($C610="4 - HS/MS",'C1. Verprobung'!$E$20,
IF($C610="5 - MS",'C1. Verprobung'!$E$21,
IF($C610="6 - MS/NS",'C1. Verprobung'!$E$22,
IF($C610="7 - NS",'C1. Verprobung'!$E$23,"-")))))))</f>
        <v>-</v>
      </c>
      <c r="R610" s="322" t="str">
        <f>IF($C610="1 - HöS",'C1. Verprobung'!$F$17,
IF($C610="2 - HöS/HS",'C1. Verprobung'!$F$18,
IF($C610="3 - HS",'C1. Verprobung'!$F$19,
IF($C610="4 - HS/MS",'C1. Verprobung'!$F$20,
IF($C610="5 - MS",'C1. Verprobung'!$F$21,
IF($C610="6 - MS/NS",'C1. Verprobung'!$F$22,
IF($C610="7 - NS",'C1. Verprobung'!$F$23,"-")))))))</f>
        <v>-</v>
      </c>
      <c r="S610" s="151"/>
      <c r="T610" s="181">
        <f t="shared" si="48"/>
        <v>0</v>
      </c>
      <c r="U610" s="181">
        <f t="shared" si="49"/>
        <v>0</v>
      </c>
      <c r="V610" s="181">
        <f t="shared" si="50"/>
        <v>0</v>
      </c>
      <c r="W610" s="181">
        <f t="shared" si="51"/>
        <v>0</v>
      </c>
      <c r="X610" s="181">
        <f t="shared" si="52"/>
        <v>0</v>
      </c>
    </row>
    <row r="611" spans="2:24" ht="15" customHeight="1" x14ac:dyDescent="0.2">
      <c r="B611" s="337" t="s">
        <v>36</v>
      </c>
      <c r="C611" s="133" t="s">
        <v>36</v>
      </c>
      <c r="D611" s="133" t="s">
        <v>36</v>
      </c>
      <c r="E611" s="133"/>
      <c r="F611" s="133"/>
      <c r="G611" s="133"/>
      <c r="H611" s="133"/>
      <c r="I611" s="133"/>
      <c r="J611" s="133"/>
      <c r="K611" s="154"/>
      <c r="L611" s="154"/>
      <c r="M611" s="154"/>
      <c r="N611" s="154"/>
      <c r="O611" s="322" t="str">
        <f>IF($C611="1 - HöS",'C1. Verprobung'!$C$17,
IF($C611="2 - HöS/HS",'C1. Verprobung'!$C$18,
IF($C611="3 - HS",'C1. Verprobung'!$C$19,
IF($C611="4 - HS/MS",'C1. Verprobung'!$C$20,
IF($C611="5 - MS",'C1. Verprobung'!$C$21,
IF($C611="6 - MS/NS",'C1. Verprobung'!$C$22,
IF($C611="7 - NS",'C1. Verprobung'!$C$23,"-")))))))</f>
        <v>-</v>
      </c>
      <c r="P611" s="322" t="str">
        <f>IF($C611="1 - HöS",'C1. Verprobung'!$D$17,
IF($C611="2 - HöS/HS",'C1. Verprobung'!$D$18,
IF($C611="3 - HS",'C1. Verprobung'!$D$19,
IF($C611="4 - HS/MS",'C1. Verprobung'!$D$20,
IF($C611="5 - MS",'C1. Verprobung'!$D$21,
IF($C611="6 - MS/NS",'C1. Verprobung'!$D$22,
IF($C611="7 - NS",'C1. Verprobung'!$D$23,"-")))))))</f>
        <v>-</v>
      </c>
      <c r="Q611" s="322" t="str">
        <f>IF($C611="1 - HöS",'C1. Verprobung'!$E$17,
IF($C611="2 - HöS/HS",'C1. Verprobung'!$E$18,
IF($C611="3 - HS",'C1. Verprobung'!$E$19,
IF($C611="4 - HS/MS",'C1. Verprobung'!$E$20,
IF($C611="5 - MS",'C1. Verprobung'!$E$21,
IF($C611="6 - MS/NS",'C1. Verprobung'!$E$22,
IF($C611="7 - NS",'C1. Verprobung'!$E$23,"-")))))))</f>
        <v>-</v>
      </c>
      <c r="R611" s="322" t="str">
        <f>IF($C611="1 - HöS",'C1. Verprobung'!$F$17,
IF($C611="2 - HöS/HS",'C1. Verprobung'!$F$18,
IF($C611="3 - HS",'C1. Verprobung'!$F$19,
IF($C611="4 - HS/MS",'C1. Verprobung'!$F$20,
IF($C611="5 - MS",'C1. Verprobung'!$F$21,
IF($C611="6 - MS/NS",'C1. Verprobung'!$F$22,
IF($C611="7 - NS",'C1. Verprobung'!$F$23,"-")))))))</f>
        <v>-</v>
      </c>
      <c r="S611" s="151"/>
      <c r="T611" s="181">
        <f t="shared" si="48"/>
        <v>0</v>
      </c>
      <c r="U611" s="181">
        <f t="shared" si="49"/>
        <v>0</v>
      </c>
      <c r="V611" s="181">
        <f t="shared" si="50"/>
        <v>0</v>
      </c>
      <c r="W611" s="181">
        <f t="shared" si="51"/>
        <v>0</v>
      </c>
      <c r="X611" s="181">
        <f t="shared" si="52"/>
        <v>0</v>
      </c>
    </row>
    <row r="612" spans="2:24" ht="15" customHeight="1" x14ac:dyDescent="0.2">
      <c r="B612" s="337" t="s">
        <v>36</v>
      </c>
      <c r="C612" s="133" t="s">
        <v>36</v>
      </c>
      <c r="D612" s="133" t="s">
        <v>36</v>
      </c>
      <c r="E612" s="133"/>
      <c r="F612" s="133"/>
      <c r="G612" s="133"/>
      <c r="H612" s="133"/>
      <c r="I612" s="133"/>
      <c r="J612" s="133"/>
      <c r="K612" s="154"/>
      <c r="L612" s="154"/>
      <c r="M612" s="154"/>
      <c r="N612" s="154"/>
      <c r="O612" s="322" t="str">
        <f>IF($C612="1 - HöS",'C1. Verprobung'!$C$17,
IF($C612="2 - HöS/HS",'C1. Verprobung'!$C$18,
IF($C612="3 - HS",'C1. Verprobung'!$C$19,
IF($C612="4 - HS/MS",'C1. Verprobung'!$C$20,
IF($C612="5 - MS",'C1. Verprobung'!$C$21,
IF($C612="6 - MS/NS",'C1. Verprobung'!$C$22,
IF($C612="7 - NS",'C1. Verprobung'!$C$23,"-")))))))</f>
        <v>-</v>
      </c>
      <c r="P612" s="322" t="str">
        <f>IF($C612="1 - HöS",'C1. Verprobung'!$D$17,
IF($C612="2 - HöS/HS",'C1. Verprobung'!$D$18,
IF($C612="3 - HS",'C1. Verprobung'!$D$19,
IF($C612="4 - HS/MS",'C1. Verprobung'!$D$20,
IF($C612="5 - MS",'C1. Verprobung'!$D$21,
IF($C612="6 - MS/NS",'C1. Verprobung'!$D$22,
IF($C612="7 - NS",'C1. Verprobung'!$D$23,"-")))))))</f>
        <v>-</v>
      </c>
      <c r="Q612" s="322" t="str">
        <f>IF($C612="1 - HöS",'C1. Verprobung'!$E$17,
IF($C612="2 - HöS/HS",'C1. Verprobung'!$E$18,
IF($C612="3 - HS",'C1. Verprobung'!$E$19,
IF($C612="4 - HS/MS",'C1. Verprobung'!$E$20,
IF($C612="5 - MS",'C1. Verprobung'!$E$21,
IF($C612="6 - MS/NS",'C1. Verprobung'!$E$22,
IF($C612="7 - NS",'C1. Verprobung'!$E$23,"-")))))))</f>
        <v>-</v>
      </c>
      <c r="R612" s="322" t="str">
        <f>IF($C612="1 - HöS",'C1. Verprobung'!$F$17,
IF($C612="2 - HöS/HS",'C1. Verprobung'!$F$18,
IF($C612="3 - HS",'C1. Verprobung'!$F$19,
IF($C612="4 - HS/MS",'C1. Verprobung'!$F$20,
IF($C612="5 - MS",'C1. Verprobung'!$F$21,
IF($C612="6 - MS/NS",'C1. Verprobung'!$F$22,
IF($C612="7 - NS",'C1. Verprobung'!$F$23,"-")))))))</f>
        <v>-</v>
      </c>
      <c r="S612" s="151"/>
      <c r="T612" s="181">
        <f t="shared" si="48"/>
        <v>0</v>
      </c>
      <c r="U612" s="181">
        <f t="shared" si="49"/>
        <v>0</v>
      </c>
      <c r="V612" s="181">
        <f t="shared" si="50"/>
        <v>0</v>
      </c>
      <c r="W612" s="181">
        <f t="shared" si="51"/>
        <v>0</v>
      </c>
      <c r="X612" s="181">
        <f t="shared" si="52"/>
        <v>0</v>
      </c>
    </row>
    <row r="613" spans="2:24" ht="15" customHeight="1" x14ac:dyDescent="0.2">
      <c r="B613" s="337" t="s">
        <v>36</v>
      </c>
      <c r="C613" s="133" t="s">
        <v>36</v>
      </c>
      <c r="D613" s="133" t="s">
        <v>36</v>
      </c>
      <c r="E613" s="133"/>
      <c r="F613" s="133"/>
      <c r="G613" s="133"/>
      <c r="H613" s="133"/>
      <c r="I613" s="133"/>
      <c r="J613" s="133"/>
      <c r="K613" s="154"/>
      <c r="L613" s="154"/>
      <c r="M613" s="154"/>
      <c r="N613" s="154"/>
      <c r="O613" s="322" t="str">
        <f>IF($C613="1 - HöS",'C1. Verprobung'!$C$17,
IF($C613="2 - HöS/HS",'C1. Verprobung'!$C$18,
IF($C613="3 - HS",'C1. Verprobung'!$C$19,
IF($C613="4 - HS/MS",'C1. Verprobung'!$C$20,
IF($C613="5 - MS",'C1. Verprobung'!$C$21,
IF($C613="6 - MS/NS",'C1. Verprobung'!$C$22,
IF($C613="7 - NS",'C1. Verprobung'!$C$23,"-")))))))</f>
        <v>-</v>
      </c>
      <c r="P613" s="322" t="str">
        <f>IF($C613="1 - HöS",'C1. Verprobung'!$D$17,
IF($C613="2 - HöS/HS",'C1. Verprobung'!$D$18,
IF($C613="3 - HS",'C1. Verprobung'!$D$19,
IF($C613="4 - HS/MS",'C1. Verprobung'!$D$20,
IF($C613="5 - MS",'C1. Verprobung'!$D$21,
IF($C613="6 - MS/NS",'C1. Verprobung'!$D$22,
IF($C613="7 - NS",'C1. Verprobung'!$D$23,"-")))))))</f>
        <v>-</v>
      </c>
      <c r="Q613" s="322" t="str">
        <f>IF($C613="1 - HöS",'C1. Verprobung'!$E$17,
IF($C613="2 - HöS/HS",'C1. Verprobung'!$E$18,
IF($C613="3 - HS",'C1. Verprobung'!$E$19,
IF($C613="4 - HS/MS",'C1. Verprobung'!$E$20,
IF($C613="5 - MS",'C1. Verprobung'!$E$21,
IF($C613="6 - MS/NS",'C1. Verprobung'!$E$22,
IF($C613="7 - NS",'C1. Verprobung'!$E$23,"-")))))))</f>
        <v>-</v>
      </c>
      <c r="R613" s="322" t="str">
        <f>IF($C613="1 - HöS",'C1. Verprobung'!$F$17,
IF($C613="2 - HöS/HS",'C1. Verprobung'!$F$18,
IF($C613="3 - HS",'C1. Verprobung'!$F$19,
IF($C613="4 - HS/MS",'C1. Verprobung'!$F$20,
IF($C613="5 - MS",'C1. Verprobung'!$F$21,
IF($C613="6 - MS/NS",'C1. Verprobung'!$F$22,
IF($C613="7 - NS",'C1. Verprobung'!$F$23,"-")))))))</f>
        <v>-</v>
      </c>
      <c r="S613" s="151"/>
      <c r="T613" s="181">
        <f t="shared" si="48"/>
        <v>0</v>
      </c>
      <c r="U613" s="181">
        <f t="shared" si="49"/>
        <v>0</v>
      </c>
      <c r="V613" s="181">
        <f t="shared" si="50"/>
        <v>0</v>
      </c>
      <c r="W613" s="181">
        <f t="shared" si="51"/>
        <v>0</v>
      </c>
      <c r="X613" s="181">
        <f t="shared" si="52"/>
        <v>0</v>
      </c>
    </row>
    <row r="614" spans="2:24" ht="15" customHeight="1" x14ac:dyDescent="0.2">
      <c r="B614" s="337" t="s">
        <v>36</v>
      </c>
      <c r="C614" s="133" t="s">
        <v>36</v>
      </c>
      <c r="D614" s="133" t="s">
        <v>36</v>
      </c>
      <c r="E614" s="133"/>
      <c r="F614" s="133"/>
      <c r="G614" s="133"/>
      <c r="H614" s="133"/>
      <c r="I614" s="133"/>
      <c r="J614" s="133"/>
      <c r="K614" s="154"/>
      <c r="L614" s="154"/>
      <c r="M614" s="154"/>
      <c r="N614" s="154"/>
      <c r="O614" s="322" t="str">
        <f>IF($C614="1 - HöS",'C1. Verprobung'!$C$17,
IF($C614="2 - HöS/HS",'C1. Verprobung'!$C$18,
IF($C614="3 - HS",'C1. Verprobung'!$C$19,
IF($C614="4 - HS/MS",'C1. Verprobung'!$C$20,
IF($C614="5 - MS",'C1. Verprobung'!$C$21,
IF($C614="6 - MS/NS",'C1. Verprobung'!$C$22,
IF($C614="7 - NS",'C1. Verprobung'!$C$23,"-")))))))</f>
        <v>-</v>
      </c>
      <c r="P614" s="322" t="str">
        <f>IF($C614="1 - HöS",'C1. Verprobung'!$D$17,
IF($C614="2 - HöS/HS",'C1. Verprobung'!$D$18,
IF($C614="3 - HS",'C1. Verprobung'!$D$19,
IF($C614="4 - HS/MS",'C1. Verprobung'!$D$20,
IF($C614="5 - MS",'C1. Verprobung'!$D$21,
IF($C614="6 - MS/NS",'C1. Verprobung'!$D$22,
IF($C614="7 - NS",'C1. Verprobung'!$D$23,"-")))))))</f>
        <v>-</v>
      </c>
      <c r="Q614" s="322" t="str">
        <f>IF($C614="1 - HöS",'C1. Verprobung'!$E$17,
IF($C614="2 - HöS/HS",'C1. Verprobung'!$E$18,
IF($C614="3 - HS",'C1. Verprobung'!$E$19,
IF($C614="4 - HS/MS",'C1. Verprobung'!$E$20,
IF($C614="5 - MS",'C1. Verprobung'!$E$21,
IF($C614="6 - MS/NS",'C1. Verprobung'!$E$22,
IF($C614="7 - NS",'C1. Verprobung'!$E$23,"-")))))))</f>
        <v>-</v>
      </c>
      <c r="R614" s="322" t="str">
        <f>IF($C614="1 - HöS",'C1. Verprobung'!$F$17,
IF($C614="2 - HöS/HS",'C1. Verprobung'!$F$18,
IF($C614="3 - HS",'C1. Verprobung'!$F$19,
IF($C614="4 - HS/MS",'C1. Verprobung'!$F$20,
IF($C614="5 - MS",'C1. Verprobung'!$F$21,
IF($C614="6 - MS/NS",'C1. Verprobung'!$F$22,
IF($C614="7 - NS",'C1. Verprobung'!$F$23,"-")))))))</f>
        <v>-</v>
      </c>
      <c r="S614" s="151"/>
      <c r="T614" s="181">
        <f t="shared" si="48"/>
        <v>0</v>
      </c>
      <c r="U614" s="181">
        <f t="shared" si="49"/>
        <v>0</v>
      </c>
      <c r="V614" s="181">
        <f t="shared" si="50"/>
        <v>0</v>
      </c>
      <c r="W614" s="181">
        <f t="shared" si="51"/>
        <v>0</v>
      </c>
      <c r="X614" s="181">
        <f t="shared" si="52"/>
        <v>0</v>
      </c>
    </row>
    <row r="615" spans="2:24" ht="15" customHeight="1" x14ac:dyDescent="0.2">
      <c r="B615" s="337" t="s">
        <v>36</v>
      </c>
      <c r="C615" s="133" t="s">
        <v>36</v>
      </c>
      <c r="D615" s="133" t="s">
        <v>36</v>
      </c>
      <c r="E615" s="133"/>
      <c r="F615" s="133"/>
      <c r="G615" s="133"/>
      <c r="H615" s="133"/>
      <c r="I615" s="133"/>
      <c r="J615" s="133"/>
      <c r="K615" s="154"/>
      <c r="L615" s="154"/>
      <c r="M615" s="154"/>
      <c r="N615" s="154"/>
      <c r="O615" s="322" t="str">
        <f>IF($C615="1 - HöS",'C1. Verprobung'!$C$17,
IF($C615="2 - HöS/HS",'C1. Verprobung'!$C$18,
IF($C615="3 - HS",'C1. Verprobung'!$C$19,
IF($C615="4 - HS/MS",'C1. Verprobung'!$C$20,
IF($C615="5 - MS",'C1. Verprobung'!$C$21,
IF($C615="6 - MS/NS",'C1. Verprobung'!$C$22,
IF($C615="7 - NS",'C1. Verprobung'!$C$23,"-")))))))</f>
        <v>-</v>
      </c>
      <c r="P615" s="322" t="str">
        <f>IF($C615="1 - HöS",'C1. Verprobung'!$D$17,
IF($C615="2 - HöS/HS",'C1. Verprobung'!$D$18,
IF($C615="3 - HS",'C1. Verprobung'!$D$19,
IF($C615="4 - HS/MS",'C1. Verprobung'!$D$20,
IF($C615="5 - MS",'C1. Verprobung'!$D$21,
IF($C615="6 - MS/NS",'C1. Verprobung'!$D$22,
IF($C615="7 - NS",'C1. Verprobung'!$D$23,"-")))))))</f>
        <v>-</v>
      </c>
      <c r="Q615" s="322" t="str">
        <f>IF($C615="1 - HöS",'C1. Verprobung'!$E$17,
IF($C615="2 - HöS/HS",'C1. Verprobung'!$E$18,
IF($C615="3 - HS",'C1. Verprobung'!$E$19,
IF($C615="4 - HS/MS",'C1. Verprobung'!$E$20,
IF($C615="5 - MS",'C1. Verprobung'!$E$21,
IF($C615="6 - MS/NS",'C1. Verprobung'!$E$22,
IF($C615="7 - NS",'C1. Verprobung'!$E$23,"-")))))))</f>
        <v>-</v>
      </c>
      <c r="R615" s="322" t="str">
        <f>IF($C615="1 - HöS",'C1. Verprobung'!$F$17,
IF($C615="2 - HöS/HS",'C1. Verprobung'!$F$18,
IF($C615="3 - HS",'C1. Verprobung'!$F$19,
IF($C615="4 - HS/MS",'C1. Verprobung'!$F$20,
IF($C615="5 - MS",'C1. Verprobung'!$F$21,
IF($C615="6 - MS/NS",'C1. Verprobung'!$F$22,
IF($C615="7 - NS",'C1. Verprobung'!$F$23,"-")))))))</f>
        <v>-</v>
      </c>
      <c r="S615" s="151"/>
      <c r="T615" s="181">
        <f t="shared" si="48"/>
        <v>0</v>
      </c>
      <c r="U615" s="181">
        <f t="shared" si="49"/>
        <v>0</v>
      </c>
      <c r="V615" s="181">
        <f t="shared" si="50"/>
        <v>0</v>
      </c>
      <c r="W615" s="181">
        <f t="shared" si="51"/>
        <v>0</v>
      </c>
      <c r="X615" s="181">
        <f t="shared" si="52"/>
        <v>0</v>
      </c>
    </row>
    <row r="616" spans="2:24" ht="15" customHeight="1" x14ac:dyDescent="0.2">
      <c r="B616" s="337" t="s">
        <v>36</v>
      </c>
      <c r="C616" s="133" t="s">
        <v>36</v>
      </c>
      <c r="D616" s="133" t="s">
        <v>36</v>
      </c>
      <c r="E616" s="133"/>
      <c r="F616" s="133"/>
      <c r="G616" s="133"/>
      <c r="H616" s="133"/>
      <c r="I616" s="133"/>
      <c r="J616" s="133"/>
      <c r="K616" s="154"/>
      <c r="L616" s="154"/>
      <c r="M616" s="154"/>
      <c r="N616" s="154"/>
      <c r="O616" s="322" t="str">
        <f>IF($C616="1 - HöS",'C1. Verprobung'!$C$17,
IF($C616="2 - HöS/HS",'C1. Verprobung'!$C$18,
IF($C616="3 - HS",'C1. Verprobung'!$C$19,
IF($C616="4 - HS/MS",'C1. Verprobung'!$C$20,
IF($C616="5 - MS",'C1. Verprobung'!$C$21,
IF($C616="6 - MS/NS",'C1. Verprobung'!$C$22,
IF($C616="7 - NS",'C1. Verprobung'!$C$23,"-")))))))</f>
        <v>-</v>
      </c>
      <c r="P616" s="322" t="str">
        <f>IF($C616="1 - HöS",'C1. Verprobung'!$D$17,
IF($C616="2 - HöS/HS",'C1. Verprobung'!$D$18,
IF($C616="3 - HS",'C1. Verprobung'!$D$19,
IF($C616="4 - HS/MS",'C1. Verprobung'!$D$20,
IF($C616="5 - MS",'C1. Verprobung'!$D$21,
IF($C616="6 - MS/NS",'C1. Verprobung'!$D$22,
IF($C616="7 - NS",'C1. Verprobung'!$D$23,"-")))))))</f>
        <v>-</v>
      </c>
      <c r="Q616" s="322" t="str">
        <f>IF($C616="1 - HöS",'C1. Verprobung'!$E$17,
IF($C616="2 - HöS/HS",'C1. Verprobung'!$E$18,
IF($C616="3 - HS",'C1. Verprobung'!$E$19,
IF($C616="4 - HS/MS",'C1. Verprobung'!$E$20,
IF($C616="5 - MS",'C1. Verprobung'!$E$21,
IF($C616="6 - MS/NS",'C1. Verprobung'!$E$22,
IF($C616="7 - NS",'C1. Verprobung'!$E$23,"-")))))))</f>
        <v>-</v>
      </c>
      <c r="R616" s="322" t="str">
        <f>IF($C616="1 - HöS",'C1. Verprobung'!$F$17,
IF($C616="2 - HöS/HS",'C1. Verprobung'!$F$18,
IF($C616="3 - HS",'C1. Verprobung'!$F$19,
IF($C616="4 - HS/MS",'C1. Verprobung'!$F$20,
IF($C616="5 - MS",'C1. Verprobung'!$F$21,
IF($C616="6 - MS/NS",'C1. Verprobung'!$F$22,
IF($C616="7 - NS",'C1. Verprobung'!$F$23,"-")))))))</f>
        <v>-</v>
      </c>
      <c r="S616" s="151"/>
      <c r="T616" s="181">
        <f t="shared" si="48"/>
        <v>0</v>
      </c>
      <c r="U616" s="181">
        <f t="shared" si="49"/>
        <v>0</v>
      </c>
      <c r="V616" s="181">
        <f t="shared" si="50"/>
        <v>0</v>
      </c>
      <c r="W616" s="181">
        <f t="shared" si="51"/>
        <v>0</v>
      </c>
      <c r="X616" s="181">
        <f t="shared" si="52"/>
        <v>0</v>
      </c>
    </row>
    <row r="617" spans="2:24" ht="15" customHeight="1" x14ac:dyDescent="0.2">
      <c r="B617" s="337" t="s">
        <v>36</v>
      </c>
      <c r="C617" s="133" t="s">
        <v>36</v>
      </c>
      <c r="D617" s="133" t="s">
        <v>36</v>
      </c>
      <c r="E617" s="133"/>
      <c r="F617" s="133"/>
      <c r="G617" s="133"/>
      <c r="H617" s="133"/>
      <c r="I617" s="133"/>
      <c r="J617" s="133"/>
      <c r="K617" s="154"/>
      <c r="L617" s="154"/>
      <c r="M617" s="154"/>
      <c r="N617" s="154"/>
      <c r="O617" s="322" t="str">
        <f>IF($C617="1 - HöS",'C1. Verprobung'!$C$17,
IF($C617="2 - HöS/HS",'C1. Verprobung'!$C$18,
IF($C617="3 - HS",'C1. Verprobung'!$C$19,
IF($C617="4 - HS/MS",'C1. Verprobung'!$C$20,
IF($C617="5 - MS",'C1. Verprobung'!$C$21,
IF($C617="6 - MS/NS",'C1. Verprobung'!$C$22,
IF($C617="7 - NS",'C1. Verprobung'!$C$23,"-")))))))</f>
        <v>-</v>
      </c>
      <c r="P617" s="322" t="str">
        <f>IF($C617="1 - HöS",'C1. Verprobung'!$D$17,
IF($C617="2 - HöS/HS",'C1. Verprobung'!$D$18,
IF($C617="3 - HS",'C1. Verprobung'!$D$19,
IF($C617="4 - HS/MS",'C1. Verprobung'!$D$20,
IF($C617="5 - MS",'C1. Verprobung'!$D$21,
IF($C617="6 - MS/NS",'C1. Verprobung'!$D$22,
IF($C617="7 - NS",'C1. Verprobung'!$D$23,"-")))))))</f>
        <v>-</v>
      </c>
      <c r="Q617" s="322" t="str">
        <f>IF($C617="1 - HöS",'C1. Verprobung'!$E$17,
IF($C617="2 - HöS/HS",'C1. Verprobung'!$E$18,
IF($C617="3 - HS",'C1. Verprobung'!$E$19,
IF($C617="4 - HS/MS",'C1. Verprobung'!$E$20,
IF($C617="5 - MS",'C1. Verprobung'!$E$21,
IF($C617="6 - MS/NS",'C1. Verprobung'!$E$22,
IF($C617="7 - NS",'C1. Verprobung'!$E$23,"-")))))))</f>
        <v>-</v>
      </c>
      <c r="R617" s="322" t="str">
        <f>IF($C617="1 - HöS",'C1. Verprobung'!$F$17,
IF($C617="2 - HöS/HS",'C1. Verprobung'!$F$18,
IF($C617="3 - HS",'C1. Verprobung'!$F$19,
IF($C617="4 - HS/MS",'C1. Verprobung'!$F$20,
IF($C617="5 - MS",'C1. Verprobung'!$F$21,
IF($C617="6 - MS/NS",'C1. Verprobung'!$F$22,
IF($C617="7 - NS",'C1. Verprobung'!$F$23,"-")))))))</f>
        <v>-</v>
      </c>
      <c r="S617" s="151"/>
      <c r="T617" s="181">
        <f t="shared" si="48"/>
        <v>0</v>
      </c>
      <c r="U617" s="181">
        <f t="shared" si="49"/>
        <v>0</v>
      </c>
      <c r="V617" s="181">
        <f t="shared" si="50"/>
        <v>0</v>
      </c>
      <c r="W617" s="181">
        <f t="shared" si="51"/>
        <v>0</v>
      </c>
      <c r="X617" s="181">
        <f t="shared" si="52"/>
        <v>0</v>
      </c>
    </row>
    <row r="618" spans="2:24" ht="15" customHeight="1" x14ac:dyDescent="0.2">
      <c r="B618" s="337" t="s">
        <v>36</v>
      </c>
      <c r="C618" s="133" t="s">
        <v>36</v>
      </c>
      <c r="D618" s="133" t="s">
        <v>36</v>
      </c>
      <c r="E618" s="133"/>
      <c r="F618" s="133"/>
      <c r="G618" s="133"/>
      <c r="H618" s="133"/>
      <c r="I618" s="133"/>
      <c r="J618" s="133"/>
      <c r="K618" s="154"/>
      <c r="L618" s="154"/>
      <c r="M618" s="154"/>
      <c r="N618" s="154"/>
      <c r="O618" s="322" t="str">
        <f>IF($C618="1 - HöS",'C1. Verprobung'!$C$17,
IF($C618="2 - HöS/HS",'C1. Verprobung'!$C$18,
IF($C618="3 - HS",'C1. Verprobung'!$C$19,
IF($C618="4 - HS/MS",'C1. Verprobung'!$C$20,
IF($C618="5 - MS",'C1. Verprobung'!$C$21,
IF($C618="6 - MS/NS",'C1. Verprobung'!$C$22,
IF($C618="7 - NS",'C1. Verprobung'!$C$23,"-")))))))</f>
        <v>-</v>
      </c>
      <c r="P618" s="322" t="str">
        <f>IF($C618="1 - HöS",'C1. Verprobung'!$D$17,
IF($C618="2 - HöS/HS",'C1. Verprobung'!$D$18,
IF($C618="3 - HS",'C1. Verprobung'!$D$19,
IF($C618="4 - HS/MS",'C1. Verprobung'!$D$20,
IF($C618="5 - MS",'C1. Verprobung'!$D$21,
IF($C618="6 - MS/NS",'C1. Verprobung'!$D$22,
IF($C618="7 - NS",'C1. Verprobung'!$D$23,"-")))))))</f>
        <v>-</v>
      </c>
      <c r="Q618" s="322" t="str">
        <f>IF($C618="1 - HöS",'C1. Verprobung'!$E$17,
IF($C618="2 - HöS/HS",'C1. Verprobung'!$E$18,
IF($C618="3 - HS",'C1. Verprobung'!$E$19,
IF($C618="4 - HS/MS",'C1. Verprobung'!$E$20,
IF($C618="5 - MS",'C1. Verprobung'!$E$21,
IF($C618="6 - MS/NS",'C1. Verprobung'!$E$22,
IF($C618="7 - NS",'C1. Verprobung'!$E$23,"-")))))))</f>
        <v>-</v>
      </c>
      <c r="R618" s="322" t="str">
        <f>IF($C618="1 - HöS",'C1. Verprobung'!$F$17,
IF($C618="2 - HöS/HS",'C1. Verprobung'!$F$18,
IF($C618="3 - HS",'C1. Verprobung'!$F$19,
IF($C618="4 - HS/MS",'C1. Verprobung'!$F$20,
IF($C618="5 - MS",'C1. Verprobung'!$F$21,
IF($C618="6 - MS/NS",'C1. Verprobung'!$F$22,
IF($C618="7 - NS",'C1. Verprobung'!$F$23,"-")))))))</f>
        <v>-</v>
      </c>
      <c r="S618" s="151"/>
      <c r="T618" s="181">
        <f t="shared" si="48"/>
        <v>0</v>
      </c>
      <c r="U618" s="181">
        <f t="shared" si="49"/>
        <v>0</v>
      </c>
      <c r="V618" s="181">
        <f t="shared" si="50"/>
        <v>0</v>
      </c>
      <c r="W618" s="181">
        <f t="shared" si="51"/>
        <v>0</v>
      </c>
      <c r="X618" s="181">
        <f t="shared" si="52"/>
        <v>0</v>
      </c>
    </row>
    <row r="619" spans="2:24" ht="15" customHeight="1" x14ac:dyDescent="0.2">
      <c r="B619" s="337" t="s">
        <v>36</v>
      </c>
      <c r="C619" s="133" t="s">
        <v>36</v>
      </c>
      <c r="D619" s="133" t="s">
        <v>36</v>
      </c>
      <c r="E619" s="133"/>
      <c r="F619" s="133"/>
      <c r="G619" s="133"/>
      <c r="H619" s="133"/>
      <c r="I619" s="133"/>
      <c r="J619" s="133"/>
      <c r="K619" s="154"/>
      <c r="L619" s="154"/>
      <c r="M619" s="154"/>
      <c r="N619" s="154"/>
      <c r="O619" s="322" t="str">
        <f>IF($C619="1 - HöS",'C1. Verprobung'!$C$17,
IF($C619="2 - HöS/HS",'C1. Verprobung'!$C$18,
IF($C619="3 - HS",'C1. Verprobung'!$C$19,
IF($C619="4 - HS/MS",'C1. Verprobung'!$C$20,
IF($C619="5 - MS",'C1. Verprobung'!$C$21,
IF($C619="6 - MS/NS",'C1. Verprobung'!$C$22,
IF($C619="7 - NS",'C1. Verprobung'!$C$23,"-")))))))</f>
        <v>-</v>
      </c>
      <c r="P619" s="322" t="str">
        <f>IF($C619="1 - HöS",'C1. Verprobung'!$D$17,
IF($C619="2 - HöS/HS",'C1. Verprobung'!$D$18,
IF($C619="3 - HS",'C1. Verprobung'!$D$19,
IF($C619="4 - HS/MS",'C1. Verprobung'!$D$20,
IF($C619="5 - MS",'C1. Verprobung'!$D$21,
IF($C619="6 - MS/NS",'C1. Verprobung'!$D$22,
IF($C619="7 - NS",'C1. Verprobung'!$D$23,"-")))))))</f>
        <v>-</v>
      </c>
      <c r="Q619" s="322" t="str">
        <f>IF($C619="1 - HöS",'C1. Verprobung'!$E$17,
IF($C619="2 - HöS/HS",'C1. Verprobung'!$E$18,
IF($C619="3 - HS",'C1. Verprobung'!$E$19,
IF($C619="4 - HS/MS",'C1. Verprobung'!$E$20,
IF($C619="5 - MS",'C1. Verprobung'!$E$21,
IF($C619="6 - MS/NS",'C1. Verprobung'!$E$22,
IF($C619="7 - NS",'C1. Verprobung'!$E$23,"-")))))))</f>
        <v>-</v>
      </c>
      <c r="R619" s="322" t="str">
        <f>IF($C619="1 - HöS",'C1. Verprobung'!$F$17,
IF($C619="2 - HöS/HS",'C1. Verprobung'!$F$18,
IF($C619="3 - HS",'C1. Verprobung'!$F$19,
IF($C619="4 - HS/MS",'C1. Verprobung'!$F$20,
IF($C619="5 - MS",'C1. Verprobung'!$F$21,
IF($C619="6 - MS/NS",'C1. Verprobung'!$F$22,
IF($C619="7 - NS",'C1. Verprobung'!$F$23,"-")))))))</f>
        <v>-</v>
      </c>
      <c r="S619" s="151"/>
      <c r="T619" s="181">
        <f t="shared" si="48"/>
        <v>0</v>
      </c>
      <c r="U619" s="181">
        <f t="shared" si="49"/>
        <v>0</v>
      </c>
      <c r="V619" s="181">
        <f t="shared" si="50"/>
        <v>0</v>
      </c>
      <c r="W619" s="181">
        <f t="shared" si="51"/>
        <v>0</v>
      </c>
      <c r="X619" s="181">
        <f t="shared" si="52"/>
        <v>0</v>
      </c>
    </row>
    <row r="620" spans="2:24" ht="15" customHeight="1" x14ac:dyDescent="0.2">
      <c r="B620" s="337" t="s">
        <v>36</v>
      </c>
      <c r="C620" s="133" t="s">
        <v>36</v>
      </c>
      <c r="D620" s="133" t="s">
        <v>36</v>
      </c>
      <c r="E620" s="133"/>
      <c r="F620" s="133"/>
      <c r="G620" s="133"/>
      <c r="H620" s="133"/>
      <c r="I620" s="133"/>
      <c r="J620" s="133"/>
      <c r="K620" s="154"/>
      <c r="L620" s="154"/>
      <c r="M620" s="154"/>
      <c r="N620" s="154"/>
      <c r="O620" s="322" t="str">
        <f>IF($C620="1 - HöS",'C1. Verprobung'!$C$17,
IF($C620="2 - HöS/HS",'C1. Verprobung'!$C$18,
IF($C620="3 - HS",'C1. Verprobung'!$C$19,
IF($C620="4 - HS/MS",'C1. Verprobung'!$C$20,
IF($C620="5 - MS",'C1. Verprobung'!$C$21,
IF($C620="6 - MS/NS",'C1. Verprobung'!$C$22,
IF($C620="7 - NS",'C1. Verprobung'!$C$23,"-")))))))</f>
        <v>-</v>
      </c>
      <c r="P620" s="322" t="str">
        <f>IF($C620="1 - HöS",'C1. Verprobung'!$D$17,
IF($C620="2 - HöS/HS",'C1. Verprobung'!$D$18,
IF($C620="3 - HS",'C1. Verprobung'!$D$19,
IF($C620="4 - HS/MS",'C1. Verprobung'!$D$20,
IF($C620="5 - MS",'C1. Verprobung'!$D$21,
IF($C620="6 - MS/NS",'C1. Verprobung'!$D$22,
IF($C620="7 - NS",'C1. Verprobung'!$D$23,"-")))))))</f>
        <v>-</v>
      </c>
      <c r="Q620" s="322" t="str">
        <f>IF($C620="1 - HöS",'C1. Verprobung'!$E$17,
IF($C620="2 - HöS/HS",'C1. Verprobung'!$E$18,
IF($C620="3 - HS",'C1. Verprobung'!$E$19,
IF($C620="4 - HS/MS",'C1. Verprobung'!$E$20,
IF($C620="5 - MS",'C1. Verprobung'!$E$21,
IF($C620="6 - MS/NS",'C1. Verprobung'!$E$22,
IF($C620="7 - NS",'C1. Verprobung'!$E$23,"-")))))))</f>
        <v>-</v>
      </c>
      <c r="R620" s="322" t="str">
        <f>IF($C620="1 - HöS",'C1. Verprobung'!$F$17,
IF($C620="2 - HöS/HS",'C1. Verprobung'!$F$18,
IF($C620="3 - HS",'C1. Verprobung'!$F$19,
IF($C620="4 - HS/MS",'C1. Verprobung'!$F$20,
IF($C620="5 - MS",'C1. Verprobung'!$F$21,
IF($C620="6 - MS/NS",'C1. Verprobung'!$F$22,
IF($C620="7 - NS",'C1. Verprobung'!$F$23,"-")))))))</f>
        <v>-</v>
      </c>
      <c r="S620" s="151"/>
      <c r="T620" s="181">
        <f t="shared" si="48"/>
        <v>0</v>
      </c>
      <c r="U620" s="181">
        <f t="shared" si="49"/>
        <v>0</v>
      </c>
      <c r="V620" s="181">
        <f t="shared" si="50"/>
        <v>0</v>
      </c>
      <c r="W620" s="181">
        <f t="shared" si="51"/>
        <v>0</v>
      </c>
      <c r="X620" s="181">
        <f t="shared" si="52"/>
        <v>0</v>
      </c>
    </row>
    <row r="621" spans="2:24" ht="15" customHeight="1" x14ac:dyDescent="0.2">
      <c r="B621" s="337" t="s">
        <v>36</v>
      </c>
      <c r="C621" s="133" t="s">
        <v>36</v>
      </c>
      <c r="D621" s="133" t="s">
        <v>36</v>
      </c>
      <c r="E621" s="133"/>
      <c r="F621" s="133"/>
      <c r="G621" s="133"/>
      <c r="H621" s="133"/>
      <c r="I621" s="133"/>
      <c r="J621" s="133"/>
      <c r="K621" s="154"/>
      <c r="L621" s="154"/>
      <c r="M621" s="154"/>
      <c r="N621" s="154"/>
      <c r="O621" s="322" t="str">
        <f>IF($C621="1 - HöS",'C1. Verprobung'!$C$17,
IF($C621="2 - HöS/HS",'C1. Verprobung'!$C$18,
IF($C621="3 - HS",'C1. Verprobung'!$C$19,
IF($C621="4 - HS/MS",'C1. Verprobung'!$C$20,
IF($C621="5 - MS",'C1. Verprobung'!$C$21,
IF($C621="6 - MS/NS",'C1. Verprobung'!$C$22,
IF($C621="7 - NS",'C1. Verprobung'!$C$23,"-")))))))</f>
        <v>-</v>
      </c>
      <c r="P621" s="322" t="str">
        <f>IF($C621="1 - HöS",'C1. Verprobung'!$D$17,
IF($C621="2 - HöS/HS",'C1. Verprobung'!$D$18,
IF($C621="3 - HS",'C1. Verprobung'!$D$19,
IF($C621="4 - HS/MS",'C1. Verprobung'!$D$20,
IF($C621="5 - MS",'C1. Verprobung'!$D$21,
IF($C621="6 - MS/NS",'C1. Verprobung'!$D$22,
IF($C621="7 - NS",'C1. Verprobung'!$D$23,"-")))))))</f>
        <v>-</v>
      </c>
      <c r="Q621" s="322" t="str">
        <f>IF($C621="1 - HöS",'C1. Verprobung'!$E$17,
IF($C621="2 - HöS/HS",'C1. Verprobung'!$E$18,
IF($C621="3 - HS",'C1. Verprobung'!$E$19,
IF($C621="4 - HS/MS",'C1. Verprobung'!$E$20,
IF($C621="5 - MS",'C1. Verprobung'!$E$21,
IF($C621="6 - MS/NS",'C1. Verprobung'!$E$22,
IF($C621="7 - NS",'C1. Verprobung'!$E$23,"-")))))))</f>
        <v>-</v>
      </c>
      <c r="R621" s="322" t="str">
        <f>IF($C621="1 - HöS",'C1. Verprobung'!$F$17,
IF($C621="2 - HöS/HS",'C1. Verprobung'!$F$18,
IF($C621="3 - HS",'C1. Verprobung'!$F$19,
IF($C621="4 - HS/MS",'C1. Verprobung'!$F$20,
IF($C621="5 - MS",'C1. Verprobung'!$F$21,
IF($C621="6 - MS/NS",'C1. Verprobung'!$F$22,
IF($C621="7 - NS",'C1. Verprobung'!$F$23,"-")))))))</f>
        <v>-</v>
      </c>
      <c r="S621" s="151"/>
      <c r="T621" s="181">
        <f t="shared" si="48"/>
        <v>0</v>
      </c>
      <c r="U621" s="181">
        <f t="shared" si="49"/>
        <v>0</v>
      </c>
      <c r="V621" s="181">
        <f t="shared" si="50"/>
        <v>0</v>
      </c>
      <c r="W621" s="181">
        <f t="shared" si="51"/>
        <v>0</v>
      </c>
      <c r="X621" s="181">
        <f t="shared" si="52"/>
        <v>0</v>
      </c>
    </row>
    <row r="622" spans="2:24" ht="15" customHeight="1" x14ac:dyDescent="0.2">
      <c r="B622" s="337" t="s">
        <v>36</v>
      </c>
      <c r="C622" s="133" t="s">
        <v>36</v>
      </c>
      <c r="D622" s="133" t="s">
        <v>36</v>
      </c>
      <c r="E622" s="133"/>
      <c r="F622" s="133"/>
      <c r="G622" s="133"/>
      <c r="H622" s="133"/>
      <c r="I622" s="133"/>
      <c r="J622" s="133"/>
      <c r="K622" s="154"/>
      <c r="L622" s="154"/>
      <c r="M622" s="154"/>
      <c r="N622" s="154"/>
      <c r="O622" s="322" t="str">
        <f>IF($C622="1 - HöS",'C1. Verprobung'!$C$17,
IF($C622="2 - HöS/HS",'C1. Verprobung'!$C$18,
IF($C622="3 - HS",'C1. Verprobung'!$C$19,
IF($C622="4 - HS/MS",'C1. Verprobung'!$C$20,
IF($C622="5 - MS",'C1. Verprobung'!$C$21,
IF($C622="6 - MS/NS",'C1. Verprobung'!$C$22,
IF($C622="7 - NS",'C1. Verprobung'!$C$23,"-")))))))</f>
        <v>-</v>
      </c>
      <c r="P622" s="322" t="str">
        <f>IF($C622="1 - HöS",'C1. Verprobung'!$D$17,
IF($C622="2 - HöS/HS",'C1. Verprobung'!$D$18,
IF($C622="3 - HS",'C1. Verprobung'!$D$19,
IF($C622="4 - HS/MS",'C1. Verprobung'!$D$20,
IF($C622="5 - MS",'C1. Verprobung'!$D$21,
IF($C622="6 - MS/NS",'C1. Verprobung'!$D$22,
IF($C622="7 - NS",'C1. Verprobung'!$D$23,"-")))))))</f>
        <v>-</v>
      </c>
      <c r="Q622" s="322" t="str">
        <f>IF($C622="1 - HöS",'C1. Verprobung'!$E$17,
IF($C622="2 - HöS/HS",'C1. Verprobung'!$E$18,
IF($C622="3 - HS",'C1. Verprobung'!$E$19,
IF($C622="4 - HS/MS",'C1. Verprobung'!$E$20,
IF($C622="5 - MS",'C1. Verprobung'!$E$21,
IF($C622="6 - MS/NS",'C1. Verprobung'!$E$22,
IF($C622="7 - NS",'C1. Verprobung'!$E$23,"-")))))))</f>
        <v>-</v>
      </c>
      <c r="R622" s="322" t="str">
        <f>IF($C622="1 - HöS",'C1. Verprobung'!$F$17,
IF($C622="2 - HöS/HS",'C1. Verprobung'!$F$18,
IF($C622="3 - HS",'C1. Verprobung'!$F$19,
IF($C622="4 - HS/MS",'C1. Verprobung'!$F$20,
IF($C622="5 - MS",'C1. Verprobung'!$F$21,
IF($C622="6 - MS/NS",'C1. Verprobung'!$F$22,
IF($C622="7 - NS",'C1. Verprobung'!$F$23,"-")))))))</f>
        <v>-</v>
      </c>
      <c r="S622" s="151"/>
      <c r="T622" s="181">
        <f t="shared" si="48"/>
        <v>0</v>
      </c>
      <c r="U622" s="181">
        <f t="shared" si="49"/>
        <v>0</v>
      </c>
      <c r="V622" s="181">
        <f t="shared" si="50"/>
        <v>0</v>
      </c>
      <c r="W622" s="181">
        <f t="shared" si="51"/>
        <v>0</v>
      </c>
      <c r="X622" s="181">
        <f t="shared" si="52"/>
        <v>0</v>
      </c>
    </row>
    <row r="623" spans="2:24" ht="15" customHeight="1" x14ac:dyDescent="0.2">
      <c r="B623" s="337" t="s">
        <v>36</v>
      </c>
      <c r="C623" s="133" t="s">
        <v>36</v>
      </c>
      <c r="D623" s="133" t="s">
        <v>36</v>
      </c>
      <c r="E623" s="133"/>
      <c r="F623" s="133"/>
      <c r="G623" s="133"/>
      <c r="H623" s="133"/>
      <c r="I623" s="133"/>
      <c r="J623" s="133"/>
      <c r="K623" s="154"/>
      <c r="L623" s="154"/>
      <c r="M623" s="154"/>
      <c r="N623" s="154"/>
      <c r="O623" s="322" t="str">
        <f>IF($C623="1 - HöS",'C1. Verprobung'!$C$17,
IF($C623="2 - HöS/HS",'C1. Verprobung'!$C$18,
IF($C623="3 - HS",'C1. Verprobung'!$C$19,
IF($C623="4 - HS/MS",'C1. Verprobung'!$C$20,
IF($C623="5 - MS",'C1. Verprobung'!$C$21,
IF($C623="6 - MS/NS",'C1. Verprobung'!$C$22,
IF($C623="7 - NS",'C1. Verprobung'!$C$23,"-")))))))</f>
        <v>-</v>
      </c>
      <c r="P623" s="322" t="str">
        <f>IF($C623="1 - HöS",'C1. Verprobung'!$D$17,
IF($C623="2 - HöS/HS",'C1. Verprobung'!$D$18,
IF($C623="3 - HS",'C1. Verprobung'!$D$19,
IF($C623="4 - HS/MS",'C1. Verprobung'!$D$20,
IF($C623="5 - MS",'C1. Verprobung'!$D$21,
IF($C623="6 - MS/NS",'C1. Verprobung'!$D$22,
IF($C623="7 - NS",'C1. Verprobung'!$D$23,"-")))))))</f>
        <v>-</v>
      </c>
      <c r="Q623" s="322" t="str">
        <f>IF($C623="1 - HöS",'C1. Verprobung'!$E$17,
IF($C623="2 - HöS/HS",'C1. Verprobung'!$E$18,
IF($C623="3 - HS",'C1. Verprobung'!$E$19,
IF($C623="4 - HS/MS",'C1. Verprobung'!$E$20,
IF($C623="5 - MS",'C1. Verprobung'!$E$21,
IF($C623="6 - MS/NS",'C1. Verprobung'!$E$22,
IF($C623="7 - NS",'C1. Verprobung'!$E$23,"-")))))))</f>
        <v>-</v>
      </c>
      <c r="R623" s="322" t="str">
        <f>IF($C623="1 - HöS",'C1. Verprobung'!$F$17,
IF($C623="2 - HöS/HS",'C1. Verprobung'!$F$18,
IF($C623="3 - HS",'C1. Verprobung'!$F$19,
IF($C623="4 - HS/MS",'C1. Verprobung'!$F$20,
IF($C623="5 - MS",'C1. Verprobung'!$F$21,
IF($C623="6 - MS/NS",'C1. Verprobung'!$F$22,
IF($C623="7 - NS",'C1. Verprobung'!$F$23,"-")))))))</f>
        <v>-</v>
      </c>
      <c r="S623" s="151"/>
      <c r="T623" s="181">
        <f t="shared" si="48"/>
        <v>0</v>
      </c>
      <c r="U623" s="181">
        <f t="shared" si="49"/>
        <v>0</v>
      </c>
      <c r="V623" s="181">
        <f t="shared" si="50"/>
        <v>0</v>
      </c>
      <c r="W623" s="181">
        <f t="shared" si="51"/>
        <v>0</v>
      </c>
      <c r="X623" s="181">
        <f t="shared" si="52"/>
        <v>0</v>
      </c>
    </row>
    <row r="624" spans="2:24" ht="15" customHeight="1" x14ac:dyDescent="0.2">
      <c r="B624" s="337" t="s">
        <v>36</v>
      </c>
      <c r="C624" s="133" t="s">
        <v>36</v>
      </c>
      <c r="D624" s="133" t="s">
        <v>36</v>
      </c>
      <c r="E624" s="133"/>
      <c r="F624" s="133"/>
      <c r="G624" s="133"/>
      <c r="H624" s="133"/>
      <c r="I624" s="133"/>
      <c r="J624" s="133"/>
      <c r="K624" s="154"/>
      <c r="L624" s="154"/>
      <c r="M624" s="154"/>
      <c r="N624" s="154"/>
      <c r="O624" s="322" t="str">
        <f>IF($C624="1 - HöS",'C1. Verprobung'!$C$17,
IF($C624="2 - HöS/HS",'C1. Verprobung'!$C$18,
IF($C624="3 - HS",'C1. Verprobung'!$C$19,
IF($C624="4 - HS/MS",'C1. Verprobung'!$C$20,
IF($C624="5 - MS",'C1. Verprobung'!$C$21,
IF($C624="6 - MS/NS",'C1. Verprobung'!$C$22,
IF($C624="7 - NS",'C1. Verprobung'!$C$23,"-")))))))</f>
        <v>-</v>
      </c>
      <c r="P624" s="322" t="str">
        <f>IF($C624="1 - HöS",'C1. Verprobung'!$D$17,
IF($C624="2 - HöS/HS",'C1. Verprobung'!$D$18,
IF($C624="3 - HS",'C1. Verprobung'!$D$19,
IF($C624="4 - HS/MS",'C1. Verprobung'!$D$20,
IF($C624="5 - MS",'C1. Verprobung'!$D$21,
IF($C624="6 - MS/NS",'C1. Verprobung'!$D$22,
IF($C624="7 - NS",'C1. Verprobung'!$D$23,"-")))))))</f>
        <v>-</v>
      </c>
      <c r="Q624" s="322" t="str">
        <f>IF($C624="1 - HöS",'C1. Verprobung'!$E$17,
IF($C624="2 - HöS/HS",'C1. Verprobung'!$E$18,
IF($C624="3 - HS",'C1. Verprobung'!$E$19,
IF($C624="4 - HS/MS",'C1. Verprobung'!$E$20,
IF($C624="5 - MS",'C1. Verprobung'!$E$21,
IF($C624="6 - MS/NS",'C1. Verprobung'!$E$22,
IF($C624="7 - NS",'C1. Verprobung'!$E$23,"-")))))))</f>
        <v>-</v>
      </c>
      <c r="R624" s="322" t="str">
        <f>IF($C624="1 - HöS",'C1. Verprobung'!$F$17,
IF($C624="2 - HöS/HS",'C1. Verprobung'!$F$18,
IF($C624="3 - HS",'C1. Verprobung'!$F$19,
IF($C624="4 - HS/MS",'C1. Verprobung'!$F$20,
IF($C624="5 - MS",'C1. Verprobung'!$F$21,
IF($C624="6 - MS/NS",'C1. Verprobung'!$F$22,
IF($C624="7 - NS",'C1. Verprobung'!$F$23,"-")))))))</f>
        <v>-</v>
      </c>
      <c r="S624" s="151"/>
      <c r="T624" s="181">
        <f t="shared" si="48"/>
        <v>0</v>
      </c>
      <c r="U624" s="181">
        <f t="shared" si="49"/>
        <v>0</v>
      </c>
      <c r="V624" s="181">
        <f t="shared" si="50"/>
        <v>0</v>
      </c>
      <c r="W624" s="181">
        <f t="shared" si="51"/>
        <v>0</v>
      </c>
      <c r="X624" s="181">
        <f t="shared" si="52"/>
        <v>0</v>
      </c>
    </row>
    <row r="625" spans="2:24" ht="15" customHeight="1" x14ac:dyDescent="0.2">
      <c r="B625" s="337" t="s">
        <v>36</v>
      </c>
      <c r="C625" s="133" t="s">
        <v>36</v>
      </c>
      <c r="D625" s="133" t="s">
        <v>36</v>
      </c>
      <c r="E625" s="133"/>
      <c r="F625" s="133"/>
      <c r="G625" s="133"/>
      <c r="H625" s="133"/>
      <c r="I625" s="133"/>
      <c r="J625" s="133"/>
      <c r="K625" s="154"/>
      <c r="L625" s="154"/>
      <c r="M625" s="154"/>
      <c r="N625" s="154"/>
      <c r="O625" s="322" t="str">
        <f>IF($C625="1 - HöS",'C1. Verprobung'!$C$17,
IF($C625="2 - HöS/HS",'C1. Verprobung'!$C$18,
IF($C625="3 - HS",'C1. Verprobung'!$C$19,
IF($C625="4 - HS/MS",'C1. Verprobung'!$C$20,
IF($C625="5 - MS",'C1. Verprobung'!$C$21,
IF($C625="6 - MS/NS",'C1. Verprobung'!$C$22,
IF($C625="7 - NS",'C1. Verprobung'!$C$23,"-")))))))</f>
        <v>-</v>
      </c>
      <c r="P625" s="322" t="str">
        <f>IF($C625="1 - HöS",'C1. Verprobung'!$D$17,
IF($C625="2 - HöS/HS",'C1. Verprobung'!$D$18,
IF($C625="3 - HS",'C1. Verprobung'!$D$19,
IF($C625="4 - HS/MS",'C1. Verprobung'!$D$20,
IF($C625="5 - MS",'C1. Verprobung'!$D$21,
IF($C625="6 - MS/NS",'C1. Verprobung'!$D$22,
IF($C625="7 - NS",'C1. Verprobung'!$D$23,"-")))))))</f>
        <v>-</v>
      </c>
      <c r="Q625" s="322" t="str">
        <f>IF($C625="1 - HöS",'C1. Verprobung'!$E$17,
IF($C625="2 - HöS/HS",'C1. Verprobung'!$E$18,
IF($C625="3 - HS",'C1. Verprobung'!$E$19,
IF($C625="4 - HS/MS",'C1. Verprobung'!$E$20,
IF($C625="5 - MS",'C1. Verprobung'!$E$21,
IF($C625="6 - MS/NS",'C1. Verprobung'!$E$22,
IF($C625="7 - NS",'C1. Verprobung'!$E$23,"-")))))))</f>
        <v>-</v>
      </c>
      <c r="R625" s="322" t="str">
        <f>IF($C625="1 - HöS",'C1. Verprobung'!$F$17,
IF($C625="2 - HöS/HS",'C1. Verprobung'!$F$18,
IF($C625="3 - HS",'C1. Verprobung'!$F$19,
IF($C625="4 - HS/MS",'C1. Verprobung'!$F$20,
IF($C625="5 - MS",'C1. Verprobung'!$F$21,
IF($C625="6 - MS/NS",'C1. Verprobung'!$F$22,
IF($C625="7 - NS",'C1. Verprobung'!$F$23,"-")))))))</f>
        <v>-</v>
      </c>
      <c r="S625" s="151"/>
      <c r="T625" s="181">
        <f t="shared" si="48"/>
        <v>0</v>
      </c>
      <c r="U625" s="181">
        <f t="shared" si="49"/>
        <v>0</v>
      </c>
      <c r="V625" s="181">
        <f t="shared" si="50"/>
        <v>0</v>
      </c>
      <c r="W625" s="181">
        <f t="shared" si="51"/>
        <v>0</v>
      </c>
      <c r="X625" s="181">
        <f t="shared" si="52"/>
        <v>0</v>
      </c>
    </row>
    <row r="626" spans="2:24" ht="15" customHeight="1" x14ac:dyDescent="0.2">
      <c r="B626" s="337" t="s">
        <v>36</v>
      </c>
      <c r="C626" s="133" t="s">
        <v>36</v>
      </c>
      <c r="D626" s="133" t="s">
        <v>36</v>
      </c>
      <c r="E626" s="133"/>
      <c r="F626" s="133"/>
      <c r="G626" s="133"/>
      <c r="H626" s="133"/>
      <c r="I626" s="133"/>
      <c r="J626" s="133"/>
      <c r="K626" s="154"/>
      <c r="L626" s="154"/>
      <c r="M626" s="154"/>
      <c r="N626" s="154"/>
      <c r="O626" s="322" t="str">
        <f>IF($C626="1 - HöS",'C1. Verprobung'!$C$17,
IF($C626="2 - HöS/HS",'C1. Verprobung'!$C$18,
IF($C626="3 - HS",'C1. Verprobung'!$C$19,
IF($C626="4 - HS/MS",'C1. Verprobung'!$C$20,
IF($C626="5 - MS",'C1. Verprobung'!$C$21,
IF($C626="6 - MS/NS",'C1. Verprobung'!$C$22,
IF($C626="7 - NS",'C1. Verprobung'!$C$23,"-")))))))</f>
        <v>-</v>
      </c>
      <c r="P626" s="322" t="str">
        <f>IF($C626="1 - HöS",'C1. Verprobung'!$D$17,
IF($C626="2 - HöS/HS",'C1. Verprobung'!$D$18,
IF($C626="3 - HS",'C1. Verprobung'!$D$19,
IF($C626="4 - HS/MS",'C1. Verprobung'!$D$20,
IF($C626="5 - MS",'C1. Verprobung'!$D$21,
IF($C626="6 - MS/NS",'C1. Verprobung'!$D$22,
IF($C626="7 - NS",'C1. Verprobung'!$D$23,"-")))))))</f>
        <v>-</v>
      </c>
      <c r="Q626" s="322" t="str">
        <f>IF($C626="1 - HöS",'C1. Verprobung'!$E$17,
IF($C626="2 - HöS/HS",'C1. Verprobung'!$E$18,
IF($C626="3 - HS",'C1. Verprobung'!$E$19,
IF($C626="4 - HS/MS",'C1. Verprobung'!$E$20,
IF($C626="5 - MS",'C1. Verprobung'!$E$21,
IF($C626="6 - MS/NS",'C1. Verprobung'!$E$22,
IF($C626="7 - NS",'C1. Verprobung'!$E$23,"-")))))))</f>
        <v>-</v>
      </c>
      <c r="R626" s="322" t="str">
        <f>IF($C626="1 - HöS",'C1. Verprobung'!$F$17,
IF($C626="2 - HöS/HS",'C1. Verprobung'!$F$18,
IF($C626="3 - HS",'C1. Verprobung'!$F$19,
IF($C626="4 - HS/MS",'C1. Verprobung'!$F$20,
IF($C626="5 - MS",'C1. Verprobung'!$F$21,
IF($C626="6 - MS/NS",'C1. Verprobung'!$F$22,
IF($C626="7 - NS",'C1. Verprobung'!$F$23,"-")))))))</f>
        <v>-</v>
      </c>
      <c r="S626" s="151"/>
      <c r="T626" s="181">
        <f t="shared" si="48"/>
        <v>0</v>
      </c>
      <c r="U626" s="181">
        <f t="shared" si="49"/>
        <v>0</v>
      </c>
      <c r="V626" s="181">
        <f t="shared" si="50"/>
        <v>0</v>
      </c>
      <c r="W626" s="181">
        <f t="shared" si="51"/>
        <v>0</v>
      </c>
      <c r="X626" s="181">
        <f t="shared" si="52"/>
        <v>0</v>
      </c>
    </row>
    <row r="627" spans="2:24" ht="15" customHeight="1" x14ac:dyDescent="0.2">
      <c r="B627" s="337" t="s">
        <v>36</v>
      </c>
      <c r="C627" s="133" t="s">
        <v>36</v>
      </c>
      <c r="D627" s="133" t="s">
        <v>36</v>
      </c>
      <c r="E627" s="133"/>
      <c r="F627" s="133"/>
      <c r="G627" s="133"/>
      <c r="H627" s="133"/>
      <c r="I627" s="133"/>
      <c r="J627" s="133"/>
      <c r="K627" s="154"/>
      <c r="L627" s="154"/>
      <c r="M627" s="154"/>
      <c r="N627" s="154"/>
      <c r="O627" s="322" t="str">
        <f>IF($C627="1 - HöS",'C1. Verprobung'!$C$17,
IF($C627="2 - HöS/HS",'C1. Verprobung'!$C$18,
IF($C627="3 - HS",'C1. Verprobung'!$C$19,
IF($C627="4 - HS/MS",'C1. Verprobung'!$C$20,
IF($C627="5 - MS",'C1. Verprobung'!$C$21,
IF($C627="6 - MS/NS",'C1. Verprobung'!$C$22,
IF($C627="7 - NS",'C1. Verprobung'!$C$23,"-")))))))</f>
        <v>-</v>
      </c>
      <c r="P627" s="322" t="str">
        <f>IF($C627="1 - HöS",'C1. Verprobung'!$D$17,
IF($C627="2 - HöS/HS",'C1. Verprobung'!$D$18,
IF($C627="3 - HS",'C1. Verprobung'!$D$19,
IF($C627="4 - HS/MS",'C1. Verprobung'!$D$20,
IF($C627="5 - MS",'C1. Verprobung'!$D$21,
IF($C627="6 - MS/NS",'C1. Verprobung'!$D$22,
IF($C627="7 - NS",'C1. Verprobung'!$D$23,"-")))))))</f>
        <v>-</v>
      </c>
      <c r="Q627" s="322" t="str">
        <f>IF($C627="1 - HöS",'C1. Verprobung'!$E$17,
IF($C627="2 - HöS/HS",'C1. Verprobung'!$E$18,
IF($C627="3 - HS",'C1. Verprobung'!$E$19,
IF($C627="4 - HS/MS",'C1. Verprobung'!$E$20,
IF($C627="5 - MS",'C1. Verprobung'!$E$21,
IF($C627="6 - MS/NS",'C1. Verprobung'!$E$22,
IF($C627="7 - NS",'C1. Verprobung'!$E$23,"-")))))))</f>
        <v>-</v>
      </c>
      <c r="R627" s="322" t="str">
        <f>IF($C627="1 - HöS",'C1. Verprobung'!$F$17,
IF($C627="2 - HöS/HS",'C1. Verprobung'!$F$18,
IF($C627="3 - HS",'C1. Verprobung'!$F$19,
IF($C627="4 - HS/MS",'C1. Verprobung'!$F$20,
IF($C627="5 - MS",'C1. Verprobung'!$F$21,
IF($C627="6 - MS/NS",'C1. Verprobung'!$F$22,
IF($C627="7 - NS",'C1. Verprobung'!$F$23,"-")))))))</f>
        <v>-</v>
      </c>
      <c r="S627" s="151"/>
      <c r="T627" s="181">
        <f t="shared" si="48"/>
        <v>0</v>
      </c>
      <c r="U627" s="181">
        <f t="shared" si="49"/>
        <v>0</v>
      </c>
      <c r="V627" s="181">
        <f t="shared" si="50"/>
        <v>0</v>
      </c>
      <c r="W627" s="181">
        <f t="shared" si="51"/>
        <v>0</v>
      </c>
      <c r="X627" s="181">
        <f t="shared" si="52"/>
        <v>0</v>
      </c>
    </row>
    <row r="628" spans="2:24" ht="15" customHeight="1" x14ac:dyDescent="0.2">
      <c r="B628" s="337" t="s">
        <v>36</v>
      </c>
      <c r="C628" s="133" t="s">
        <v>36</v>
      </c>
      <c r="D628" s="133" t="s">
        <v>36</v>
      </c>
      <c r="E628" s="133"/>
      <c r="F628" s="133"/>
      <c r="G628" s="133"/>
      <c r="H628" s="133"/>
      <c r="I628" s="133"/>
      <c r="J628" s="133"/>
      <c r="K628" s="154"/>
      <c r="L628" s="154"/>
      <c r="M628" s="154"/>
      <c r="N628" s="154"/>
      <c r="O628" s="322" t="str">
        <f>IF($C628="1 - HöS",'C1. Verprobung'!$C$17,
IF($C628="2 - HöS/HS",'C1. Verprobung'!$C$18,
IF($C628="3 - HS",'C1. Verprobung'!$C$19,
IF($C628="4 - HS/MS",'C1. Verprobung'!$C$20,
IF($C628="5 - MS",'C1. Verprobung'!$C$21,
IF($C628="6 - MS/NS",'C1. Verprobung'!$C$22,
IF($C628="7 - NS",'C1. Verprobung'!$C$23,"-")))))))</f>
        <v>-</v>
      </c>
      <c r="P628" s="322" t="str">
        <f>IF($C628="1 - HöS",'C1. Verprobung'!$D$17,
IF($C628="2 - HöS/HS",'C1. Verprobung'!$D$18,
IF($C628="3 - HS",'C1. Verprobung'!$D$19,
IF($C628="4 - HS/MS",'C1. Verprobung'!$D$20,
IF($C628="5 - MS",'C1. Verprobung'!$D$21,
IF($C628="6 - MS/NS",'C1. Verprobung'!$D$22,
IF($C628="7 - NS",'C1. Verprobung'!$D$23,"-")))))))</f>
        <v>-</v>
      </c>
      <c r="Q628" s="322" t="str">
        <f>IF($C628="1 - HöS",'C1. Verprobung'!$E$17,
IF($C628="2 - HöS/HS",'C1. Verprobung'!$E$18,
IF($C628="3 - HS",'C1. Verprobung'!$E$19,
IF($C628="4 - HS/MS",'C1. Verprobung'!$E$20,
IF($C628="5 - MS",'C1. Verprobung'!$E$21,
IF($C628="6 - MS/NS",'C1. Verprobung'!$E$22,
IF($C628="7 - NS",'C1. Verprobung'!$E$23,"-")))))))</f>
        <v>-</v>
      </c>
      <c r="R628" s="322" t="str">
        <f>IF($C628="1 - HöS",'C1. Verprobung'!$F$17,
IF($C628="2 - HöS/HS",'C1. Verprobung'!$F$18,
IF($C628="3 - HS",'C1. Verprobung'!$F$19,
IF($C628="4 - HS/MS",'C1. Verprobung'!$F$20,
IF($C628="5 - MS",'C1. Verprobung'!$F$21,
IF($C628="6 - MS/NS",'C1. Verprobung'!$F$22,
IF($C628="7 - NS",'C1. Verprobung'!$F$23,"-")))))))</f>
        <v>-</v>
      </c>
      <c r="S628" s="151"/>
      <c r="T628" s="181">
        <f t="shared" si="48"/>
        <v>0</v>
      </c>
      <c r="U628" s="181">
        <f t="shared" si="49"/>
        <v>0</v>
      </c>
      <c r="V628" s="181">
        <f t="shared" si="50"/>
        <v>0</v>
      </c>
      <c r="W628" s="181">
        <f t="shared" si="51"/>
        <v>0</v>
      </c>
      <c r="X628" s="181">
        <f t="shared" si="52"/>
        <v>0</v>
      </c>
    </row>
    <row r="629" spans="2:24" ht="15" customHeight="1" x14ac:dyDescent="0.2">
      <c r="B629" s="337" t="s">
        <v>36</v>
      </c>
      <c r="C629" s="133" t="s">
        <v>36</v>
      </c>
      <c r="D629" s="133" t="s">
        <v>36</v>
      </c>
      <c r="E629" s="133"/>
      <c r="F629" s="133"/>
      <c r="G629" s="133"/>
      <c r="H629" s="133"/>
      <c r="I629" s="133"/>
      <c r="J629" s="133"/>
      <c r="K629" s="154"/>
      <c r="L629" s="154"/>
      <c r="M629" s="154"/>
      <c r="N629" s="154"/>
      <c r="O629" s="322" t="str">
        <f>IF($C629="1 - HöS",'C1. Verprobung'!$C$17,
IF($C629="2 - HöS/HS",'C1. Verprobung'!$C$18,
IF($C629="3 - HS",'C1. Verprobung'!$C$19,
IF($C629="4 - HS/MS",'C1. Verprobung'!$C$20,
IF($C629="5 - MS",'C1. Verprobung'!$C$21,
IF($C629="6 - MS/NS",'C1. Verprobung'!$C$22,
IF($C629="7 - NS",'C1. Verprobung'!$C$23,"-")))))))</f>
        <v>-</v>
      </c>
      <c r="P629" s="322" t="str">
        <f>IF($C629="1 - HöS",'C1. Verprobung'!$D$17,
IF($C629="2 - HöS/HS",'C1. Verprobung'!$D$18,
IF($C629="3 - HS",'C1. Verprobung'!$D$19,
IF($C629="4 - HS/MS",'C1. Verprobung'!$D$20,
IF($C629="5 - MS",'C1. Verprobung'!$D$21,
IF($C629="6 - MS/NS",'C1. Verprobung'!$D$22,
IF($C629="7 - NS",'C1. Verprobung'!$D$23,"-")))))))</f>
        <v>-</v>
      </c>
      <c r="Q629" s="322" t="str">
        <f>IF($C629="1 - HöS",'C1. Verprobung'!$E$17,
IF($C629="2 - HöS/HS",'C1. Verprobung'!$E$18,
IF($C629="3 - HS",'C1. Verprobung'!$E$19,
IF($C629="4 - HS/MS",'C1. Verprobung'!$E$20,
IF($C629="5 - MS",'C1. Verprobung'!$E$21,
IF($C629="6 - MS/NS",'C1. Verprobung'!$E$22,
IF($C629="7 - NS",'C1. Verprobung'!$E$23,"-")))))))</f>
        <v>-</v>
      </c>
      <c r="R629" s="322" t="str">
        <f>IF($C629="1 - HöS",'C1. Verprobung'!$F$17,
IF($C629="2 - HöS/HS",'C1. Verprobung'!$F$18,
IF($C629="3 - HS",'C1. Verprobung'!$F$19,
IF($C629="4 - HS/MS",'C1. Verprobung'!$F$20,
IF($C629="5 - MS",'C1. Verprobung'!$F$21,
IF($C629="6 - MS/NS",'C1. Verprobung'!$F$22,
IF($C629="7 - NS",'C1. Verprobung'!$F$23,"-")))))))</f>
        <v>-</v>
      </c>
      <c r="S629" s="151"/>
      <c r="T629" s="181">
        <f t="shared" si="48"/>
        <v>0</v>
      </c>
      <c r="U629" s="181">
        <f t="shared" si="49"/>
        <v>0</v>
      </c>
      <c r="V629" s="181">
        <f t="shared" si="50"/>
        <v>0</v>
      </c>
      <c r="W629" s="181">
        <f t="shared" si="51"/>
        <v>0</v>
      </c>
      <c r="X629" s="181">
        <f t="shared" si="52"/>
        <v>0</v>
      </c>
    </row>
    <row r="630" spans="2:24" ht="15" customHeight="1" x14ac:dyDescent="0.2">
      <c r="B630" s="337" t="s">
        <v>36</v>
      </c>
      <c r="C630" s="133" t="s">
        <v>36</v>
      </c>
      <c r="D630" s="133" t="s">
        <v>36</v>
      </c>
      <c r="E630" s="133"/>
      <c r="F630" s="133"/>
      <c r="G630" s="133"/>
      <c r="H630" s="133"/>
      <c r="I630" s="133"/>
      <c r="J630" s="133"/>
      <c r="K630" s="154"/>
      <c r="L630" s="154"/>
      <c r="M630" s="154"/>
      <c r="N630" s="154"/>
      <c r="O630" s="322" t="str">
        <f>IF($C630="1 - HöS",'C1. Verprobung'!$C$17,
IF($C630="2 - HöS/HS",'C1. Verprobung'!$C$18,
IF($C630="3 - HS",'C1. Verprobung'!$C$19,
IF($C630="4 - HS/MS",'C1. Verprobung'!$C$20,
IF($C630="5 - MS",'C1. Verprobung'!$C$21,
IF($C630="6 - MS/NS",'C1. Verprobung'!$C$22,
IF($C630="7 - NS",'C1. Verprobung'!$C$23,"-")))))))</f>
        <v>-</v>
      </c>
      <c r="P630" s="322" t="str">
        <f>IF($C630="1 - HöS",'C1. Verprobung'!$D$17,
IF($C630="2 - HöS/HS",'C1. Verprobung'!$D$18,
IF($C630="3 - HS",'C1. Verprobung'!$D$19,
IF($C630="4 - HS/MS",'C1. Verprobung'!$D$20,
IF($C630="5 - MS",'C1. Verprobung'!$D$21,
IF($C630="6 - MS/NS",'C1. Verprobung'!$D$22,
IF($C630="7 - NS",'C1. Verprobung'!$D$23,"-")))))))</f>
        <v>-</v>
      </c>
      <c r="Q630" s="322" t="str">
        <f>IF($C630="1 - HöS",'C1. Verprobung'!$E$17,
IF($C630="2 - HöS/HS",'C1. Verprobung'!$E$18,
IF($C630="3 - HS",'C1. Verprobung'!$E$19,
IF($C630="4 - HS/MS",'C1. Verprobung'!$E$20,
IF($C630="5 - MS",'C1. Verprobung'!$E$21,
IF($C630="6 - MS/NS",'C1. Verprobung'!$E$22,
IF($C630="7 - NS",'C1. Verprobung'!$E$23,"-")))))))</f>
        <v>-</v>
      </c>
      <c r="R630" s="322" t="str">
        <f>IF($C630="1 - HöS",'C1. Verprobung'!$F$17,
IF($C630="2 - HöS/HS",'C1. Verprobung'!$F$18,
IF($C630="3 - HS",'C1. Verprobung'!$F$19,
IF($C630="4 - HS/MS",'C1. Verprobung'!$F$20,
IF($C630="5 - MS",'C1. Verprobung'!$F$21,
IF($C630="6 - MS/NS",'C1. Verprobung'!$F$22,
IF($C630="7 - NS",'C1. Verprobung'!$F$23,"-")))))))</f>
        <v>-</v>
      </c>
      <c r="S630" s="151"/>
      <c r="T630" s="181">
        <f t="shared" si="48"/>
        <v>0</v>
      </c>
      <c r="U630" s="181">
        <f t="shared" si="49"/>
        <v>0</v>
      </c>
      <c r="V630" s="181">
        <f t="shared" si="50"/>
        <v>0</v>
      </c>
      <c r="W630" s="181">
        <f t="shared" si="51"/>
        <v>0</v>
      </c>
      <c r="X630" s="181">
        <f t="shared" si="52"/>
        <v>0</v>
      </c>
    </row>
    <row r="631" spans="2:24" ht="15" customHeight="1" x14ac:dyDescent="0.2">
      <c r="B631" s="337" t="s">
        <v>36</v>
      </c>
      <c r="C631" s="133" t="s">
        <v>36</v>
      </c>
      <c r="D631" s="133" t="s">
        <v>36</v>
      </c>
      <c r="E631" s="133"/>
      <c r="F631" s="133"/>
      <c r="G631" s="133"/>
      <c r="H631" s="133"/>
      <c r="I631" s="133"/>
      <c r="J631" s="133"/>
      <c r="K631" s="154"/>
      <c r="L631" s="154"/>
      <c r="M631" s="154"/>
      <c r="N631" s="154"/>
      <c r="O631" s="322" t="str">
        <f>IF($C631="1 - HöS",'C1. Verprobung'!$C$17,
IF($C631="2 - HöS/HS",'C1. Verprobung'!$C$18,
IF($C631="3 - HS",'C1. Verprobung'!$C$19,
IF($C631="4 - HS/MS",'C1. Verprobung'!$C$20,
IF($C631="5 - MS",'C1. Verprobung'!$C$21,
IF($C631="6 - MS/NS",'C1. Verprobung'!$C$22,
IF($C631="7 - NS",'C1. Verprobung'!$C$23,"-")))))))</f>
        <v>-</v>
      </c>
      <c r="P631" s="322" t="str">
        <f>IF($C631="1 - HöS",'C1. Verprobung'!$D$17,
IF($C631="2 - HöS/HS",'C1. Verprobung'!$D$18,
IF($C631="3 - HS",'C1. Verprobung'!$D$19,
IF($C631="4 - HS/MS",'C1. Verprobung'!$D$20,
IF($C631="5 - MS",'C1. Verprobung'!$D$21,
IF($C631="6 - MS/NS",'C1. Verprobung'!$D$22,
IF($C631="7 - NS",'C1. Verprobung'!$D$23,"-")))))))</f>
        <v>-</v>
      </c>
      <c r="Q631" s="322" t="str">
        <f>IF($C631="1 - HöS",'C1. Verprobung'!$E$17,
IF($C631="2 - HöS/HS",'C1. Verprobung'!$E$18,
IF($C631="3 - HS",'C1. Verprobung'!$E$19,
IF($C631="4 - HS/MS",'C1. Verprobung'!$E$20,
IF($C631="5 - MS",'C1. Verprobung'!$E$21,
IF($C631="6 - MS/NS",'C1. Verprobung'!$E$22,
IF($C631="7 - NS",'C1. Verprobung'!$E$23,"-")))))))</f>
        <v>-</v>
      </c>
      <c r="R631" s="322" t="str">
        <f>IF($C631="1 - HöS",'C1. Verprobung'!$F$17,
IF($C631="2 - HöS/HS",'C1. Verprobung'!$F$18,
IF($C631="3 - HS",'C1. Verprobung'!$F$19,
IF($C631="4 - HS/MS",'C1. Verprobung'!$F$20,
IF($C631="5 - MS",'C1. Verprobung'!$F$21,
IF($C631="6 - MS/NS",'C1. Verprobung'!$F$22,
IF($C631="7 - NS",'C1. Verprobung'!$F$23,"-")))))))</f>
        <v>-</v>
      </c>
      <c r="S631" s="151"/>
      <c r="T631" s="181">
        <f t="shared" si="48"/>
        <v>0</v>
      </c>
      <c r="U631" s="181">
        <f t="shared" si="49"/>
        <v>0</v>
      </c>
      <c r="V631" s="181">
        <f t="shared" si="50"/>
        <v>0</v>
      </c>
      <c r="W631" s="181">
        <f t="shared" si="51"/>
        <v>0</v>
      </c>
      <c r="X631" s="181">
        <f t="shared" si="52"/>
        <v>0</v>
      </c>
    </row>
    <row r="632" spans="2:24" ht="15" customHeight="1" x14ac:dyDescent="0.2">
      <c r="B632" s="337" t="s">
        <v>36</v>
      </c>
      <c r="C632" s="133" t="s">
        <v>36</v>
      </c>
      <c r="D632" s="133" t="s">
        <v>36</v>
      </c>
      <c r="E632" s="133"/>
      <c r="F632" s="133"/>
      <c r="G632" s="133"/>
      <c r="H632" s="133"/>
      <c r="I632" s="133"/>
      <c r="J632" s="133"/>
      <c r="K632" s="154"/>
      <c r="L632" s="154"/>
      <c r="M632" s="154"/>
      <c r="N632" s="154"/>
      <c r="O632" s="322" t="str">
        <f>IF($C632="1 - HöS",'C1. Verprobung'!$C$17,
IF($C632="2 - HöS/HS",'C1. Verprobung'!$C$18,
IF($C632="3 - HS",'C1. Verprobung'!$C$19,
IF($C632="4 - HS/MS",'C1. Verprobung'!$C$20,
IF($C632="5 - MS",'C1. Verprobung'!$C$21,
IF($C632="6 - MS/NS",'C1. Verprobung'!$C$22,
IF($C632="7 - NS",'C1. Verprobung'!$C$23,"-")))))))</f>
        <v>-</v>
      </c>
      <c r="P632" s="322" t="str">
        <f>IF($C632="1 - HöS",'C1. Verprobung'!$D$17,
IF($C632="2 - HöS/HS",'C1. Verprobung'!$D$18,
IF($C632="3 - HS",'C1. Verprobung'!$D$19,
IF($C632="4 - HS/MS",'C1. Verprobung'!$D$20,
IF($C632="5 - MS",'C1. Verprobung'!$D$21,
IF($C632="6 - MS/NS",'C1. Verprobung'!$D$22,
IF($C632="7 - NS",'C1. Verprobung'!$D$23,"-")))))))</f>
        <v>-</v>
      </c>
      <c r="Q632" s="322" t="str">
        <f>IF($C632="1 - HöS",'C1. Verprobung'!$E$17,
IF($C632="2 - HöS/HS",'C1. Verprobung'!$E$18,
IF($C632="3 - HS",'C1. Verprobung'!$E$19,
IF($C632="4 - HS/MS",'C1. Verprobung'!$E$20,
IF($C632="5 - MS",'C1. Verprobung'!$E$21,
IF($C632="6 - MS/NS",'C1. Verprobung'!$E$22,
IF($C632="7 - NS",'C1. Verprobung'!$E$23,"-")))))))</f>
        <v>-</v>
      </c>
      <c r="R632" s="322" t="str">
        <f>IF($C632="1 - HöS",'C1. Verprobung'!$F$17,
IF($C632="2 - HöS/HS",'C1. Verprobung'!$F$18,
IF($C632="3 - HS",'C1. Verprobung'!$F$19,
IF($C632="4 - HS/MS",'C1. Verprobung'!$F$20,
IF($C632="5 - MS",'C1. Verprobung'!$F$21,
IF($C632="6 - MS/NS",'C1. Verprobung'!$F$22,
IF($C632="7 - NS",'C1. Verprobung'!$F$23,"-")))))))</f>
        <v>-</v>
      </c>
      <c r="S632" s="151"/>
      <c r="T632" s="181">
        <f t="shared" si="48"/>
        <v>0</v>
      </c>
      <c r="U632" s="181">
        <f t="shared" si="49"/>
        <v>0</v>
      </c>
      <c r="V632" s="181">
        <f t="shared" si="50"/>
        <v>0</v>
      </c>
      <c r="W632" s="181">
        <f t="shared" si="51"/>
        <v>0</v>
      </c>
      <c r="X632" s="181">
        <f t="shared" si="52"/>
        <v>0</v>
      </c>
    </row>
    <row r="633" spans="2:24" ht="15" customHeight="1" x14ac:dyDescent="0.2">
      <c r="B633" s="337" t="s">
        <v>36</v>
      </c>
      <c r="C633" s="133" t="s">
        <v>36</v>
      </c>
      <c r="D633" s="133" t="s">
        <v>36</v>
      </c>
      <c r="E633" s="133"/>
      <c r="F633" s="133"/>
      <c r="G633" s="133"/>
      <c r="H633" s="133"/>
      <c r="I633" s="133"/>
      <c r="J633" s="133"/>
      <c r="K633" s="154"/>
      <c r="L633" s="154"/>
      <c r="M633" s="154"/>
      <c r="N633" s="154"/>
      <c r="O633" s="322" t="str">
        <f>IF($C633="1 - HöS",'C1. Verprobung'!$C$17,
IF($C633="2 - HöS/HS",'C1. Verprobung'!$C$18,
IF($C633="3 - HS",'C1. Verprobung'!$C$19,
IF($C633="4 - HS/MS",'C1. Verprobung'!$C$20,
IF($C633="5 - MS",'C1. Verprobung'!$C$21,
IF($C633="6 - MS/NS",'C1. Verprobung'!$C$22,
IF($C633="7 - NS",'C1. Verprobung'!$C$23,"-")))))))</f>
        <v>-</v>
      </c>
      <c r="P633" s="322" t="str">
        <f>IF($C633="1 - HöS",'C1. Verprobung'!$D$17,
IF($C633="2 - HöS/HS",'C1. Verprobung'!$D$18,
IF($C633="3 - HS",'C1. Verprobung'!$D$19,
IF($C633="4 - HS/MS",'C1. Verprobung'!$D$20,
IF($C633="5 - MS",'C1. Verprobung'!$D$21,
IF($C633="6 - MS/NS",'C1. Verprobung'!$D$22,
IF($C633="7 - NS",'C1. Verprobung'!$D$23,"-")))))))</f>
        <v>-</v>
      </c>
      <c r="Q633" s="322" t="str">
        <f>IF($C633="1 - HöS",'C1. Verprobung'!$E$17,
IF($C633="2 - HöS/HS",'C1. Verprobung'!$E$18,
IF($C633="3 - HS",'C1. Verprobung'!$E$19,
IF($C633="4 - HS/MS",'C1. Verprobung'!$E$20,
IF($C633="5 - MS",'C1. Verprobung'!$E$21,
IF($C633="6 - MS/NS",'C1. Verprobung'!$E$22,
IF($C633="7 - NS",'C1. Verprobung'!$E$23,"-")))))))</f>
        <v>-</v>
      </c>
      <c r="R633" s="322" t="str">
        <f>IF($C633="1 - HöS",'C1. Verprobung'!$F$17,
IF($C633="2 - HöS/HS",'C1. Verprobung'!$F$18,
IF($C633="3 - HS",'C1. Verprobung'!$F$19,
IF($C633="4 - HS/MS",'C1. Verprobung'!$F$20,
IF($C633="5 - MS",'C1. Verprobung'!$F$21,
IF($C633="6 - MS/NS",'C1. Verprobung'!$F$22,
IF($C633="7 - NS",'C1. Verprobung'!$F$23,"-")))))))</f>
        <v>-</v>
      </c>
      <c r="S633" s="151"/>
      <c r="T633" s="181">
        <f t="shared" si="48"/>
        <v>0</v>
      </c>
      <c r="U633" s="181">
        <f t="shared" si="49"/>
        <v>0</v>
      </c>
      <c r="V633" s="181">
        <f t="shared" si="50"/>
        <v>0</v>
      </c>
      <c r="W633" s="181">
        <f t="shared" si="51"/>
        <v>0</v>
      </c>
      <c r="X633" s="181">
        <f t="shared" si="52"/>
        <v>0</v>
      </c>
    </row>
    <row r="634" spans="2:24" ht="15" customHeight="1" x14ac:dyDescent="0.2">
      <c r="B634" s="337" t="s">
        <v>36</v>
      </c>
      <c r="C634" s="133" t="s">
        <v>36</v>
      </c>
      <c r="D634" s="133" t="s">
        <v>36</v>
      </c>
      <c r="E634" s="133"/>
      <c r="F634" s="133"/>
      <c r="G634" s="133"/>
      <c r="H634" s="133"/>
      <c r="I634" s="133"/>
      <c r="J634" s="133"/>
      <c r="K634" s="154"/>
      <c r="L634" s="154"/>
      <c r="M634" s="154"/>
      <c r="N634" s="154"/>
      <c r="O634" s="322" t="str">
        <f>IF($C634="1 - HöS",'C1. Verprobung'!$C$17,
IF($C634="2 - HöS/HS",'C1. Verprobung'!$C$18,
IF($C634="3 - HS",'C1. Verprobung'!$C$19,
IF($C634="4 - HS/MS",'C1. Verprobung'!$C$20,
IF($C634="5 - MS",'C1. Verprobung'!$C$21,
IF($C634="6 - MS/NS",'C1. Verprobung'!$C$22,
IF($C634="7 - NS",'C1. Verprobung'!$C$23,"-")))))))</f>
        <v>-</v>
      </c>
      <c r="P634" s="322" t="str">
        <f>IF($C634="1 - HöS",'C1. Verprobung'!$D$17,
IF($C634="2 - HöS/HS",'C1. Verprobung'!$D$18,
IF($C634="3 - HS",'C1. Verprobung'!$D$19,
IF($C634="4 - HS/MS",'C1. Verprobung'!$D$20,
IF($C634="5 - MS",'C1. Verprobung'!$D$21,
IF($C634="6 - MS/NS",'C1. Verprobung'!$D$22,
IF($C634="7 - NS",'C1. Verprobung'!$D$23,"-")))))))</f>
        <v>-</v>
      </c>
      <c r="Q634" s="322" t="str">
        <f>IF($C634="1 - HöS",'C1. Verprobung'!$E$17,
IF($C634="2 - HöS/HS",'C1. Verprobung'!$E$18,
IF($C634="3 - HS",'C1. Verprobung'!$E$19,
IF($C634="4 - HS/MS",'C1. Verprobung'!$E$20,
IF($C634="5 - MS",'C1. Verprobung'!$E$21,
IF($C634="6 - MS/NS",'C1. Verprobung'!$E$22,
IF($C634="7 - NS",'C1. Verprobung'!$E$23,"-")))))))</f>
        <v>-</v>
      </c>
      <c r="R634" s="322" t="str">
        <f>IF($C634="1 - HöS",'C1. Verprobung'!$F$17,
IF($C634="2 - HöS/HS",'C1. Verprobung'!$F$18,
IF($C634="3 - HS",'C1. Verprobung'!$F$19,
IF($C634="4 - HS/MS",'C1. Verprobung'!$F$20,
IF($C634="5 - MS",'C1. Verprobung'!$F$21,
IF($C634="6 - MS/NS",'C1. Verprobung'!$F$22,
IF($C634="7 - NS",'C1. Verprobung'!$F$23,"-")))))))</f>
        <v>-</v>
      </c>
      <c r="S634" s="151"/>
      <c r="T634" s="181">
        <f t="shared" si="48"/>
        <v>0</v>
      </c>
      <c r="U634" s="181">
        <f t="shared" si="49"/>
        <v>0</v>
      </c>
      <c r="V634" s="181">
        <f t="shared" si="50"/>
        <v>0</v>
      </c>
      <c r="W634" s="181">
        <f t="shared" si="51"/>
        <v>0</v>
      </c>
      <c r="X634" s="181">
        <f t="shared" si="52"/>
        <v>0</v>
      </c>
    </row>
    <row r="635" spans="2:24" ht="15" customHeight="1" x14ac:dyDescent="0.2">
      <c r="B635" s="337" t="s">
        <v>36</v>
      </c>
      <c r="C635" s="133" t="s">
        <v>36</v>
      </c>
      <c r="D635" s="133" t="s">
        <v>36</v>
      </c>
      <c r="E635" s="133"/>
      <c r="F635" s="133"/>
      <c r="G635" s="133"/>
      <c r="H635" s="133"/>
      <c r="I635" s="133"/>
      <c r="J635" s="133"/>
      <c r="K635" s="154"/>
      <c r="L635" s="154"/>
      <c r="M635" s="154"/>
      <c r="N635" s="154"/>
      <c r="O635" s="322" t="str">
        <f>IF($C635="1 - HöS",'C1. Verprobung'!$C$17,
IF($C635="2 - HöS/HS",'C1. Verprobung'!$C$18,
IF($C635="3 - HS",'C1. Verprobung'!$C$19,
IF($C635="4 - HS/MS",'C1. Verprobung'!$C$20,
IF($C635="5 - MS",'C1. Verprobung'!$C$21,
IF($C635="6 - MS/NS",'C1. Verprobung'!$C$22,
IF($C635="7 - NS",'C1. Verprobung'!$C$23,"-")))))))</f>
        <v>-</v>
      </c>
      <c r="P635" s="322" t="str">
        <f>IF($C635="1 - HöS",'C1. Verprobung'!$D$17,
IF($C635="2 - HöS/HS",'C1. Verprobung'!$D$18,
IF($C635="3 - HS",'C1. Verprobung'!$D$19,
IF($C635="4 - HS/MS",'C1. Verprobung'!$D$20,
IF($C635="5 - MS",'C1. Verprobung'!$D$21,
IF($C635="6 - MS/NS",'C1. Verprobung'!$D$22,
IF($C635="7 - NS",'C1. Verprobung'!$D$23,"-")))))))</f>
        <v>-</v>
      </c>
      <c r="Q635" s="322" t="str">
        <f>IF($C635="1 - HöS",'C1. Verprobung'!$E$17,
IF($C635="2 - HöS/HS",'C1. Verprobung'!$E$18,
IF($C635="3 - HS",'C1. Verprobung'!$E$19,
IF($C635="4 - HS/MS",'C1. Verprobung'!$E$20,
IF($C635="5 - MS",'C1. Verprobung'!$E$21,
IF($C635="6 - MS/NS",'C1. Verprobung'!$E$22,
IF($C635="7 - NS",'C1. Verprobung'!$E$23,"-")))))))</f>
        <v>-</v>
      </c>
      <c r="R635" s="322" t="str">
        <f>IF($C635="1 - HöS",'C1. Verprobung'!$F$17,
IF($C635="2 - HöS/HS",'C1. Verprobung'!$F$18,
IF($C635="3 - HS",'C1. Verprobung'!$F$19,
IF($C635="4 - HS/MS",'C1. Verprobung'!$F$20,
IF($C635="5 - MS",'C1. Verprobung'!$F$21,
IF($C635="6 - MS/NS",'C1. Verprobung'!$F$22,
IF($C635="7 - NS",'C1. Verprobung'!$F$23,"-")))))))</f>
        <v>-</v>
      </c>
      <c r="S635" s="151"/>
      <c r="T635" s="181">
        <f t="shared" si="48"/>
        <v>0</v>
      </c>
      <c r="U635" s="181">
        <f t="shared" si="49"/>
        <v>0</v>
      </c>
      <c r="V635" s="181">
        <f t="shared" si="50"/>
        <v>0</v>
      </c>
      <c r="W635" s="181">
        <f t="shared" si="51"/>
        <v>0</v>
      </c>
      <c r="X635" s="181">
        <f t="shared" si="52"/>
        <v>0</v>
      </c>
    </row>
    <row r="636" spans="2:24" ht="15" customHeight="1" x14ac:dyDescent="0.2">
      <c r="B636" s="337" t="s">
        <v>36</v>
      </c>
      <c r="C636" s="133" t="s">
        <v>36</v>
      </c>
      <c r="D636" s="133" t="s">
        <v>36</v>
      </c>
      <c r="E636" s="133"/>
      <c r="F636" s="133"/>
      <c r="G636" s="133"/>
      <c r="H636" s="133"/>
      <c r="I636" s="133"/>
      <c r="J636" s="133"/>
      <c r="K636" s="154"/>
      <c r="L636" s="154"/>
      <c r="M636" s="154"/>
      <c r="N636" s="154"/>
      <c r="O636" s="322" t="str">
        <f>IF($C636="1 - HöS",'C1. Verprobung'!$C$17,
IF($C636="2 - HöS/HS",'C1. Verprobung'!$C$18,
IF($C636="3 - HS",'C1. Verprobung'!$C$19,
IF($C636="4 - HS/MS",'C1. Verprobung'!$C$20,
IF($C636="5 - MS",'C1. Verprobung'!$C$21,
IF($C636="6 - MS/NS",'C1. Verprobung'!$C$22,
IF($C636="7 - NS",'C1. Verprobung'!$C$23,"-")))))))</f>
        <v>-</v>
      </c>
      <c r="P636" s="322" t="str">
        <f>IF($C636="1 - HöS",'C1. Verprobung'!$D$17,
IF($C636="2 - HöS/HS",'C1. Verprobung'!$D$18,
IF($C636="3 - HS",'C1. Verprobung'!$D$19,
IF($C636="4 - HS/MS",'C1. Verprobung'!$D$20,
IF($C636="5 - MS",'C1. Verprobung'!$D$21,
IF($C636="6 - MS/NS",'C1. Verprobung'!$D$22,
IF($C636="7 - NS",'C1. Verprobung'!$D$23,"-")))))))</f>
        <v>-</v>
      </c>
      <c r="Q636" s="322" t="str">
        <f>IF($C636="1 - HöS",'C1. Verprobung'!$E$17,
IF($C636="2 - HöS/HS",'C1. Verprobung'!$E$18,
IF($C636="3 - HS",'C1. Verprobung'!$E$19,
IF($C636="4 - HS/MS",'C1. Verprobung'!$E$20,
IF($C636="5 - MS",'C1. Verprobung'!$E$21,
IF($C636="6 - MS/NS",'C1. Verprobung'!$E$22,
IF($C636="7 - NS",'C1. Verprobung'!$E$23,"-")))))))</f>
        <v>-</v>
      </c>
      <c r="R636" s="322" t="str">
        <f>IF($C636="1 - HöS",'C1. Verprobung'!$F$17,
IF($C636="2 - HöS/HS",'C1. Verprobung'!$F$18,
IF($C636="3 - HS",'C1. Verprobung'!$F$19,
IF($C636="4 - HS/MS",'C1. Verprobung'!$F$20,
IF($C636="5 - MS",'C1. Verprobung'!$F$21,
IF($C636="6 - MS/NS",'C1. Verprobung'!$F$22,
IF($C636="7 - NS",'C1. Verprobung'!$F$23,"-")))))))</f>
        <v>-</v>
      </c>
      <c r="S636" s="151"/>
      <c r="T636" s="181">
        <f t="shared" si="48"/>
        <v>0</v>
      </c>
      <c r="U636" s="181">
        <f t="shared" si="49"/>
        <v>0</v>
      </c>
      <c r="V636" s="181">
        <f t="shared" si="50"/>
        <v>0</v>
      </c>
      <c r="W636" s="181">
        <f t="shared" si="51"/>
        <v>0</v>
      </c>
      <c r="X636" s="181">
        <f t="shared" si="52"/>
        <v>0</v>
      </c>
    </row>
    <row r="637" spans="2:24" ht="15" customHeight="1" x14ac:dyDescent="0.2">
      <c r="B637" s="337" t="s">
        <v>36</v>
      </c>
      <c r="C637" s="133" t="s">
        <v>36</v>
      </c>
      <c r="D637" s="133" t="s">
        <v>36</v>
      </c>
      <c r="E637" s="133"/>
      <c r="F637" s="133"/>
      <c r="G637" s="133"/>
      <c r="H637" s="133"/>
      <c r="I637" s="133"/>
      <c r="J637" s="133"/>
      <c r="K637" s="154"/>
      <c r="L637" s="154"/>
      <c r="M637" s="154"/>
      <c r="N637" s="154"/>
      <c r="O637" s="322" t="str">
        <f>IF($C637="1 - HöS",'C1. Verprobung'!$C$17,
IF($C637="2 - HöS/HS",'C1. Verprobung'!$C$18,
IF($C637="3 - HS",'C1. Verprobung'!$C$19,
IF($C637="4 - HS/MS",'C1. Verprobung'!$C$20,
IF($C637="5 - MS",'C1. Verprobung'!$C$21,
IF($C637="6 - MS/NS",'C1. Verprobung'!$C$22,
IF($C637="7 - NS",'C1. Verprobung'!$C$23,"-")))))))</f>
        <v>-</v>
      </c>
      <c r="P637" s="322" t="str">
        <f>IF($C637="1 - HöS",'C1. Verprobung'!$D$17,
IF($C637="2 - HöS/HS",'C1. Verprobung'!$D$18,
IF($C637="3 - HS",'C1. Verprobung'!$D$19,
IF($C637="4 - HS/MS",'C1. Verprobung'!$D$20,
IF($C637="5 - MS",'C1. Verprobung'!$D$21,
IF($C637="6 - MS/NS",'C1. Verprobung'!$D$22,
IF($C637="7 - NS",'C1. Verprobung'!$D$23,"-")))))))</f>
        <v>-</v>
      </c>
      <c r="Q637" s="322" t="str">
        <f>IF($C637="1 - HöS",'C1. Verprobung'!$E$17,
IF($C637="2 - HöS/HS",'C1. Verprobung'!$E$18,
IF($C637="3 - HS",'C1. Verprobung'!$E$19,
IF($C637="4 - HS/MS",'C1. Verprobung'!$E$20,
IF($C637="5 - MS",'C1. Verprobung'!$E$21,
IF($C637="6 - MS/NS",'C1. Verprobung'!$E$22,
IF($C637="7 - NS",'C1. Verprobung'!$E$23,"-")))))))</f>
        <v>-</v>
      </c>
      <c r="R637" s="322" t="str">
        <f>IF($C637="1 - HöS",'C1. Verprobung'!$F$17,
IF($C637="2 - HöS/HS",'C1. Verprobung'!$F$18,
IF($C637="3 - HS",'C1. Verprobung'!$F$19,
IF($C637="4 - HS/MS",'C1. Verprobung'!$F$20,
IF($C637="5 - MS",'C1. Verprobung'!$F$21,
IF($C637="6 - MS/NS",'C1. Verprobung'!$F$22,
IF($C637="7 - NS",'C1. Verprobung'!$F$23,"-")))))))</f>
        <v>-</v>
      </c>
      <c r="S637" s="151"/>
      <c r="T637" s="181">
        <f t="shared" si="48"/>
        <v>0</v>
      </c>
      <c r="U637" s="181">
        <f t="shared" si="49"/>
        <v>0</v>
      </c>
      <c r="V637" s="181">
        <f t="shared" si="50"/>
        <v>0</v>
      </c>
      <c r="W637" s="181">
        <f t="shared" si="51"/>
        <v>0</v>
      </c>
      <c r="X637" s="181">
        <f t="shared" si="52"/>
        <v>0</v>
      </c>
    </row>
    <row r="638" spans="2:24" ht="15" customHeight="1" x14ac:dyDescent="0.2">
      <c r="B638" s="337" t="s">
        <v>36</v>
      </c>
      <c r="C638" s="133" t="s">
        <v>36</v>
      </c>
      <c r="D638" s="133" t="s">
        <v>36</v>
      </c>
      <c r="E638" s="133"/>
      <c r="F638" s="133"/>
      <c r="G638" s="133"/>
      <c r="H638" s="133"/>
      <c r="I638" s="133"/>
      <c r="J638" s="133"/>
      <c r="K638" s="154"/>
      <c r="L638" s="154"/>
      <c r="M638" s="154"/>
      <c r="N638" s="154"/>
      <c r="O638" s="322" t="str">
        <f>IF($C638="1 - HöS",'C1. Verprobung'!$C$17,
IF($C638="2 - HöS/HS",'C1. Verprobung'!$C$18,
IF($C638="3 - HS",'C1. Verprobung'!$C$19,
IF($C638="4 - HS/MS",'C1. Verprobung'!$C$20,
IF($C638="5 - MS",'C1. Verprobung'!$C$21,
IF($C638="6 - MS/NS",'C1. Verprobung'!$C$22,
IF($C638="7 - NS",'C1. Verprobung'!$C$23,"-")))))))</f>
        <v>-</v>
      </c>
      <c r="P638" s="322" t="str">
        <f>IF($C638="1 - HöS",'C1. Verprobung'!$D$17,
IF($C638="2 - HöS/HS",'C1. Verprobung'!$D$18,
IF($C638="3 - HS",'C1. Verprobung'!$D$19,
IF($C638="4 - HS/MS",'C1. Verprobung'!$D$20,
IF($C638="5 - MS",'C1. Verprobung'!$D$21,
IF($C638="6 - MS/NS",'C1. Verprobung'!$D$22,
IF($C638="7 - NS",'C1. Verprobung'!$D$23,"-")))))))</f>
        <v>-</v>
      </c>
      <c r="Q638" s="322" t="str">
        <f>IF($C638="1 - HöS",'C1. Verprobung'!$E$17,
IF($C638="2 - HöS/HS",'C1. Verprobung'!$E$18,
IF($C638="3 - HS",'C1. Verprobung'!$E$19,
IF($C638="4 - HS/MS",'C1. Verprobung'!$E$20,
IF($C638="5 - MS",'C1. Verprobung'!$E$21,
IF($C638="6 - MS/NS",'C1. Verprobung'!$E$22,
IF($C638="7 - NS",'C1. Verprobung'!$E$23,"-")))))))</f>
        <v>-</v>
      </c>
      <c r="R638" s="322" t="str">
        <f>IF($C638="1 - HöS",'C1. Verprobung'!$F$17,
IF($C638="2 - HöS/HS",'C1. Verprobung'!$F$18,
IF($C638="3 - HS",'C1. Verprobung'!$F$19,
IF($C638="4 - HS/MS",'C1. Verprobung'!$F$20,
IF($C638="5 - MS",'C1. Verprobung'!$F$21,
IF($C638="6 - MS/NS",'C1. Verprobung'!$F$22,
IF($C638="7 - NS",'C1. Verprobung'!$F$23,"-")))))))</f>
        <v>-</v>
      </c>
      <c r="S638" s="151"/>
      <c r="T638" s="181">
        <f t="shared" si="48"/>
        <v>0</v>
      </c>
      <c r="U638" s="181">
        <f t="shared" si="49"/>
        <v>0</v>
      </c>
      <c r="V638" s="181">
        <f t="shared" si="50"/>
        <v>0</v>
      </c>
      <c r="W638" s="181">
        <f t="shared" si="51"/>
        <v>0</v>
      </c>
      <c r="X638" s="181">
        <f t="shared" si="52"/>
        <v>0</v>
      </c>
    </row>
    <row r="639" spans="2:24" ht="15" customHeight="1" x14ac:dyDescent="0.2">
      <c r="B639" s="337" t="s">
        <v>36</v>
      </c>
      <c r="C639" s="133" t="s">
        <v>36</v>
      </c>
      <c r="D639" s="133" t="s">
        <v>36</v>
      </c>
      <c r="E639" s="133"/>
      <c r="F639" s="133"/>
      <c r="G639" s="133"/>
      <c r="H639" s="133"/>
      <c r="I639" s="133"/>
      <c r="J639" s="133"/>
      <c r="K639" s="154"/>
      <c r="L639" s="154"/>
      <c r="M639" s="154"/>
      <c r="N639" s="154"/>
      <c r="O639" s="322" t="str">
        <f>IF($C639="1 - HöS",'C1. Verprobung'!$C$17,
IF($C639="2 - HöS/HS",'C1. Verprobung'!$C$18,
IF($C639="3 - HS",'C1. Verprobung'!$C$19,
IF($C639="4 - HS/MS",'C1. Verprobung'!$C$20,
IF($C639="5 - MS",'C1. Verprobung'!$C$21,
IF($C639="6 - MS/NS",'C1. Verprobung'!$C$22,
IF($C639="7 - NS",'C1. Verprobung'!$C$23,"-")))))))</f>
        <v>-</v>
      </c>
      <c r="P639" s="322" t="str">
        <f>IF($C639="1 - HöS",'C1. Verprobung'!$D$17,
IF($C639="2 - HöS/HS",'C1. Verprobung'!$D$18,
IF($C639="3 - HS",'C1. Verprobung'!$D$19,
IF($C639="4 - HS/MS",'C1. Verprobung'!$D$20,
IF($C639="5 - MS",'C1. Verprobung'!$D$21,
IF($C639="6 - MS/NS",'C1. Verprobung'!$D$22,
IF($C639="7 - NS",'C1. Verprobung'!$D$23,"-")))))))</f>
        <v>-</v>
      </c>
      <c r="Q639" s="322" t="str">
        <f>IF($C639="1 - HöS",'C1. Verprobung'!$E$17,
IF($C639="2 - HöS/HS",'C1. Verprobung'!$E$18,
IF($C639="3 - HS",'C1. Verprobung'!$E$19,
IF($C639="4 - HS/MS",'C1. Verprobung'!$E$20,
IF($C639="5 - MS",'C1. Verprobung'!$E$21,
IF($C639="6 - MS/NS",'C1. Verprobung'!$E$22,
IF($C639="7 - NS",'C1. Verprobung'!$E$23,"-")))))))</f>
        <v>-</v>
      </c>
      <c r="R639" s="322" t="str">
        <f>IF($C639="1 - HöS",'C1. Verprobung'!$F$17,
IF($C639="2 - HöS/HS",'C1. Verprobung'!$F$18,
IF($C639="3 - HS",'C1. Verprobung'!$F$19,
IF($C639="4 - HS/MS",'C1. Verprobung'!$F$20,
IF($C639="5 - MS",'C1. Verprobung'!$F$21,
IF($C639="6 - MS/NS",'C1. Verprobung'!$F$22,
IF($C639="7 - NS",'C1. Verprobung'!$F$23,"-")))))))</f>
        <v>-</v>
      </c>
      <c r="S639" s="151"/>
      <c r="T639" s="181">
        <f t="shared" si="48"/>
        <v>0</v>
      </c>
      <c r="U639" s="181">
        <f t="shared" si="49"/>
        <v>0</v>
      </c>
      <c r="V639" s="181">
        <f t="shared" si="50"/>
        <v>0</v>
      </c>
      <c r="W639" s="181">
        <f t="shared" si="51"/>
        <v>0</v>
      </c>
      <c r="X639" s="181">
        <f t="shared" si="52"/>
        <v>0</v>
      </c>
    </row>
    <row r="640" spans="2:24" ht="15" customHeight="1" x14ac:dyDescent="0.2">
      <c r="B640" s="337" t="s">
        <v>36</v>
      </c>
      <c r="C640" s="133" t="s">
        <v>36</v>
      </c>
      <c r="D640" s="133" t="s">
        <v>36</v>
      </c>
      <c r="E640" s="133"/>
      <c r="F640" s="133"/>
      <c r="G640" s="133"/>
      <c r="H640" s="133"/>
      <c r="I640" s="133"/>
      <c r="J640" s="133"/>
      <c r="K640" s="154"/>
      <c r="L640" s="154"/>
      <c r="M640" s="154"/>
      <c r="N640" s="154"/>
      <c r="O640" s="322" t="str">
        <f>IF($C640="1 - HöS",'C1. Verprobung'!$C$17,
IF($C640="2 - HöS/HS",'C1. Verprobung'!$C$18,
IF($C640="3 - HS",'C1. Verprobung'!$C$19,
IF($C640="4 - HS/MS",'C1. Verprobung'!$C$20,
IF($C640="5 - MS",'C1. Verprobung'!$C$21,
IF($C640="6 - MS/NS",'C1. Verprobung'!$C$22,
IF($C640="7 - NS",'C1. Verprobung'!$C$23,"-")))))))</f>
        <v>-</v>
      </c>
      <c r="P640" s="322" t="str">
        <f>IF($C640="1 - HöS",'C1. Verprobung'!$D$17,
IF($C640="2 - HöS/HS",'C1. Verprobung'!$D$18,
IF($C640="3 - HS",'C1. Verprobung'!$D$19,
IF($C640="4 - HS/MS",'C1. Verprobung'!$D$20,
IF($C640="5 - MS",'C1. Verprobung'!$D$21,
IF($C640="6 - MS/NS",'C1. Verprobung'!$D$22,
IF($C640="7 - NS",'C1. Verprobung'!$D$23,"-")))))))</f>
        <v>-</v>
      </c>
      <c r="Q640" s="322" t="str">
        <f>IF($C640="1 - HöS",'C1. Verprobung'!$E$17,
IF($C640="2 - HöS/HS",'C1. Verprobung'!$E$18,
IF($C640="3 - HS",'C1. Verprobung'!$E$19,
IF($C640="4 - HS/MS",'C1. Verprobung'!$E$20,
IF($C640="5 - MS",'C1. Verprobung'!$E$21,
IF($C640="6 - MS/NS",'C1. Verprobung'!$E$22,
IF($C640="7 - NS",'C1. Verprobung'!$E$23,"-")))))))</f>
        <v>-</v>
      </c>
      <c r="R640" s="322" t="str">
        <f>IF($C640="1 - HöS",'C1. Verprobung'!$F$17,
IF($C640="2 - HöS/HS",'C1. Verprobung'!$F$18,
IF($C640="3 - HS",'C1. Verprobung'!$F$19,
IF($C640="4 - HS/MS",'C1. Verprobung'!$F$20,
IF($C640="5 - MS",'C1. Verprobung'!$F$21,
IF($C640="6 - MS/NS",'C1. Verprobung'!$F$22,
IF($C640="7 - NS",'C1. Verprobung'!$F$23,"-")))))))</f>
        <v>-</v>
      </c>
      <c r="S640" s="151"/>
      <c r="T640" s="181">
        <f t="shared" si="48"/>
        <v>0</v>
      </c>
      <c r="U640" s="181">
        <f t="shared" si="49"/>
        <v>0</v>
      </c>
      <c r="V640" s="181">
        <f t="shared" si="50"/>
        <v>0</v>
      </c>
      <c r="W640" s="181">
        <f t="shared" si="51"/>
        <v>0</v>
      </c>
      <c r="X640" s="181">
        <f t="shared" si="52"/>
        <v>0</v>
      </c>
    </row>
    <row r="641" spans="2:24" ht="15" customHeight="1" x14ac:dyDescent="0.2">
      <c r="B641" s="337" t="s">
        <v>36</v>
      </c>
      <c r="C641" s="133" t="s">
        <v>36</v>
      </c>
      <c r="D641" s="133" t="s">
        <v>36</v>
      </c>
      <c r="E641" s="133"/>
      <c r="F641" s="133"/>
      <c r="G641" s="133"/>
      <c r="H641" s="133"/>
      <c r="I641" s="133"/>
      <c r="J641" s="133"/>
      <c r="K641" s="154"/>
      <c r="L641" s="154"/>
      <c r="M641" s="154"/>
      <c r="N641" s="154"/>
      <c r="O641" s="322" t="str">
        <f>IF($C641="1 - HöS",'C1. Verprobung'!$C$17,
IF($C641="2 - HöS/HS",'C1. Verprobung'!$C$18,
IF($C641="3 - HS",'C1. Verprobung'!$C$19,
IF($C641="4 - HS/MS",'C1. Verprobung'!$C$20,
IF($C641="5 - MS",'C1. Verprobung'!$C$21,
IF($C641="6 - MS/NS",'C1. Verprobung'!$C$22,
IF($C641="7 - NS",'C1. Verprobung'!$C$23,"-")))))))</f>
        <v>-</v>
      </c>
      <c r="P641" s="322" t="str">
        <f>IF($C641="1 - HöS",'C1. Verprobung'!$D$17,
IF($C641="2 - HöS/HS",'C1. Verprobung'!$D$18,
IF($C641="3 - HS",'C1. Verprobung'!$D$19,
IF($C641="4 - HS/MS",'C1. Verprobung'!$D$20,
IF($C641="5 - MS",'C1. Verprobung'!$D$21,
IF($C641="6 - MS/NS",'C1. Verprobung'!$D$22,
IF($C641="7 - NS",'C1. Verprobung'!$D$23,"-")))))))</f>
        <v>-</v>
      </c>
      <c r="Q641" s="322" t="str">
        <f>IF($C641="1 - HöS",'C1. Verprobung'!$E$17,
IF($C641="2 - HöS/HS",'C1. Verprobung'!$E$18,
IF($C641="3 - HS",'C1. Verprobung'!$E$19,
IF($C641="4 - HS/MS",'C1. Verprobung'!$E$20,
IF($C641="5 - MS",'C1. Verprobung'!$E$21,
IF($C641="6 - MS/NS",'C1. Verprobung'!$E$22,
IF($C641="7 - NS",'C1. Verprobung'!$E$23,"-")))))))</f>
        <v>-</v>
      </c>
      <c r="R641" s="322" t="str">
        <f>IF($C641="1 - HöS",'C1. Verprobung'!$F$17,
IF($C641="2 - HöS/HS",'C1. Verprobung'!$F$18,
IF($C641="3 - HS",'C1. Verprobung'!$F$19,
IF($C641="4 - HS/MS",'C1. Verprobung'!$F$20,
IF($C641="5 - MS",'C1. Verprobung'!$F$21,
IF($C641="6 - MS/NS",'C1. Verprobung'!$F$22,
IF($C641="7 - NS",'C1. Verprobung'!$F$23,"-")))))))</f>
        <v>-</v>
      </c>
      <c r="S641" s="151"/>
      <c r="T641" s="181">
        <f t="shared" si="48"/>
        <v>0</v>
      </c>
      <c r="U641" s="181">
        <f t="shared" si="49"/>
        <v>0</v>
      </c>
      <c r="V641" s="181">
        <f t="shared" si="50"/>
        <v>0</v>
      </c>
      <c r="W641" s="181">
        <f t="shared" si="51"/>
        <v>0</v>
      </c>
      <c r="X641" s="181">
        <f t="shared" si="52"/>
        <v>0</v>
      </c>
    </row>
    <row r="642" spans="2:24" ht="15" customHeight="1" x14ac:dyDescent="0.2">
      <c r="B642" s="337" t="s">
        <v>36</v>
      </c>
      <c r="C642" s="133" t="s">
        <v>36</v>
      </c>
      <c r="D642" s="133" t="s">
        <v>36</v>
      </c>
      <c r="E642" s="133"/>
      <c r="F642" s="133"/>
      <c r="G642" s="133"/>
      <c r="H642" s="133"/>
      <c r="I642" s="133"/>
      <c r="J642" s="133"/>
      <c r="K642" s="154"/>
      <c r="L642" s="154"/>
      <c r="M642" s="154"/>
      <c r="N642" s="154"/>
      <c r="O642" s="322" t="str">
        <f>IF($C642="1 - HöS",'C1. Verprobung'!$C$17,
IF($C642="2 - HöS/HS",'C1. Verprobung'!$C$18,
IF($C642="3 - HS",'C1. Verprobung'!$C$19,
IF($C642="4 - HS/MS",'C1. Verprobung'!$C$20,
IF($C642="5 - MS",'C1. Verprobung'!$C$21,
IF($C642="6 - MS/NS",'C1. Verprobung'!$C$22,
IF($C642="7 - NS",'C1. Verprobung'!$C$23,"-")))))))</f>
        <v>-</v>
      </c>
      <c r="P642" s="322" t="str">
        <f>IF($C642="1 - HöS",'C1. Verprobung'!$D$17,
IF($C642="2 - HöS/HS",'C1. Verprobung'!$D$18,
IF($C642="3 - HS",'C1. Verprobung'!$D$19,
IF($C642="4 - HS/MS",'C1. Verprobung'!$D$20,
IF($C642="5 - MS",'C1. Verprobung'!$D$21,
IF($C642="6 - MS/NS",'C1. Verprobung'!$D$22,
IF($C642="7 - NS",'C1. Verprobung'!$D$23,"-")))))))</f>
        <v>-</v>
      </c>
      <c r="Q642" s="322" t="str">
        <f>IF($C642="1 - HöS",'C1. Verprobung'!$E$17,
IF($C642="2 - HöS/HS",'C1. Verprobung'!$E$18,
IF($C642="3 - HS",'C1. Verprobung'!$E$19,
IF($C642="4 - HS/MS",'C1. Verprobung'!$E$20,
IF($C642="5 - MS",'C1. Verprobung'!$E$21,
IF($C642="6 - MS/NS",'C1. Verprobung'!$E$22,
IF($C642="7 - NS",'C1. Verprobung'!$E$23,"-")))))))</f>
        <v>-</v>
      </c>
      <c r="R642" s="322" t="str">
        <f>IF($C642="1 - HöS",'C1. Verprobung'!$F$17,
IF($C642="2 - HöS/HS",'C1. Verprobung'!$F$18,
IF($C642="3 - HS",'C1. Verprobung'!$F$19,
IF($C642="4 - HS/MS",'C1. Verprobung'!$F$20,
IF($C642="5 - MS",'C1. Verprobung'!$F$21,
IF($C642="6 - MS/NS",'C1. Verprobung'!$F$22,
IF($C642="7 - NS",'C1. Verprobung'!$F$23,"-")))))))</f>
        <v>-</v>
      </c>
      <c r="S642" s="151"/>
      <c r="T642" s="181">
        <f t="shared" si="48"/>
        <v>0</v>
      </c>
      <c r="U642" s="181">
        <f t="shared" si="49"/>
        <v>0</v>
      </c>
      <c r="V642" s="181">
        <f t="shared" si="50"/>
        <v>0</v>
      </c>
      <c r="W642" s="181">
        <f t="shared" si="51"/>
        <v>0</v>
      </c>
      <c r="X642" s="181">
        <f t="shared" si="52"/>
        <v>0</v>
      </c>
    </row>
    <row r="643" spans="2:24" ht="15" customHeight="1" x14ac:dyDescent="0.2">
      <c r="B643" s="337" t="s">
        <v>36</v>
      </c>
      <c r="C643" s="133" t="s">
        <v>36</v>
      </c>
      <c r="D643" s="133" t="s">
        <v>36</v>
      </c>
      <c r="E643" s="133"/>
      <c r="F643" s="133"/>
      <c r="G643" s="133"/>
      <c r="H643" s="133"/>
      <c r="I643" s="133"/>
      <c r="J643" s="133"/>
      <c r="K643" s="154"/>
      <c r="L643" s="154"/>
      <c r="M643" s="154"/>
      <c r="N643" s="154"/>
      <c r="O643" s="322" t="str">
        <f>IF($C643="1 - HöS",'C1. Verprobung'!$C$17,
IF($C643="2 - HöS/HS",'C1. Verprobung'!$C$18,
IF($C643="3 - HS",'C1. Verprobung'!$C$19,
IF($C643="4 - HS/MS",'C1. Verprobung'!$C$20,
IF($C643="5 - MS",'C1. Verprobung'!$C$21,
IF($C643="6 - MS/NS",'C1. Verprobung'!$C$22,
IF($C643="7 - NS",'C1. Verprobung'!$C$23,"-")))))))</f>
        <v>-</v>
      </c>
      <c r="P643" s="322" t="str">
        <f>IF($C643="1 - HöS",'C1. Verprobung'!$D$17,
IF($C643="2 - HöS/HS",'C1. Verprobung'!$D$18,
IF($C643="3 - HS",'C1. Verprobung'!$D$19,
IF($C643="4 - HS/MS",'C1. Verprobung'!$D$20,
IF($C643="5 - MS",'C1. Verprobung'!$D$21,
IF($C643="6 - MS/NS",'C1. Verprobung'!$D$22,
IF($C643="7 - NS",'C1. Verprobung'!$D$23,"-")))))))</f>
        <v>-</v>
      </c>
      <c r="Q643" s="322" t="str">
        <f>IF($C643="1 - HöS",'C1. Verprobung'!$E$17,
IF($C643="2 - HöS/HS",'C1. Verprobung'!$E$18,
IF($C643="3 - HS",'C1. Verprobung'!$E$19,
IF($C643="4 - HS/MS",'C1. Verprobung'!$E$20,
IF($C643="5 - MS",'C1. Verprobung'!$E$21,
IF($C643="6 - MS/NS",'C1. Verprobung'!$E$22,
IF($C643="7 - NS",'C1. Verprobung'!$E$23,"-")))))))</f>
        <v>-</v>
      </c>
      <c r="R643" s="322" t="str">
        <f>IF($C643="1 - HöS",'C1. Verprobung'!$F$17,
IF($C643="2 - HöS/HS",'C1. Verprobung'!$F$18,
IF($C643="3 - HS",'C1. Verprobung'!$F$19,
IF($C643="4 - HS/MS",'C1. Verprobung'!$F$20,
IF($C643="5 - MS",'C1. Verprobung'!$F$21,
IF($C643="6 - MS/NS",'C1. Verprobung'!$F$22,
IF($C643="7 - NS",'C1. Verprobung'!$F$23,"-")))))))</f>
        <v>-</v>
      </c>
      <c r="S643" s="151"/>
      <c r="T643" s="181">
        <f t="shared" si="48"/>
        <v>0</v>
      </c>
      <c r="U643" s="181">
        <f t="shared" si="49"/>
        <v>0</v>
      </c>
      <c r="V643" s="181">
        <f t="shared" si="50"/>
        <v>0</v>
      </c>
      <c r="W643" s="181">
        <f t="shared" si="51"/>
        <v>0</v>
      </c>
      <c r="X643" s="181">
        <f t="shared" si="52"/>
        <v>0</v>
      </c>
    </row>
    <row r="644" spans="2:24" ht="15" customHeight="1" x14ac:dyDescent="0.2">
      <c r="B644" s="337" t="s">
        <v>36</v>
      </c>
      <c r="C644" s="133" t="s">
        <v>36</v>
      </c>
      <c r="D644" s="133" t="s">
        <v>36</v>
      </c>
      <c r="E644" s="133"/>
      <c r="F644" s="133"/>
      <c r="G644" s="133"/>
      <c r="H644" s="133"/>
      <c r="I644" s="133"/>
      <c r="J644" s="133"/>
      <c r="K644" s="154"/>
      <c r="L644" s="154"/>
      <c r="M644" s="154"/>
      <c r="N644" s="154"/>
      <c r="O644" s="322" t="str">
        <f>IF($C644="1 - HöS",'C1. Verprobung'!$C$17,
IF($C644="2 - HöS/HS",'C1. Verprobung'!$C$18,
IF($C644="3 - HS",'C1. Verprobung'!$C$19,
IF($C644="4 - HS/MS",'C1. Verprobung'!$C$20,
IF($C644="5 - MS",'C1. Verprobung'!$C$21,
IF($C644="6 - MS/NS",'C1. Verprobung'!$C$22,
IF($C644="7 - NS",'C1. Verprobung'!$C$23,"-")))))))</f>
        <v>-</v>
      </c>
      <c r="P644" s="322" t="str">
        <f>IF($C644="1 - HöS",'C1. Verprobung'!$D$17,
IF($C644="2 - HöS/HS",'C1. Verprobung'!$D$18,
IF($C644="3 - HS",'C1. Verprobung'!$D$19,
IF($C644="4 - HS/MS",'C1. Verprobung'!$D$20,
IF($C644="5 - MS",'C1. Verprobung'!$D$21,
IF($C644="6 - MS/NS",'C1. Verprobung'!$D$22,
IF($C644="7 - NS",'C1. Verprobung'!$D$23,"-")))))))</f>
        <v>-</v>
      </c>
      <c r="Q644" s="322" t="str">
        <f>IF($C644="1 - HöS",'C1. Verprobung'!$E$17,
IF($C644="2 - HöS/HS",'C1. Verprobung'!$E$18,
IF($C644="3 - HS",'C1. Verprobung'!$E$19,
IF($C644="4 - HS/MS",'C1. Verprobung'!$E$20,
IF($C644="5 - MS",'C1. Verprobung'!$E$21,
IF($C644="6 - MS/NS",'C1. Verprobung'!$E$22,
IF($C644="7 - NS",'C1. Verprobung'!$E$23,"-")))))))</f>
        <v>-</v>
      </c>
      <c r="R644" s="322" t="str">
        <f>IF($C644="1 - HöS",'C1. Verprobung'!$F$17,
IF($C644="2 - HöS/HS",'C1. Verprobung'!$F$18,
IF($C644="3 - HS",'C1. Verprobung'!$F$19,
IF($C644="4 - HS/MS",'C1. Verprobung'!$F$20,
IF($C644="5 - MS",'C1. Verprobung'!$F$21,
IF($C644="6 - MS/NS",'C1. Verprobung'!$F$22,
IF($C644="7 - NS",'C1. Verprobung'!$F$23,"-")))))))</f>
        <v>-</v>
      </c>
      <c r="S644" s="151"/>
      <c r="T644" s="181">
        <f t="shared" si="48"/>
        <v>0</v>
      </c>
      <c r="U644" s="181">
        <f t="shared" si="49"/>
        <v>0</v>
      </c>
      <c r="V644" s="181">
        <f t="shared" si="50"/>
        <v>0</v>
      </c>
      <c r="W644" s="181">
        <f t="shared" si="51"/>
        <v>0</v>
      </c>
      <c r="X644" s="181">
        <f t="shared" si="52"/>
        <v>0</v>
      </c>
    </row>
    <row r="645" spans="2:24" ht="15" customHeight="1" x14ac:dyDescent="0.2">
      <c r="B645" s="337" t="s">
        <v>36</v>
      </c>
      <c r="C645" s="133" t="s">
        <v>36</v>
      </c>
      <c r="D645" s="133" t="s">
        <v>36</v>
      </c>
      <c r="E645" s="133"/>
      <c r="F645" s="133"/>
      <c r="G645" s="133"/>
      <c r="H645" s="133"/>
      <c r="I645" s="133"/>
      <c r="J645" s="133"/>
      <c r="K645" s="154"/>
      <c r="L645" s="154"/>
      <c r="M645" s="154"/>
      <c r="N645" s="154"/>
      <c r="O645" s="322" t="str">
        <f>IF($C645="1 - HöS",'C1. Verprobung'!$C$17,
IF($C645="2 - HöS/HS",'C1. Verprobung'!$C$18,
IF($C645="3 - HS",'C1. Verprobung'!$C$19,
IF($C645="4 - HS/MS",'C1. Verprobung'!$C$20,
IF($C645="5 - MS",'C1. Verprobung'!$C$21,
IF($C645="6 - MS/NS",'C1. Verprobung'!$C$22,
IF($C645="7 - NS",'C1. Verprobung'!$C$23,"-")))))))</f>
        <v>-</v>
      </c>
      <c r="P645" s="322" t="str">
        <f>IF($C645="1 - HöS",'C1. Verprobung'!$D$17,
IF($C645="2 - HöS/HS",'C1. Verprobung'!$D$18,
IF($C645="3 - HS",'C1. Verprobung'!$D$19,
IF($C645="4 - HS/MS",'C1. Verprobung'!$D$20,
IF($C645="5 - MS",'C1. Verprobung'!$D$21,
IF($C645="6 - MS/NS",'C1. Verprobung'!$D$22,
IF($C645="7 - NS",'C1. Verprobung'!$D$23,"-")))))))</f>
        <v>-</v>
      </c>
      <c r="Q645" s="322" t="str">
        <f>IF($C645="1 - HöS",'C1. Verprobung'!$E$17,
IF($C645="2 - HöS/HS",'C1. Verprobung'!$E$18,
IF($C645="3 - HS",'C1. Verprobung'!$E$19,
IF($C645="4 - HS/MS",'C1. Verprobung'!$E$20,
IF($C645="5 - MS",'C1. Verprobung'!$E$21,
IF($C645="6 - MS/NS",'C1. Verprobung'!$E$22,
IF($C645="7 - NS",'C1. Verprobung'!$E$23,"-")))))))</f>
        <v>-</v>
      </c>
      <c r="R645" s="322" t="str">
        <f>IF($C645="1 - HöS",'C1. Verprobung'!$F$17,
IF($C645="2 - HöS/HS",'C1. Verprobung'!$F$18,
IF($C645="3 - HS",'C1. Verprobung'!$F$19,
IF($C645="4 - HS/MS",'C1. Verprobung'!$F$20,
IF($C645="5 - MS",'C1. Verprobung'!$F$21,
IF($C645="6 - MS/NS",'C1. Verprobung'!$F$22,
IF($C645="7 - NS",'C1. Verprobung'!$F$23,"-")))))))</f>
        <v>-</v>
      </c>
      <c r="S645" s="151"/>
      <c r="T645" s="181">
        <f t="shared" si="48"/>
        <v>0</v>
      </c>
      <c r="U645" s="181">
        <f t="shared" si="49"/>
        <v>0</v>
      </c>
      <c r="V645" s="181">
        <f t="shared" si="50"/>
        <v>0</v>
      </c>
      <c r="W645" s="181">
        <f t="shared" si="51"/>
        <v>0</v>
      </c>
      <c r="X645" s="181">
        <f t="shared" si="52"/>
        <v>0</v>
      </c>
    </row>
    <row r="646" spans="2:24" ht="15" customHeight="1" x14ac:dyDescent="0.2">
      <c r="B646" s="337" t="s">
        <v>36</v>
      </c>
      <c r="C646" s="133" t="s">
        <v>36</v>
      </c>
      <c r="D646" s="133" t="s">
        <v>36</v>
      </c>
      <c r="E646" s="133"/>
      <c r="F646" s="133"/>
      <c r="G646" s="133"/>
      <c r="H646" s="133"/>
      <c r="I646" s="133"/>
      <c r="J646" s="133"/>
      <c r="K646" s="154"/>
      <c r="L646" s="154"/>
      <c r="M646" s="154"/>
      <c r="N646" s="154"/>
      <c r="O646" s="322" t="str">
        <f>IF($C646="1 - HöS",'C1. Verprobung'!$C$17,
IF($C646="2 - HöS/HS",'C1. Verprobung'!$C$18,
IF($C646="3 - HS",'C1. Verprobung'!$C$19,
IF($C646="4 - HS/MS",'C1. Verprobung'!$C$20,
IF($C646="5 - MS",'C1. Verprobung'!$C$21,
IF($C646="6 - MS/NS",'C1. Verprobung'!$C$22,
IF($C646="7 - NS",'C1. Verprobung'!$C$23,"-")))))))</f>
        <v>-</v>
      </c>
      <c r="P646" s="322" t="str">
        <f>IF($C646="1 - HöS",'C1. Verprobung'!$D$17,
IF($C646="2 - HöS/HS",'C1. Verprobung'!$D$18,
IF($C646="3 - HS",'C1. Verprobung'!$D$19,
IF($C646="4 - HS/MS",'C1. Verprobung'!$D$20,
IF($C646="5 - MS",'C1. Verprobung'!$D$21,
IF($C646="6 - MS/NS",'C1. Verprobung'!$D$22,
IF($C646="7 - NS",'C1. Verprobung'!$D$23,"-")))))))</f>
        <v>-</v>
      </c>
      <c r="Q646" s="322" t="str">
        <f>IF($C646="1 - HöS",'C1. Verprobung'!$E$17,
IF($C646="2 - HöS/HS",'C1. Verprobung'!$E$18,
IF($C646="3 - HS",'C1. Verprobung'!$E$19,
IF($C646="4 - HS/MS",'C1. Verprobung'!$E$20,
IF($C646="5 - MS",'C1. Verprobung'!$E$21,
IF($C646="6 - MS/NS",'C1. Verprobung'!$E$22,
IF($C646="7 - NS",'C1. Verprobung'!$E$23,"-")))))))</f>
        <v>-</v>
      </c>
      <c r="R646" s="322" t="str">
        <f>IF($C646="1 - HöS",'C1. Verprobung'!$F$17,
IF($C646="2 - HöS/HS",'C1. Verprobung'!$F$18,
IF($C646="3 - HS",'C1. Verprobung'!$F$19,
IF($C646="4 - HS/MS",'C1. Verprobung'!$F$20,
IF($C646="5 - MS",'C1. Verprobung'!$F$21,
IF($C646="6 - MS/NS",'C1. Verprobung'!$F$22,
IF($C646="7 - NS",'C1. Verprobung'!$F$23,"-")))))))</f>
        <v>-</v>
      </c>
      <c r="S646" s="151"/>
      <c r="T646" s="181">
        <f t="shared" si="48"/>
        <v>0</v>
      </c>
      <c r="U646" s="181">
        <f t="shared" si="49"/>
        <v>0</v>
      </c>
      <c r="V646" s="181">
        <f t="shared" si="50"/>
        <v>0</v>
      </c>
      <c r="W646" s="181">
        <f t="shared" si="51"/>
        <v>0</v>
      </c>
      <c r="X646" s="181">
        <f t="shared" si="52"/>
        <v>0</v>
      </c>
    </row>
    <row r="647" spans="2:24" ht="15" customHeight="1" x14ac:dyDescent="0.2">
      <c r="B647" s="337" t="s">
        <v>36</v>
      </c>
      <c r="C647" s="133" t="s">
        <v>36</v>
      </c>
      <c r="D647" s="133" t="s">
        <v>36</v>
      </c>
      <c r="E647" s="133"/>
      <c r="F647" s="133"/>
      <c r="G647" s="133"/>
      <c r="H647" s="133"/>
      <c r="I647" s="133"/>
      <c r="J647" s="133"/>
      <c r="K647" s="154"/>
      <c r="L647" s="154"/>
      <c r="M647" s="154"/>
      <c r="N647" s="154"/>
      <c r="O647" s="322" t="str">
        <f>IF($C647="1 - HöS",'C1. Verprobung'!$C$17,
IF($C647="2 - HöS/HS",'C1. Verprobung'!$C$18,
IF($C647="3 - HS",'C1. Verprobung'!$C$19,
IF($C647="4 - HS/MS",'C1. Verprobung'!$C$20,
IF($C647="5 - MS",'C1. Verprobung'!$C$21,
IF($C647="6 - MS/NS",'C1. Verprobung'!$C$22,
IF($C647="7 - NS",'C1. Verprobung'!$C$23,"-")))))))</f>
        <v>-</v>
      </c>
      <c r="P647" s="322" t="str">
        <f>IF($C647="1 - HöS",'C1. Verprobung'!$D$17,
IF($C647="2 - HöS/HS",'C1. Verprobung'!$D$18,
IF($C647="3 - HS",'C1. Verprobung'!$D$19,
IF($C647="4 - HS/MS",'C1. Verprobung'!$D$20,
IF($C647="5 - MS",'C1. Verprobung'!$D$21,
IF($C647="6 - MS/NS",'C1. Verprobung'!$D$22,
IF($C647="7 - NS",'C1. Verprobung'!$D$23,"-")))))))</f>
        <v>-</v>
      </c>
      <c r="Q647" s="322" t="str">
        <f>IF($C647="1 - HöS",'C1. Verprobung'!$E$17,
IF($C647="2 - HöS/HS",'C1. Verprobung'!$E$18,
IF($C647="3 - HS",'C1. Verprobung'!$E$19,
IF($C647="4 - HS/MS",'C1. Verprobung'!$E$20,
IF($C647="5 - MS",'C1. Verprobung'!$E$21,
IF($C647="6 - MS/NS",'C1. Verprobung'!$E$22,
IF($C647="7 - NS",'C1. Verprobung'!$E$23,"-")))))))</f>
        <v>-</v>
      </c>
      <c r="R647" s="322" t="str">
        <f>IF($C647="1 - HöS",'C1. Verprobung'!$F$17,
IF($C647="2 - HöS/HS",'C1. Verprobung'!$F$18,
IF($C647="3 - HS",'C1. Verprobung'!$F$19,
IF($C647="4 - HS/MS",'C1. Verprobung'!$F$20,
IF($C647="5 - MS",'C1. Verprobung'!$F$21,
IF($C647="6 - MS/NS",'C1. Verprobung'!$F$22,
IF($C647="7 - NS",'C1. Verprobung'!$F$23,"-")))))))</f>
        <v>-</v>
      </c>
      <c r="S647" s="151"/>
      <c r="T647" s="181">
        <f t="shared" si="48"/>
        <v>0</v>
      </c>
      <c r="U647" s="181">
        <f t="shared" si="49"/>
        <v>0</v>
      </c>
      <c r="V647" s="181">
        <f t="shared" si="50"/>
        <v>0</v>
      </c>
      <c r="W647" s="181">
        <f t="shared" si="51"/>
        <v>0</v>
      </c>
      <c r="X647" s="181">
        <f t="shared" si="52"/>
        <v>0</v>
      </c>
    </row>
    <row r="648" spans="2:24" ht="15" customHeight="1" x14ac:dyDescent="0.2">
      <c r="B648" s="337" t="s">
        <v>36</v>
      </c>
      <c r="C648" s="133" t="s">
        <v>36</v>
      </c>
      <c r="D648" s="133" t="s">
        <v>36</v>
      </c>
      <c r="E648" s="133"/>
      <c r="F648" s="133"/>
      <c r="G648" s="133"/>
      <c r="H648" s="133"/>
      <c r="I648" s="133"/>
      <c r="J648" s="133"/>
      <c r="K648" s="154"/>
      <c r="L648" s="154"/>
      <c r="M648" s="154"/>
      <c r="N648" s="154"/>
      <c r="O648" s="322" t="str">
        <f>IF($C648="1 - HöS",'C1. Verprobung'!$C$17,
IF($C648="2 - HöS/HS",'C1. Verprobung'!$C$18,
IF($C648="3 - HS",'C1. Verprobung'!$C$19,
IF($C648="4 - HS/MS",'C1. Verprobung'!$C$20,
IF($C648="5 - MS",'C1. Verprobung'!$C$21,
IF($C648="6 - MS/NS",'C1. Verprobung'!$C$22,
IF($C648="7 - NS",'C1. Verprobung'!$C$23,"-")))))))</f>
        <v>-</v>
      </c>
      <c r="P648" s="322" t="str">
        <f>IF($C648="1 - HöS",'C1. Verprobung'!$D$17,
IF($C648="2 - HöS/HS",'C1. Verprobung'!$D$18,
IF($C648="3 - HS",'C1. Verprobung'!$D$19,
IF($C648="4 - HS/MS",'C1. Verprobung'!$D$20,
IF($C648="5 - MS",'C1. Verprobung'!$D$21,
IF($C648="6 - MS/NS",'C1. Verprobung'!$D$22,
IF($C648="7 - NS",'C1. Verprobung'!$D$23,"-")))))))</f>
        <v>-</v>
      </c>
      <c r="Q648" s="322" t="str">
        <f>IF($C648="1 - HöS",'C1. Verprobung'!$E$17,
IF($C648="2 - HöS/HS",'C1. Verprobung'!$E$18,
IF($C648="3 - HS",'C1. Verprobung'!$E$19,
IF($C648="4 - HS/MS",'C1. Verprobung'!$E$20,
IF($C648="5 - MS",'C1. Verprobung'!$E$21,
IF($C648="6 - MS/NS",'C1. Verprobung'!$E$22,
IF($C648="7 - NS",'C1. Verprobung'!$E$23,"-")))))))</f>
        <v>-</v>
      </c>
      <c r="R648" s="322" t="str">
        <f>IF($C648="1 - HöS",'C1. Verprobung'!$F$17,
IF($C648="2 - HöS/HS",'C1. Verprobung'!$F$18,
IF($C648="3 - HS",'C1. Verprobung'!$F$19,
IF($C648="4 - HS/MS",'C1. Verprobung'!$F$20,
IF($C648="5 - MS",'C1. Verprobung'!$F$21,
IF($C648="6 - MS/NS",'C1. Verprobung'!$F$22,
IF($C648="7 - NS",'C1. Verprobung'!$F$23,"-")))))))</f>
        <v>-</v>
      </c>
      <c r="S648" s="151"/>
      <c r="T648" s="181">
        <f t="shared" si="48"/>
        <v>0</v>
      </c>
      <c r="U648" s="181">
        <f t="shared" si="49"/>
        <v>0</v>
      </c>
      <c r="V648" s="181">
        <f t="shared" si="50"/>
        <v>0</v>
      </c>
      <c r="W648" s="181">
        <f t="shared" si="51"/>
        <v>0</v>
      </c>
      <c r="X648" s="181">
        <f t="shared" si="52"/>
        <v>0</v>
      </c>
    </row>
    <row r="649" spans="2:24" ht="15" customHeight="1" x14ac:dyDescent="0.2">
      <c r="B649" s="337" t="s">
        <v>36</v>
      </c>
      <c r="C649" s="133" t="s">
        <v>36</v>
      </c>
      <c r="D649" s="133" t="s">
        <v>36</v>
      </c>
      <c r="E649" s="133"/>
      <c r="F649" s="133"/>
      <c r="G649" s="133"/>
      <c r="H649" s="133"/>
      <c r="I649" s="133"/>
      <c r="J649" s="133"/>
      <c r="K649" s="154"/>
      <c r="L649" s="154"/>
      <c r="M649" s="154"/>
      <c r="N649" s="154"/>
      <c r="O649" s="322" t="str">
        <f>IF($C649="1 - HöS",'C1. Verprobung'!$C$17,
IF($C649="2 - HöS/HS",'C1. Verprobung'!$C$18,
IF($C649="3 - HS",'C1. Verprobung'!$C$19,
IF($C649="4 - HS/MS",'C1. Verprobung'!$C$20,
IF($C649="5 - MS",'C1. Verprobung'!$C$21,
IF($C649="6 - MS/NS",'C1. Verprobung'!$C$22,
IF($C649="7 - NS",'C1. Verprobung'!$C$23,"-")))))))</f>
        <v>-</v>
      </c>
      <c r="P649" s="322" t="str">
        <f>IF($C649="1 - HöS",'C1. Verprobung'!$D$17,
IF($C649="2 - HöS/HS",'C1. Verprobung'!$D$18,
IF($C649="3 - HS",'C1. Verprobung'!$D$19,
IF($C649="4 - HS/MS",'C1. Verprobung'!$D$20,
IF($C649="5 - MS",'C1. Verprobung'!$D$21,
IF($C649="6 - MS/NS",'C1. Verprobung'!$D$22,
IF($C649="7 - NS",'C1. Verprobung'!$D$23,"-")))))))</f>
        <v>-</v>
      </c>
      <c r="Q649" s="322" t="str">
        <f>IF($C649="1 - HöS",'C1. Verprobung'!$E$17,
IF($C649="2 - HöS/HS",'C1. Verprobung'!$E$18,
IF($C649="3 - HS",'C1. Verprobung'!$E$19,
IF($C649="4 - HS/MS",'C1. Verprobung'!$E$20,
IF($C649="5 - MS",'C1. Verprobung'!$E$21,
IF($C649="6 - MS/NS",'C1. Verprobung'!$E$22,
IF($C649="7 - NS",'C1. Verprobung'!$E$23,"-")))))))</f>
        <v>-</v>
      </c>
      <c r="R649" s="322" t="str">
        <f>IF($C649="1 - HöS",'C1. Verprobung'!$F$17,
IF($C649="2 - HöS/HS",'C1. Verprobung'!$F$18,
IF($C649="3 - HS",'C1. Verprobung'!$F$19,
IF($C649="4 - HS/MS",'C1. Verprobung'!$F$20,
IF($C649="5 - MS",'C1. Verprobung'!$F$21,
IF($C649="6 - MS/NS",'C1. Verprobung'!$F$22,
IF($C649="7 - NS",'C1. Verprobung'!$F$23,"-")))))))</f>
        <v>-</v>
      </c>
      <c r="S649" s="151"/>
      <c r="T649" s="181">
        <f t="shared" si="48"/>
        <v>0</v>
      </c>
      <c r="U649" s="181">
        <f t="shared" si="49"/>
        <v>0</v>
      </c>
      <c r="V649" s="181">
        <f t="shared" si="50"/>
        <v>0</v>
      </c>
      <c r="W649" s="181">
        <f t="shared" si="51"/>
        <v>0</v>
      </c>
      <c r="X649" s="181">
        <f t="shared" si="52"/>
        <v>0</v>
      </c>
    </row>
    <row r="650" spans="2:24" ht="15" customHeight="1" x14ac:dyDescent="0.2">
      <c r="B650" s="337" t="s">
        <v>36</v>
      </c>
      <c r="C650" s="133" t="s">
        <v>36</v>
      </c>
      <c r="D650" s="133" t="s">
        <v>36</v>
      </c>
      <c r="E650" s="133"/>
      <c r="F650" s="133"/>
      <c r="G650" s="133"/>
      <c r="H650" s="133"/>
      <c r="I650" s="133"/>
      <c r="J650" s="133"/>
      <c r="K650" s="154"/>
      <c r="L650" s="154"/>
      <c r="M650" s="154"/>
      <c r="N650" s="154"/>
      <c r="O650" s="322" t="str">
        <f>IF($C650="1 - HöS",'C1. Verprobung'!$C$17,
IF($C650="2 - HöS/HS",'C1. Verprobung'!$C$18,
IF($C650="3 - HS",'C1. Verprobung'!$C$19,
IF($C650="4 - HS/MS",'C1. Verprobung'!$C$20,
IF($C650="5 - MS",'C1. Verprobung'!$C$21,
IF($C650="6 - MS/NS",'C1. Verprobung'!$C$22,
IF($C650="7 - NS",'C1. Verprobung'!$C$23,"-")))))))</f>
        <v>-</v>
      </c>
      <c r="P650" s="322" t="str">
        <f>IF($C650="1 - HöS",'C1. Verprobung'!$D$17,
IF($C650="2 - HöS/HS",'C1. Verprobung'!$D$18,
IF($C650="3 - HS",'C1. Verprobung'!$D$19,
IF($C650="4 - HS/MS",'C1. Verprobung'!$D$20,
IF($C650="5 - MS",'C1. Verprobung'!$D$21,
IF($C650="6 - MS/NS",'C1. Verprobung'!$D$22,
IF($C650="7 - NS",'C1. Verprobung'!$D$23,"-")))))))</f>
        <v>-</v>
      </c>
      <c r="Q650" s="322" t="str">
        <f>IF($C650="1 - HöS",'C1. Verprobung'!$E$17,
IF($C650="2 - HöS/HS",'C1. Verprobung'!$E$18,
IF($C650="3 - HS",'C1. Verprobung'!$E$19,
IF($C650="4 - HS/MS",'C1. Verprobung'!$E$20,
IF($C650="5 - MS",'C1. Verprobung'!$E$21,
IF($C650="6 - MS/NS",'C1. Verprobung'!$E$22,
IF($C650="7 - NS",'C1. Verprobung'!$E$23,"-")))))))</f>
        <v>-</v>
      </c>
      <c r="R650" s="322" t="str">
        <f>IF($C650="1 - HöS",'C1. Verprobung'!$F$17,
IF($C650="2 - HöS/HS",'C1. Verprobung'!$F$18,
IF($C650="3 - HS",'C1. Verprobung'!$F$19,
IF($C650="4 - HS/MS",'C1. Verprobung'!$F$20,
IF($C650="5 - MS",'C1. Verprobung'!$F$21,
IF($C650="6 - MS/NS",'C1. Verprobung'!$F$22,
IF($C650="7 - NS",'C1. Verprobung'!$F$23,"-")))))))</f>
        <v>-</v>
      </c>
      <c r="S650" s="151"/>
      <c r="T650" s="181">
        <f t="shared" si="48"/>
        <v>0</v>
      </c>
      <c r="U650" s="181">
        <f t="shared" si="49"/>
        <v>0</v>
      </c>
      <c r="V650" s="181">
        <f t="shared" si="50"/>
        <v>0</v>
      </c>
      <c r="W650" s="181">
        <f t="shared" si="51"/>
        <v>0</v>
      </c>
      <c r="X650" s="181">
        <f t="shared" si="52"/>
        <v>0</v>
      </c>
    </row>
    <row r="651" spans="2:24" ht="15" customHeight="1" x14ac:dyDescent="0.2">
      <c r="B651" s="337" t="s">
        <v>36</v>
      </c>
      <c r="C651" s="133" t="s">
        <v>36</v>
      </c>
      <c r="D651" s="133" t="s">
        <v>36</v>
      </c>
      <c r="E651" s="133"/>
      <c r="F651" s="133"/>
      <c r="G651" s="133"/>
      <c r="H651" s="133"/>
      <c r="I651" s="133"/>
      <c r="J651" s="133"/>
      <c r="K651" s="154"/>
      <c r="L651" s="154"/>
      <c r="M651" s="154"/>
      <c r="N651" s="154"/>
      <c r="O651" s="322" t="str">
        <f>IF($C651="1 - HöS",'C1. Verprobung'!$C$17,
IF($C651="2 - HöS/HS",'C1. Verprobung'!$C$18,
IF($C651="3 - HS",'C1. Verprobung'!$C$19,
IF($C651="4 - HS/MS",'C1. Verprobung'!$C$20,
IF($C651="5 - MS",'C1. Verprobung'!$C$21,
IF($C651="6 - MS/NS",'C1. Verprobung'!$C$22,
IF($C651="7 - NS",'C1. Verprobung'!$C$23,"-")))))))</f>
        <v>-</v>
      </c>
      <c r="P651" s="322" t="str">
        <f>IF($C651="1 - HöS",'C1. Verprobung'!$D$17,
IF($C651="2 - HöS/HS",'C1. Verprobung'!$D$18,
IF($C651="3 - HS",'C1. Verprobung'!$D$19,
IF($C651="4 - HS/MS",'C1. Verprobung'!$D$20,
IF($C651="5 - MS",'C1. Verprobung'!$D$21,
IF($C651="6 - MS/NS",'C1. Verprobung'!$D$22,
IF($C651="7 - NS",'C1. Verprobung'!$D$23,"-")))))))</f>
        <v>-</v>
      </c>
      <c r="Q651" s="322" t="str">
        <f>IF($C651="1 - HöS",'C1. Verprobung'!$E$17,
IF($C651="2 - HöS/HS",'C1. Verprobung'!$E$18,
IF($C651="3 - HS",'C1. Verprobung'!$E$19,
IF($C651="4 - HS/MS",'C1. Verprobung'!$E$20,
IF($C651="5 - MS",'C1. Verprobung'!$E$21,
IF($C651="6 - MS/NS",'C1. Verprobung'!$E$22,
IF($C651="7 - NS",'C1. Verprobung'!$E$23,"-")))))))</f>
        <v>-</v>
      </c>
      <c r="R651" s="322" t="str">
        <f>IF($C651="1 - HöS",'C1. Verprobung'!$F$17,
IF($C651="2 - HöS/HS",'C1. Verprobung'!$F$18,
IF($C651="3 - HS",'C1. Verprobung'!$F$19,
IF($C651="4 - HS/MS",'C1. Verprobung'!$F$20,
IF($C651="5 - MS",'C1. Verprobung'!$F$21,
IF($C651="6 - MS/NS",'C1. Verprobung'!$F$22,
IF($C651="7 - NS",'C1. Verprobung'!$F$23,"-")))))))</f>
        <v>-</v>
      </c>
      <c r="S651" s="151"/>
      <c r="T651" s="181">
        <f t="shared" si="48"/>
        <v>0</v>
      </c>
      <c r="U651" s="181">
        <f t="shared" si="49"/>
        <v>0</v>
      </c>
      <c r="V651" s="181">
        <f t="shared" si="50"/>
        <v>0</v>
      </c>
      <c r="W651" s="181">
        <f t="shared" si="51"/>
        <v>0</v>
      </c>
      <c r="X651" s="181">
        <f t="shared" si="52"/>
        <v>0</v>
      </c>
    </row>
    <row r="652" spans="2:24" ht="15" customHeight="1" x14ac:dyDescent="0.2">
      <c r="B652" s="337" t="s">
        <v>36</v>
      </c>
      <c r="C652" s="133" t="s">
        <v>36</v>
      </c>
      <c r="D652" s="133" t="s">
        <v>36</v>
      </c>
      <c r="E652" s="133"/>
      <c r="F652" s="133"/>
      <c r="G652" s="133"/>
      <c r="H652" s="133"/>
      <c r="I652" s="133"/>
      <c r="J652" s="133"/>
      <c r="K652" s="154"/>
      <c r="L652" s="154"/>
      <c r="M652" s="154"/>
      <c r="N652" s="154"/>
      <c r="O652" s="322" t="str">
        <f>IF($C652="1 - HöS",'C1. Verprobung'!$C$17,
IF($C652="2 - HöS/HS",'C1. Verprobung'!$C$18,
IF($C652="3 - HS",'C1. Verprobung'!$C$19,
IF($C652="4 - HS/MS",'C1. Verprobung'!$C$20,
IF($C652="5 - MS",'C1. Verprobung'!$C$21,
IF($C652="6 - MS/NS",'C1. Verprobung'!$C$22,
IF($C652="7 - NS",'C1. Verprobung'!$C$23,"-")))))))</f>
        <v>-</v>
      </c>
      <c r="P652" s="322" t="str">
        <f>IF($C652="1 - HöS",'C1. Verprobung'!$D$17,
IF($C652="2 - HöS/HS",'C1. Verprobung'!$D$18,
IF($C652="3 - HS",'C1. Verprobung'!$D$19,
IF($C652="4 - HS/MS",'C1. Verprobung'!$D$20,
IF($C652="5 - MS",'C1. Verprobung'!$D$21,
IF($C652="6 - MS/NS",'C1. Verprobung'!$D$22,
IF($C652="7 - NS",'C1. Verprobung'!$D$23,"-")))))))</f>
        <v>-</v>
      </c>
      <c r="Q652" s="322" t="str">
        <f>IF($C652="1 - HöS",'C1. Verprobung'!$E$17,
IF($C652="2 - HöS/HS",'C1. Verprobung'!$E$18,
IF($C652="3 - HS",'C1. Verprobung'!$E$19,
IF($C652="4 - HS/MS",'C1. Verprobung'!$E$20,
IF($C652="5 - MS",'C1. Verprobung'!$E$21,
IF($C652="6 - MS/NS",'C1. Verprobung'!$E$22,
IF($C652="7 - NS",'C1. Verprobung'!$E$23,"-")))))))</f>
        <v>-</v>
      </c>
      <c r="R652" s="322" t="str">
        <f>IF($C652="1 - HöS",'C1. Verprobung'!$F$17,
IF($C652="2 - HöS/HS",'C1. Verprobung'!$F$18,
IF($C652="3 - HS",'C1. Verprobung'!$F$19,
IF($C652="4 - HS/MS",'C1. Verprobung'!$F$20,
IF($C652="5 - MS",'C1. Verprobung'!$F$21,
IF($C652="6 - MS/NS",'C1. Verprobung'!$F$22,
IF($C652="7 - NS",'C1. Verprobung'!$F$23,"-")))))))</f>
        <v>-</v>
      </c>
      <c r="S652" s="151"/>
      <c r="T652" s="181">
        <f t="shared" si="48"/>
        <v>0</v>
      </c>
      <c r="U652" s="181">
        <f t="shared" si="49"/>
        <v>0</v>
      </c>
      <c r="V652" s="181">
        <f t="shared" si="50"/>
        <v>0</v>
      </c>
      <c r="W652" s="181">
        <f t="shared" si="51"/>
        <v>0</v>
      </c>
      <c r="X652" s="181">
        <f t="shared" si="52"/>
        <v>0</v>
      </c>
    </row>
    <row r="653" spans="2:24" ht="15" customHeight="1" x14ac:dyDescent="0.2">
      <c r="B653" s="337" t="s">
        <v>36</v>
      </c>
      <c r="C653" s="133" t="s">
        <v>36</v>
      </c>
      <c r="D653" s="133" t="s">
        <v>36</v>
      </c>
      <c r="E653" s="133"/>
      <c r="F653" s="133"/>
      <c r="G653" s="133"/>
      <c r="H653" s="133"/>
      <c r="I653" s="133"/>
      <c r="J653" s="133"/>
      <c r="K653" s="154"/>
      <c r="L653" s="154"/>
      <c r="M653" s="154"/>
      <c r="N653" s="154"/>
      <c r="O653" s="322" t="str">
        <f>IF($C653="1 - HöS",'C1. Verprobung'!$C$17,
IF($C653="2 - HöS/HS",'C1. Verprobung'!$C$18,
IF($C653="3 - HS",'C1. Verprobung'!$C$19,
IF($C653="4 - HS/MS",'C1. Verprobung'!$C$20,
IF($C653="5 - MS",'C1. Verprobung'!$C$21,
IF($C653="6 - MS/NS",'C1. Verprobung'!$C$22,
IF($C653="7 - NS",'C1. Verprobung'!$C$23,"-")))))))</f>
        <v>-</v>
      </c>
      <c r="P653" s="322" t="str">
        <f>IF($C653="1 - HöS",'C1. Verprobung'!$D$17,
IF($C653="2 - HöS/HS",'C1. Verprobung'!$D$18,
IF($C653="3 - HS",'C1. Verprobung'!$D$19,
IF($C653="4 - HS/MS",'C1. Verprobung'!$D$20,
IF($C653="5 - MS",'C1. Verprobung'!$D$21,
IF($C653="6 - MS/NS",'C1. Verprobung'!$D$22,
IF($C653="7 - NS",'C1. Verprobung'!$D$23,"-")))))))</f>
        <v>-</v>
      </c>
      <c r="Q653" s="322" t="str">
        <f>IF($C653="1 - HöS",'C1. Verprobung'!$E$17,
IF($C653="2 - HöS/HS",'C1. Verprobung'!$E$18,
IF($C653="3 - HS",'C1. Verprobung'!$E$19,
IF($C653="4 - HS/MS",'C1. Verprobung'!$E$20,
IF($C653="5 - MS",'C1. Verprobung'!$E$21,
IF($C653="6 - MS/NS",'C1. Verprobung'!$E$22,
IF($C653="7 - NS",'C1. Verprobung'!$E$23,"-")))))))</f>
        <v>-</v>
      </c>
      <c r="R653" s="322" t="str">
        <f>IF($C653="1 - HöS",'C1. Verprobung'!$F$17,
IF($C653="2 - HöS/HS",'C1. Verprobung'!$F$18,
IF($C653="3 - HS",'C1. Verprobung'!$F$19,
IF($C653="4 - HS/MS",'C1. Verprobung'!$F$20,
IF($C653="5 - MS",'C1. Verprobung'!$F$21,
IF($C653="6 - MS/NS",'C1. Verprobung'!$F$22,
IF($C653="7 - NS",'C1. Verprobung'!$F$23,"-")))))))</f>
        <v>-</v>
      </c>
      <c r="S653" s="151"/>
      <c r="T653" s="181">
        <f t="shared" si="48"/>
        <v>0</v>
      </c>
      <c r="U653" s="181">
        <f t="shared" si="49"/>
        <v>0</v>
      </c>
      <c r="V653" s="181">
        <f t="shared" si="50"/>
        <v>0</v>
      </c>
      <c r="W653" s="181">
        <f t="shared" si="51"/>
        <v>0</v>
      </c>
      <c r="X653" s="181">
        <f t="shared" si="52"/>
        <v>0</v>
      </c>
    </row>
    <row r="654" spans="2:24" ht="15" customHeight="1" x14ac:dyDescent="0.2">
      <c r="B654" s="337" t="s">
        <v>36</v>
      </c>
      <c r="C654" s="133" t="s">
        <v>36</v>
      </c>
      <c r="D654" s="133" t="s">
        <v>36</v>
      </c>
      <c r="E654" s="133"/>
      <c r="F654" s="133"/>
      <c r="G654" s="133"/>
      <c r="H654" s="133"/>
      <c r="I654" s="133"/>
      <c r="J654" s="133"/>
      <c r="K654" s="154"/>
      <c r="L654" s="154"/>
      <c r="M654" s="154"/>
      <c r="N654" s="154"/>
      <c r="O654" s="322" t="str">
        <f>IF($C654="1 - HöS",'C1. Verprobung'!$C$17,
IF($C654="2 - HöS/HS",'C1. Verprobung'!$C$18,
IF($C654="3 - HS",'C1. Verprobung'!$C$19,
IF($C654="4 - HS/MS",'C1. Verprobung'!$C$20,
IF($C654="5 - MS",'C1. Verprobung'!$C$21,
IF($C654="6 - MS/NS",'C1. Verprobung'!$C$22,
IF($C654="7 - NS",'C1. Verprobung'!$C$23,"-")))))))</f>
        <v>-</v>
      </c>
      <c r="P654" s="322" t="str">
        <f>IF($C654="1 - HöS",'C1. Verprobung'!$D$17,
IF($C654="2 - HöS/HS",'C1. Verprobung'!$D$18,
IF($C654="3 - HS",'C1. Verprobung'!$D$19,
IF($C654="4 - HS/MS",'C1. Verprobung'!$D$20,
IF($C654="5 - MS",'C1. Verprobung'!$D$21,
IF($C654="6 - MS/NS",'C1. Verprobung'!$D$22,
IF($C654="7 - NS",'C1. Verprobung'!$D$23,"-")))))))</f>
        <v>-</v>
      </c>
      <c r="Q654" s="322" t="str">
        <f>IF($C654="1 - HöS",'C1. Verprobung'!$E$17,
IF($C654="2 - HöS/HS",'C1. Verprobung'!$E$18,
IF($C654="3 - HS",'C1. Verprobung'!$E$19,
IF($C654="4 - HS/MS",'C1. Verprobung'!$E$20,
IF($C654="5 - MS",'C1. Verprobung'!$E$21,
IF($C654="6 - MS/NS",'C1. Verprobung'!$E$22,
IF($C654="7 - NS",'C1. Verprobung'!$E$23,"-")))))))</f>
        <v>-</v>
      </c>
      <c r="R654" s="322" t="str">
        <f>IF($C654="1 - HöS",'C1. Verprobung'!$F$17,
IF($C654="2 - HöS/HS",'C1. Verprobung'!$F$18,
IF($C654="3 - HS",'C1. Verprobung'!$F$19,
IF($C654="4 - HS/MS",'C1. Verprobung'!$F$20,
IF($C654="5 - MS",'C1. Verprobung'!$F$21,
IF($C654="6 - MS/NS",'C1. Verprobung'!$F$22,
IF($C654="7 - NS",'C1. Verprobung'!$F$23,"-")))))))</f>
        <v>-</v>
      </c>
      <c r="S654" s="151"/>
      <c r="T654" s="181">
        <f t="shared" si="48"/>
        <v>0</v>
      </c>
      <c r="U654" s="181">
        <f t="shared" si="49"/>
        <v>0</v>
      </c>
      <c r="V654" s="181">
        <f t="shared" si="50"/>
        <v>0</v>
      </c>
      <c r="W654" s="181">
        <f t="shared" si="51"/>
        <v>0</v>
      </c>
      <c r="X654" s="181">
        <f t="shared" si="52"/>
        <v>0</v>
      </c>
    </row>
    <row r="655" spans="2:24" ht="15" customHeight="1" x14ac:dyDescent="0.2">
      <c r="B655" s="337" t="s">
        <v>36</v>
      </c>
      <c r="C655" s="133" t="s">
        <v>36</v>
      </c>
      <c r="D655" s="133" t="s">
        <v>36</v>
      </c>
      <c r="E655" s="133"/>
      <c r="F655" s="133"/>
      <c r="G655" s="133"/>
      <c r="H655" s="133"/>
      <c r="I655" s="133"/>
      <c r="J655" s="133"/>
      <c r="K655" s="154"/>
      <c r="L655" s="154"/>
      <c r="M655" s="154"/>
      <c r="N655" s="154"/>
      <c r="O655" s="322" t="str">
        <f>IF($C655="1 - HöS",'C1. Verprobung'!$C$17,
IF($C655="2 - HöS/HS",'C1. Verprobung'!$C$18,
IF($C655="3 - HS",'C1. Verprobung'!$C$19,
IF($C655="4 - HS/MS",'C1. Verprobung'!$C$20,
IF($C655="5 - MS",'C1. Verprobung'!$C$21,
IF($C655="6 - MS/NS",'C1. Verprobung'!$C$22,
IF($C655="7 - NS",'C1. Verprobung'!$C$23,"-")))))))</f>
        <v>-</v>
      </c>
      <c r="P655" s="322" t="str">
        <f>IF($C655="1 - HöS",'C1. Verprobung'!$D$17,
IF($C655="2 - HöS/HS",'C1. Verprobung'!$D$18,
IF($C655="3 - HS",'C1. Verprobung'!$D$19,
IF($C655="4 - HS/MS",'C1. Verprobung'!$D$20,
IF($C655="5 - MS",'C1. Verprobung'!$D$21,
IF($C655="6 - MS/NS",'C1. Verprobung'!$D$22,
IF($C655="7 - NS",'C1. Verprobung'!$D$23,"-")))))))</f>
        <v>-</v>
      </c>
      <c r="Q655" s="322" t="str">
        <f>IF($C655="1 - HöS",'C1. Verprobung'!$E$17,
IF($C655="2 - HöS/HS",'C1. Verprobung'!$E$18,
IF($C655="3 - HS",'C1. Verprobung'!$E$19,
IF($C655="4 - HS/MS",'C1. Verprobung'!$E$20,
IF($C655="5 - MS",'C1. Verprobung'!$E$21,
IF($C655="6 - MS/NS",'C1. Verprobung'!$E$22,
IF($C655="7 - NS",'C1. Verprobung'!$E$23,"-")))))))</f>
        <v>-</v>
      </c>
      <c r="R655" s="322" t="str">
        <f>IF($C655="1 - HöS",'C1. Verprobung'!$F$17,
IF($C655="2 - HöS/HS",'C1. Verprobung'!$F$18,
IF($C655="3 - HS",'C1. Verprobung'!$F$19,
IF($C655="4 - HS/MS",'C1. Verprobung'!$F$20,
IF($C655="5 - MS",'C1. Verprobung'!$F$21,
IF($C655="6 - MS/NS",'C1. Verprobung'!$F$22,
IF($C655="7 - NS",'C1. Verprobung'!$F$23,"-")))))))</f>
        <v>-</v>
      </c>
      <c r="S655" s="151"/>
      <c r="T655" s="181">
        <f t="shared" si="48"/>
        <v>0</v>
      </c>
      <c r="U655" s="181">
        <f t="shared" si="49"/>
        <v>0</v>
      </c>
      <c r="V655" s="181">
        <f t="shared" si="50"/>
        <v>0</v>
      </c>
      <c r="W655" s="181">
        <f t="shared" si="51"/>
        <v>0</v>
      </c>
      <c r="X655" s="181">
        <f t="shared" si="52"/>
        <v>0</v>
      </c>
    </row>
    <row r="656" spans="2:24" ht="15" customHeight="1" x14ac:dyDescent="0.2">
      <c r="B656" s="337" t="s">
        <v>36</v>
      </c>
      <c r="C656" s="133" t="s">
        <v>36</v>
      </c>
      <c r="D656" s="133" t="s">
        <v>36</v>
      </c>
      <c r="E656" s="133"/>
      <c r="F656" s="133"/>
      <c r="G656" s="133"/>
      <c r="H656" s="133"/>
      <c r="I656" s="133"/>
      <c r="J656" s="133"/>
      <c r="K656" s="154"/>
      <c r="L656" s="154"/>
      <c r="M656" s="154"/>
      <c r="N656" s="154"/>
      <c r="O656" s="322" t="str">
        <f>IF($C656="1 - HöS",'C1. Verprobung'!$C$17,
IF($C656="2 - HöS/HS",'C1. Verprobung'!$C$18,
IF($C656="3 - HS",'C1. Verprobung'!$C$19,
IF($C656="4 - HS/MS",'C1. Verprobung'!$C$20,
IF($C656="5 - MS",'C1. Verprobung'!$C$21,
IF($C656="6 - MS/NS",'C1. Verprobung'!$C$22,
IF($C656="7 - NS",'C1. Verprobung'!$C$23,"-")))))))</f>
        <v>-</v>
      </c>
      <c r="P656" s="322" t="str">
        <f>IF($C656="1 - HöS",'C1. Verprobung'!$D$17,
IF($C656="2 - HöS/HS",'C1. Verprobung'!$D$18,
IF($C656="3 - HS",'C1. Verprobung'!$D$19,
IF($C656="4 - HS/MS",'C1. Verprobung'!$D$20,
IF($C656="5 - MS",'C1. Verprobung'!$D$21,
IF($C656="6 - MS/NS",'C1. Verprobung'!$D$22,
IF($C656="7 - NS",'C1. Verprobung'!$D$23,"-")))))))</f>
        <v>-</v>
      </c>
      <c r="Q656" s="322" t="str">
        <f>IF($C656="1 - HöS",'C1. Verprobung'!$E$17,
IF($C656="2 - HöS/HS",'C1. Verprobung'!$E$18,
IF($C656="3 - HS",'C1. Verprobung'!$E$19,
IF($C656="4 - HS/MS",'C1. Verprobung'!$E$20,
IF($C656="5 - MS",'C1. Verprobung'!$E$21,
IF($C656="6 - MS/NS",'C1. Verprobung'!$E$22,
IF($C656="7 - NS",'C1. Verprobung'!$E$23,"-")))))))</f>
        <v>-</v>
      </c>
      <c r="R656" s="322" t="str">
        <f>IF($C656="1 - HöS",'C1. Verprobung'!$F$17,
IF($C656="2 - HöS/HS",'C1. Verprobung'!$F$18,
IF($C656="3 - HS",'C1. Verprobung'!$F$19,
IF($C656="4 - HS/MS",'C1. Verprobung'!$F$20,
IF($C656="5 - MS",'C1. Verprobung'!$F$21,
IF($C656="6 - MS/NS",'C1. Verprobung'!$F$22,
IF($C656="7 - NS",'C1. Verprobung'!$F$23,"-")))))))</f>
        <v>-</v>
      </c>
      <c r="S656" s="151"/>
      <c r="T656" s="181">
        <f t="shared" si="48"/>
        <v>0</v>
      </c>
      <c r="U656" s="181">
        <f t="shared" si="49"/>
        <v>0</v>
      </c>
      <c r="V656" s="181">
        <f t="shared" si="50"/>
        <v>0</v>
      </c>
      <c r="W656" s="181">
        <f t="shared" si="51"/>
        <v>0</v>
      </c>
      <c r="X656" s="181">
        <f t="shared" si="52"/>
        <v>0</v>
      </c>
    </row>
    <row r="657" spans="2:24" ht="15" customHeight="1" x14ac:dyDescent="0.2">
      <c r="B657" s="337" t="s">
        <v>36</v>
      </c>
      <c r="C657" s="133" t="s">
        <v>36</v>
      </c>
      <c r="D657" s="133" t="s">
        <v>36</v>
      </c>
      <c r="E657" s="133"/>
      <c r="F657" s="133"/>
      <c r="G657" s="133"/>
      <c r="H657" s="133"/>
      <c r="I657" s="133"/>
      <c r="J657" s="133"/>
      <c r="K657" s="154"/>
      <c r="L657" s="154"/>
      <c r="M657" s="154"/>
      <c r="N657" s="154"/>
      <c r="O657" s="322" t="str">
        <f>IF($C657="1 - HöS",'C1. Verprobung'!$C$17,
IF($C657="2 - HöS/HS",'C1. Verprobung'!$C$18,
IF($C657="3 - HS",'C1. Verprobung'!$C$19,
IF($C657="4 - HS/MS",'C1. Verprobung'!$C$20,
IF($C657="5 - MS",'C1. Verprobung'!$C$21,
IF($C657="6 - MS/NS",'C1. Verprobung'!$C$22,
IF($C657="7 - NS",'C1. Verprobung'!$C$23,"-")))))))</f>
        <v>-</v>
      </c>
      <c r="P657" s="322" t="str">
        <f>IF($C657="1 - HöS",'C1. Verprobung'!$D$17,
IF($C657="2 - HöS/HS",'C1. Verprobung'!$D$18,
IF($C657="3 - HS",'C1. Verprobung'!$D$19,
IF($C657="4 - HS/MS",'C1. Verprobung'!$D$20,
IF($C657="5 - MS",'C1. Verprobung'!$D$21,
IF($C657="6 - MS/NS",'C1. Verprobung'!$D$22,
IF($C657="7 - NS",'C1. Verprobung'!$D$23,"-")))))))</f>
        <v>-</v>
      </c>
      <c r="Q657" s="322" t="str">
        <f>IF($C657="1 - HöS",'C1. Verprobung'!$E$17,
IF($C657="2 - HöS/HS",'C1. Verprobung'!$E$18,
IF($C657="3 - HS",'C1. Verprobung'!$E$19,
IF($C657="4 - HS/MS",'C1. Verprobung'!$E$20,
IF($C657="5 - MS",'C1. Verprobung'!$E$21,
IF($C657="6 - MS/NS",'C1. Verprobung'!$E$22,
IF($C657="7 - NS",'C1. Verprobung'!$E$23,"-")))))))</f>
        <v>-</v>
      </c>
      <c r="R657" s="322" t="str">
        <f>IF($C657="1 - HöS",'C1. Verprobung'!$F$17,
IF($C657="2 - HöS/HS",'C1. Verprobung'!$F$18,
IF($C657="3 - HS",'C1. Verprobung'!$F$19,
IF($C657="4 - HS/MS",'C1. Verprobung'!$F$20,
IF($C657="5 - MS",'C1. Verprobung'!$F$21,
IF($C657="6 - MS/NS",'C1. Verprobung'!$F$22,
IF($C657="7 - NS",'C1. Verprobung'!$F$23,"-")))))))</f>
        <v>-</v>
      </c>
      <c r="S657" s="151"/>
      <c r="T657" s="181">
        <f t="shared" ref="T657:T720" si="53">IF($B657="§ 19 Abs. 2 Satz 1 StromNEV",(($K657*$O657)+($L657*$P657/100))*($S657),0)</f>
        <v>0</v>
      </c>
      <c r="U657" s="181">
        <f t="shared" ref="U657:U720" si="54">IF($B657="§ 19 Abs. 2 Satz 1 StromNEV",(($M657*$Q657)+($N657*$R657/100))*($S657),0)</f>
        <v>0</v>
      </c>
      <c r="V657" s="181">
        <f t="shared" ref="V657:V720" si="55">IF($B657="§ 19 Abs. 2 Satz 2 StromNEV",(($M657*$Q657)+($N657*$R657/100))*($S657),0)</f>
        <v>0</v>
      </c>
      <c r="W657" s="181">
        <f t="shared" si="51"/>
        <v>0</v>
      </c>
      <c r="X657" s="181">
        <f t="shared" si="52"/>
        <v>0</v>
      </c>
    </row>
    <row r="658" spans="2:24" ht="15" customHeight="1" x14ac:dyDescent="0.2">
      <c r="B658" s="337" t="s">
        <v>36</v>
      </c>
      <c r="C658" s="133" t="s">
        <v>36</v>
      </c>
      <c r="D658" s="133" t="s">
        <v>36</v>
      </c>
      <c r="E658" s="133"/>
      <c r="F658" s="133"/>
      <c r="G658" s="133"/>
      <c r="H658" s="133"/>
      <c r="I658" s="133"/>
      <c r="J658" s="133"/>
      <c r="K658" s="154"/>
      <c r="L658" s="154"/>
      <c r="M658" s="154"/>
      <c r="N658" s="154"/>
      <c r="O658" s="322" t="str">
        <f>IF($C658="1 - HöS",'C1. Verprobung'!$C$17,
IF($C658="2 - HöS/HS",'C1. Verprobung'!$C$18,
IF($C658="3 - HS",'C1. Verprobung'!$C$19,
IF($C658="4 - HS/MS",'C1. Verprobung'!$C$20,
IF($C658="5 - MS",'C1. Verprobung'!$C$21,
IF($C658="6 - MS/NS",'C1. Verprobung'!$C$22,
IF($C658="7 - NS",'C1. Verprobung'!$C$23,"-")))))))</f>
        <v>-</v>
      </c>
      <c r="P658" s="322" t="str">
        <f>IF($C658="1 - HöS",'C1. Verprobung'!$D$17,
IF($C658="2 - HöS/HS",'C1. Verprobung'!$D$18,
IF($C658="3 - HS",'C1. Verprobung'!$D$19,
IF($C658="4 - HS/MS",'C1. Verprobung'!$D$20,
IF($C658="5 - MS",'C1. Verprobung'!$D$21,
IF($C658="6 - MS/NS",'C1. Verprobung'!$D$22,
IF($C658="7 - NS",'C1. Verprobung'!$D$23,"-")))))))</f>
        <v>-</v>
      </c>
      <c r="Q658" s="322" t="str">
        <f>IF($C658="1 - HöS",'C1. Verprobung'!$E$17,
IF($C658="2 - HöS/HS",'C1. Verprobung'!$E$18,
IF($C658="3 - HS",'C1. Verprobung'!$E$19,
IF($C658="4 - HS/MS",'C1. Verprobung'!$E$20,
IF($C658="5 - MS",'C1. Verprobung'!$E$21,
IF($C658="6 - MS/NS",'C1. Verprobung'!$E$22,
IF($C658="7 - NS",'C1. Verprobung'!$E$23,"-")))))))</f>
        <v>-</v>
      </c>
      <c r="R658" s="322" t="str">
        <f>IF($C658="1 - HöS",'C1. Verprobung'!$F$17,
IF($C658="2 - HöS/HS",'C1. Verprobung'!$F$18,
IF($C658="3 - HS",'C1. Verprobung'!$F$19,
IF($C658="4 - HS/MS",'C1. Verprobung'!$F$20,
IF($C658="5 - MS",'C1. Verprobung'!$F$21,
IF($C658="6 - MS/NS",'C1. Verprobung'!$F$22,
IF($C658="7 - NS",'C1. Verprobung'!$F$23,"-")))))))</f>
        <v>-</v>
      </c>
      <c r="S658" s="151"/>
      <c r="T658" s="181">
        <f t="shared" si="53"/>
        <v>0</v>
      </c>
      <c r="U658" s="181">
        <f t="shared" si="54"/>
        <v>0</v>
      </c>
      <c r="V658" s="181">
        <f t="shared" si="55"/>
        <v>0</v>
      </c>
      <c r="W658" s="181">
        <f t="shared" ref="W658:W721" si="56">IF($B658="§ 118 Abs. 6 Satz 9 EnWG",(($K658*$O658)+($L658*$P658/100))*($S658),0)</f>
        <v>0</v>
      </c>
      <c r="X658" s="181">
        <f t="shared" ref="X658:X721" si="57">IF($B658="§ 118 Abs. 6 Satz 9 EnWG",(($M658*$Q658)+($N658*$R658/100))*($S658),0)</f>
        <v>0</v>
      </c>
    </row>
    <row r="659" spans="2:24" ht="15" customHeight="1" x14ac:dyDescent="0.2">
      <c r="B659" s="337" t="s">
        <v>36</v>
      </c>
      <c r="C659" s="133" t="s">
        <v>36</v>
      </c>
      <c r="D659" s="133" t="s">
        <v>36</v>
      </c>
      <c r="E659" s="133"/>
      <c r="F659" s="133"/>
      <c r="G659" s="133"/>
      <c r="H659" s="133"/>
      <c r="I659" s="133"/>
      <c r="J659" s="133"/>
      <c r="K659" s="154"/>
      <c r="L659" s="154"/>
      <c r="M659" s="154"/>
      <c r="N659" s="154"/>
      <c r="O659" s="322" t="str">
        <f>IF($C659="1 - HöS",'C1. Verprobung'!$C$17,
IF($C659="2 - HöS/HS",'C1. Verprobung'!$C$18,
IF($C659="3 - HS",'C1. Verprobung'!$C$19,
IF($C659="4 - HS/MS",'C1. Verprobung'!$C$20,
IF($C659="5 - MS",'C1. Verprobung'!$C$21,
IF($C659="6 - MS/NS",'C1. Verprobung'!$C$22,
IF($C659="7 - NS",'C1. Verprobung'!$C$23,"-")))))))</f>
        <v>-</v>
      </c>
      <c r="P659" s="322" t="str">
        <f>IF($C659="1 - HöS",'C1. Verprobung'!$D$17,
IF($C659="2 - HöS/HS",'C1. Verprobung'!$D$18,
IF($C659="3 - HS",'C1. Verprobung'!$D$19,
IF($C659="4 - HS/MS",'C1. Verprobung'!$D$20,
IF($C659="5 - MS",'C1. Verprobung'!$D$21,
IF($C659="6 - MS/NS",'C1. Verprobung'!$D$22,
IF($C659="7 - NS",'C1. Verprobung'!$D$23,"-")))))))</f>
        <v>-</v>
      </c>
      <c r="Q659" s="322" t="str">
        <f>IF($C659="1 - HöS",'C1. Verprobung'!$E$17,
IF($C659="2 - HöS/HS",'C1. Verprobung'!$E$18,
IF($C659="3 - HS",'C1. Verprobung'!$E$19,
IF($C659="4 - HS/MS",'C1. Verprobung'!$E$20,
IF($C659="5 - MS",'C1. Verprobung'!$E$21,
IF($C659="6 - MS/NS",'C1. Verprobung'!$E$22,
IF($C659="7 - NS",'C1. Verprobung'!$E$23,"-")))))))</f>
        <v>-</v>
      </c>
      <c r="R659" s="322" t="str">
        <f>IF($C659="1 - HöS",'C1. Verprobung'!$F$17,
IF($C659="2 - HöS/HS",'C1. Verprobung'!$F$18,
IF($C659="3 - HS",'C1. Verprobung'!$F$19,
IF($C659="4 - HS/MS",'C1. Verprobung'!$F$20,
IF($C659="5 - MS",'C1. Verprobung'!$F$21,
IF($C659="6 - MS/NS",'C1. Verprobung'!$F$22,
IF($C659="7 - NS",'C1. Verprobung'!$F$23,"-")))))))</f>
        <v>-</v>
      </c>
      <c r="S659" s="151"/>
      <c r="T659" s="181">
        <f t="shared" si="53"/>
        <v>0</v>
      </c>
      <c r="U659" s="181">
        <f t="shared" si="54"/>
        <v>0</v>
      </c>
      <c r="V659" s="181">
        <f t="shared" si="55"/>
        <v>0</v>
      </c>
      <c r="W659" s="181">
        <f t="shared" si="56"/>
        <v>0</v>
      </c>
      <c r="X659" s="181">
        <f t="shared" si="57"/>
        <v>0</v>
      </c>
    </row>
    <row r="660" spans="2:24" ht="15" customHeight="1" x14ac:dyDescent="0.2">
      <c r="B660" s="337" t="s">
        <v>36</v>
      </c>
      <c r="C660" s="133" t="s">
        <v>36</v>
      </c>
      <c r="D660" s="133" t="s">
        <v>36</v>
      </c>
      <c r="E660" s="133"/>
      <c r="F660" s="133"/>
      <c r="G660" s="133"/>
      <c r="H660" s="133"/>
      <c r="I660" s="133"/>
      <c r="J660" s="133"/>
      <c r="K660" s="154"/>
      <c r="L660" s="154"/>
      <c r="M660" s="154"/>
      <c r="N660" s="154"/>
      <c r="O660" s="322" t="str">
        <f>IF($C660="1 - HöS",'C1. Verprobung'!$C$17,
IF($C660="2 - HöS/HS",'C1. Verprobung'!$C$18,
IF($C660="3 - HS",'C1. Verprobung'!$C$19,
IF($C660="4 - HS/MS",'C1. Verprobung'!$C$20,
IF($C660="5 - MS",'C1. Verprobung'!$C$21,
IF($C660="6 - MS/NS",'C1. Verprobung'!$C$22,
IF($C660="7 - NS",'C1. Verprobung'!$C$23,"-")))))))</f>
        <v>-</v>
      </c>
      <c r="P660" s="322" t="str">
        <f>IF($C660="1 - HöS",'C1. Verprobung'!$D$17,
IF($C660="2 - HöS/HS",'C1. Verprobung'!$D$18,
IF($C660="3 - HS",'C1. Verprobung'!$D$19,
IF($C660="4 - HS/MS",'C1. Verprobung'!$D$20,
IF($C660="5 - MS",'C1. Verprobung'!$D$21,
IF($C660="6 - MS/NS",'C1. Verprobung'!$D$22,
IF($C660="7 - NS",'C1. Verprobung'!$D$23,"-")))))))</f>
        <v>-</v>
      </c>
      <c r="Q660" s="322" t="str">
        <f>IF($C660="1 - HöS",'C1. Verprobung'!$E$17,
IF($C660="2 - HöS/HS",'C1. Verprobung'!$E$18,
IF($C660="3 - HS",'C1. Verprobung'!$E$19,
IF($C660="4 - HS/MS",'C1. Verprobung'!$E$20,
IF($C660="5 - MS",'C1. Verprobung'!$E$21,
IF($C660="6 - MS/NS",'C1. Verprobung'!$E$22,
IF($C660="7 - NS",'C1. Verprobung'!$E$23,"-")))))))</f>
        <v>-</v>
      </c>
      <c r="R660" s="322" t="str">
        <f>IF($C660="1 - HöS",'C1. Verprobung'!$F$17,
IF($C660="2 - HöS/HS",'C1. Verprobung'!$F$18,
IF($C660="3 - HS",'C1. Verprobung'!$F$19,
IF($C660="4 - HS/MS",'C1. Verprobung'!$F$20,
IF($C660="5 - MS",'C1. Verprobung'!$F$21,
IF($C660="6 - MS/NS",'C1. Verprobung'!$F$22,
IF($C660="7 - NS",'C1. Verprobung'!$F$23,"-")))))))</f>
        <v>-</v>
      </c>
      <c r="S660" s="151"/>
      <c r="T660" s="181">
        <f t="shared" si="53"/>
        <v>0</v>
      </c>
      <c r="U660" s="181">
        <f t="shared" si="54"/>
        <v>0</v>
      </c>
      <c r="V660" s="181">
        <f t="shared" si="55"/>
        <v>0</v>
      </c>
      <c r="W660" s="181">
        <f t="shared" si="56"/>
        <v>0</v>
      </c>
      <c r="X660" s="181">
        <f t="shared" si="57"/>
        <v>0</v>
      </c>
    </row>
    <row r="661" spans="2:24" ht="15" customHeight="1" x14ac:dyDescent="0.2">
      <c r="B661" s="337" t="s">
        <v>36</v>
      </c>
      <c r="C661" s="133" t="s">
        <v>36</v>
      </c>
      <c r="D661" s="133" t="s">
        <v>36</v>
      </c>
      <c r="E661" s="133"/>
      <c r="F661" s="133"/>
      <c r="G661" s="133"/>
      <c r="H661" s="133"/>
      <c r="I661" s="133"/>
      <c r="J661" s="133"/>
      <c r="K661" s="154"/>
      <c r="L661" s="154"/>
      <c r="M661" s="154"/>
      <c r="N661" s="154"/>
      <c r="O661" s="322" t="str">
        <f>IF($C661="1 - HöS",'C1. Verprobung'!$C$17,
IF($C661="2 - HöS/HS",'C1. Verprobung'!$C$18,
IF($C661="3 - HS",'C1. Verprobung'!$C$19,
IF($C661="4 - HS/MS",'C1. Verprobung'!$C$20,
IF($C661="5 - MS",'C1. Verprobung'!$C$21,
IF($C661="6 - MS/NS",'C1. Verprobung'!$C$22,
IF($C661="7 - NS",'C1. Verprobung'!$C$23,"-")))))))</f>
        <v>-</v>
      </c>
      <c r="P661" s="322" t="str">
        <f>IF($C661="1 - HöS",'C1. Verprobung'!$D$17,
IF($C661="2 - HöS/HS",'C1. Verprobung'!$D$18,
IF($C661="3 - HS",'C1. Verprobung'!$D$19,
IF($C661="4 - HS/MS",'C1. Verprobung'!$D$20,
IF($C661="5 - MS",'C1. Verprobung'!$D$21,
IF($C661="6 - MS/NS",'C1. Verprobung'!$D$22,
IF($C661="7 - NS",'C1. Verprobung'!$D$23,"-")))))))</f>
        <v>-</v>
      </c>
      <c r="Q661" s="322" t="str">
        <f>IF($C661="1 - HöS",'C1. Verprobung'!$E$17,
IF($C661="2 - HöS/HS",'C1. Verprobung'!$E$18,
IF($C661="3 - HS",'C1. Verprobung'!$E$19,
IF($C661="4 - HS/MS",'C1. Verprobung'!$E$20,
IF($C661="5 - MS",'C1. Verprobung'!$E$21,
IF($C661="6 - MS/NS",'C1. Verprobung'!$E$22,
IF($C661="7 - NS",'C1. Verprobung'!$E$23,"-")))))))</f>
        <v>-</v>
      </c>
      <c r="R661" s="322" t="str">
        <f>IF($C661="1 - HöS",'C1. Verprobung'!$F$17,
IF($C661="2 - HöS/HS",'C1. Verprobung'!$F$18,
IF($C661="3 - HS",'C1. Verprobung'!$F$19,
IF($C661="4 - HS/MS",'C1. Verprobung'!$F$20,
IF($C661="5 - MS",'C1. Verprobung'!$F$21,
IF($C661="6 - MS/NS",'C1. Verprobung'!$F$22,
IF($C661="7 - NS",'C1. Verprobung'!$F$23,"-")))))))</f>
        <v>-</v>
      </c>
      <c r="S661" s="151"/>
      <c r="T661" s="181">
        <f t="shared" si="53"/>
        <v>0</v>
      </c>
      <c r="U661" s="181">
        <f t="shared" si="54"/>
        <v>0</v>
      </c>
      <c r="V661" s="181">
        <f t="shared" si="55"/>
        <v>0</v>
      </c>
      <c r="W661" s="181">
        <f t="shared" si="56"/>
        <v>0</v>
      </c>
      <c r="X661" s="181">
        <f t="shared" si="57"/>
        <v>0</v>
      </c>
    </row>
    <row r="662" spans="2:24" ht="15" customHeight="1" x14ac:dyDescent="0.2">
      <c r="B662" s="337" t="s">
        <v>36</v>
      </c>
      <c r="C662" s="133" t="s">
        <v>36</v>
      </c>
      <c r="D662" s="133" t="s">
        <v>36</v>
      </c>
      <c r="E662" s="133"/>
      <c r="F662" s="133"/>
      <c r="G662" s="133"/>
      <c r="H662" s="133"/>
      <c r="I662" s="133"/>
      <c r="J662" s="133"/>
      <c r="K662" s="154"/>
      <c r="L662" s="154"/>
      <c r="M662" s="154"/>
      <c r="N662" s="154"/>
      <c r="O662" s="322" t="str">
        <f>IF($C662="1 - HöS",'C1. Verprobung'!$C$17,
IF($C662="2 - HöS/HS",'C1. Verprobung'!$C$18,
IF($C662="3 - HS",'C1. Verprobung'!$C$19,
IF($C662="4 - HS/MS",'C1. Verprobung'!$C$20,
IF($C662="5 - MS",'C1. Verprobung'!$C$21,
IF($C662="6 - MS/NS",'C1. Verprobung'!$C$22,
IF($C662="7 - NS",'C1. Verprobung'!$C$23,"-")))))))</f>
        <v>-</v>
      </c>
      <c r="P662" s="322" t="str">
        <f>IF($C662="1 - HöS",'C1. Verprobung'!$D$17,
IF($C662="2 - HöS/HS",'C1. Verprobung'!$D$18,
IF($C662="3 - HS",'C1. Verprobung'!$D$19,
IF($C662="4 - HS/MS",'C1. Verprobung'!$D$20,
IF($C662="5 - MS",'C1. Verprobung'!$D$21,
IF($C662="6 - MS/NS",'C1. Verprobung'!$D$22,
IF($C662="7 - NS",'C1. Verprobung'!$D$23,"-")))))))</f>
        <v>-</v>
      </c>
      <c r="Q662" s="322" t="str">
        <f>IF($C662="1 - HöS",'C1. Verprobung'!$E$17,
IF($C662="2 - HöS/HS",'C1. Verprobung'!$E$18,
IF($C662="3 - HS",'C1. Verprobung'!$E$19,
IF($C662="4 - HS/MS",'C1. Verprobung'!$E$20,
IF($C662="5 - MS",'C1. Verprobung'!$E$21,
IF($C662="6 - MS/NS",'C1. Verprobung'!$E$22,
IF($C662="7 - NS",'C1. Verprobung'!$E$23,"-")))))))</f>
        <v>-</v>
      </c>
      <c r="R662" s="322" t="str">
        <f>IF($C662="1 - HöS",'C1. Verprobung'!$F$17,
IF($C662="2 - HöS/HS",'C1. Verprobung'!$F$18,
IF($C662="3 - HS",'C1. Verprobung'!$F$19,
IF($C662="4 - HS/MS",'C1. Verprobung'!$F$20,
IF($C662="5 - MS",'C1. Verprobung'!$F$21,
IF($C662="6 - MS/NS",'C1. Verprobung'!$F$22,
IF($C662="7 - NS",'C1. Verprobung'!$F$23,"-")))))))</f>
        <v>-</v>
      </c>
      <c r="S662" s="151"/>
      <c r="T662" s="181">
        <f t="shared" si="53"/>
        <v>0</v>
      </c>
      <c r="U662" s="181">
        <f t="shared" si="54"/>
        <v>0</v>
      </c>
      <c r="V662" s="181">
        <f t="shared" si="55"/>
        <v>0</v>
      </c>
      <c r="W662" s="181">
        <f t="shared" si="56"/>
        <v>0</v>
      </c>
      <c r="X662" s="181">
        <f t="shared" si="57"/>
        <v>0</v>
      </c>
    </row>
    <row r="663" spans="2:24" ht="15" customHeight="1" x14ac:dyDescent="0.2">
      <c r="B663" s="337" t="s">
        <v>36</v>
      </c>
      <c r="C663" s="133" t="s">
        <v>36</v>
      </c>
      <c r="D663" s="133" t="s">
        <v>36</v>
      </c>
      <c r="E663" s="133"/>
      <c r="F663" s="133"/>
      <c r="G663" s="133"/>
      <c r="H663" s="133"/>
      <c r="I663" s="133"/>
      <c r="J663" s="133"/>
      <c r="K663" s="154"/>
      <c r="L663" s="154"/>
      <c r="M663" s="154"/>
      <c r="N663" s="154"/>
      <c r="O663" s="322" t="str">
        <f>IF($C663="1 - HöS",'C1. Verprobung'!$C$17,
IF($C663="2 - HöS/HS",'C1. Verprobung'!$C$18,
IF($C663="3 - HS",'C1. Verprobung'!$C$19,
IF($C663="4 - HS/MS",'C1. Verprobung'!$C$20,
IF($C663="5 - MS",'C1. Verprobung'!$C$21,
IF($C663="6 - MS/NS",'C1. Verprobung'!$C$22,
IF($C663="7 - NS",'C1. Verprobung'!$C$23,"-")))))))</f>
        <v>-</v>
      </c>
      <c r="P663" s="322" t="str">
        <f>IF($C663="1 - HöS",'C1. Verprobung'!$D$17,
IF($C663="2 - HöS/HS",'C1. Verprobung'!$D$18,
IF($C663="3 - HS",'C1. Verprobung'!$D$19,
IF($C663="4 - HS/MS",'C1. Verprobung'!$D$20,
IF($C663="5 - MS",'C1. Verprobung'!$D$21,
IF($C663="6 - MS/NS",'C1. Verprobung'!$D$22,
IF($C663="7 - NS",'C1. Verprobung'!$D$23,"-")))))))</f>
        <v>-</v>
      </c>
      <c r="Q663" s="322" t="str">
        <f>IF($C663="1 - HöS",'C1. Verprobung'!$E$17,
IF($C663="2 - HöS/HS",'C1. Verprobung'!$E$18,
IF($C663="3 - HS",'C1. Verprobung'!$E$19,
IF($C663="4 - HS/MS",'C1. Verprobung'!$E$20,
IF($C663="5 - MS",'C1. Verprobung'!$E$21,
IF($C663="6 - MS/NS",'C1. Verprobung'!$E$22,
IF($C663="7 - NS",'C1. Verprobung'!$E$23,"-")))))))</f>
        <v>-</v>
      </c>
      <c r="R663" s="322" t="str">
        <f>IF($C663="1 - HöS",'C1. Verprobung'!$F$17,
IF($C663="2 - HöS/HS",'C1. Verprobung'!$F$18,
IF($C663="3 - HS",'C1. Verprobung'!$F$19,
IF($C663="4 - HS/MS",'C1. Verprobung'!$F$20,
IF($C663="5 - MS",'C1. Verprobung'!$F$21,
IF($C663="6 - MS/NS",'C1. Verprobung'!$F$22,
IF($C663="7 - NS",'C1. Verprobung'!$F$23,"-")))))))</f>
        <v>-</v>
      </c>
      <c r="S663" s="151"/>
      <c r="T663" s="181">
        <f t="shared" si="53"/>
        <v>0</v>
      </c>
      <c r="U663" s="181">
        <f t="shared" si="54"/>
        <v>0</v>
      </c>
      <c r="V663" s="181">
        <f t="shared" si="55"/>
        <v>0</v>
      </c>
      <c r="W663" s="181">
        <f t="shared" si="56"/>
        <v>0</v>
      </c>
      <c r="X663" s="181">
        <f t="shared" si="57"/>
        <v>0</v>
      </c>
    </row>
    <row r="664" spans="2:24" ht="15" customHeight="1" x14ac:dyDescent="0.2">
      <c r="B664" s="337" t="s">
        <v>36</v>
      </c>
      <c r="C664" s="133" t="s">
        <v>36</v>
      </c>
      <c r="D664" s="133" t="s">
        <v>36</v>
      </c>
      <c r="E664" s="133"/>
      <c r="F664" s="133"/>
      <c r="G664" s="133"/>
      <c r="H664" s="133"/>
      <c r="I664" s="133"/>
      <c r="J664" s="133"/>
      <c r="K664" s="154"/>
      <c r="L664" s="154"/>
      <c r="M664" s="154"/>
      <c r="N664" s="154"/>
      <c r="O664" s="322" t="str">
        <f>IF($C664="1 - HöS",'C1. Verprobung'!$C$17,
IF($C664="2 - HöS/HS",'C1. Verprobung'!$C$18,
IF($C664="3 - HS",'C1. Verprobung'!$C$19,
IF($C664="4 - HS/MS",'C1. Verprobung'!$C$20,
IF($C664="5 - MS",'C1. Verprobung'!$C$21,
IF($C664="6 - MS/NS",'C1. Verprobung'!$C$22,
IF($C664="7 - NS",'C1. Verprobung'!$C$23,"-")))))))</f>
        <v>-</v>
      </c>
      <c r="P664" s="322" t="str">
        <f>IF($C664="1 - HöS",'C1. Verprobung'!$D$17,
IF($C664="2 - HöS/HS",'C1. Verprobung'!$D$18,
IF($C664="3 - HS",'C1. Verprobung'!$D$19,
IF($C664="4 - HS/MS",'C1. Verprobung'!$D$20,
IF($C664="5 - MS",'C1. Verprobung'!$D$21,
IF($C664="6 - MS/NS",'C1. Verprobung'!$D$22,
IF($C664="7 - NS",'C1. Verprobung'!$D$23,"-")))))))</f>
        <v>-</v>
      </c>
      <c r="Q664" s="322" t="str">
        <f>IF($C664="1 - HöS",'C1. Verprobung'!$E$17,
IF($C664="2 - HöS/HS",'C1. Verprobung'!$E$18,
IF($C664="3 - HS",'C1. Verprobung'!$E$19,
IF($C664="4 - HS/MS",'C1. Verprobung'!$E$20,
IF($C664="5 - MS",'C1. Verprobung'!$E$21,
IF($C664="6 - MS/NS",'C1. Verprobung'!$E$22,
IF($C664="7 - NS",'C1. Verprobung'!$E$23,"-")))))))</f>
        <v>-</v>
      </c>
      <c r="R664" s="322" t="str">
        <f>IF($C664="1 - HöS",'C1. Verprobung'!$F$17,
IF($C664="2 - HöS/HS",'C1. Verprobung'!$F$18,
IF($C664="3 - HS",'C1. Verprobung'!$F$19,
IF($C664="4 - HS/MS",'C1. Verprobung'!$F$20,
IF($C664="5 - MS",'C1. Verprobung'!$F$21,
IF($C664="6 - MS/NS",'C1. Verprobung'!$F$22,
IF($C664="7 - NS",'C1. Verprobung'!$F$23,"-")))))))</f>
        <v>-</v>
      </c>
      <c r="S664" s="151"/>
      <c r="T664" s="181">
        <f t="shared" si="53"/>
        <v>0</v>
      </c>
      <c r="U664" s="181">
        <f t="shared" si="54"/>
        <v>0</v>
      </c>
      <c r="V664" s="181">
        <f t="shared" si="55"/>
        <v>0</v>
      </c>
      <c r="W664" s="181">
        <f t="shared" si="56"/>
        <v>0</v>
      </c>
      <c r="X664" s="181">
        <f t="shared" si="57"/>
        <v>0</v>
      </c>
    </row>
    <row r="665" spans="2:24" ht="15" customHeight="1" x14ac:dyDescent="0.2">
      <c r="B665" s="337" t="s">
        <v>36</v>
      </c>
      <c r="C665" s="133" t="s">
        <v>36</v>
      </c>
      <c r="D665" s="133" t="s">
        <v>36</v>
      </c>
      <c r="E665" s="133"/>
      <c r="F665" s="133"/>
      <c r="G665" s="133"/>
      <c r="H665" s="133"/>
      <c r="I665" s="133"/>
      <c r="J665" s="133"/>
      <c r="K665" s="154"/>
      <c r="L665" s="154"/>
      <c r="M665" s="154"/>
      <c r="N665" s="154"/>
      <c r="O665" s="322" t="str">
        <f>IF($C665="1 - HöS",'C1. Verprobung'!$C$17,
IF($C665="2 - HöS/HS",'C1. Verprobung'!$C$18,
IF($C665="3 - HS",'C1. Verprobung'!$C$19,
IF($C665="4 - HS/MS",'C1. Verprobung'!$C$20,
IF($C665="5 - MS",'C1. Verprobung'!$C$21,
IF($C665="6 - MS/NS",'C1. Verprobung'!$C$22,
IF($C665="7 - NS",'C1. Verprobung'!$C$23,"-")))))))</f>
        <v>-</v>
      </c>
      <c r="P665" s="322" t="str">
        <f>IF($C665="1 - HöS",'C1. Verprobung'!$D$17,
IF($C665="2 - HöS/HS",'C1. Verprobung'!$D$18,
IF($C665="3 - HS",'C1. Verprobung'!$D$19,
IF($C665="4 - HS/MS",'C1. Verprobung'!$D$20,
IF($C665="5 - MS",'C1. Verprobung'!$D$21,
IF($C665="6 - MS/NS",'C1. Verprobung'!$D$22,
IF($C665="7 - NS",'C1. Verprobung'!$D$23,"-")))))))</f>
        <v>-</v>
      </c>
      <c r="Q665" s="322" t="str">
        <f>IF($C665="1 - HöS",'C1. Verprobung'!$E$17,
IF($C665="2 - HöS/HS",'C1. Verprobung'!$E$18,
IF($C665="3 - HS",'C1. Verprobung'!$E$19,
IF($C665="4 - HS/MS",'C1. Verprobung'!$E$20,
IF($C665="5 - MS",'C1. Verprobung'!$E$21,
IF($C665="6 - MS/NS",'C1. Verprobung'!$E$22,
IF($C665="7 - NS",'C1. Verprobung'!$E$23,"-")))))))</f>
        <v>-</v>
      </c>
      <c r="R665" s="322" t="str">
        <f>IF($C665="1 - HöS",'C1. Verprobung'!$F$17,
IF($C665="2 - HöS/HS",'C1. Verprobung'!$F$18,
IF($C665="3 - HS",'C1. Verprobung'!$F$19,
IF($C665="4 - HS/MS",'C1. Verprobung'!$F$20,
IF($C665="5 - MS",'C1. Verprobung'!$F$21,
IF($C665="6 - MS/NS",'C1. Verprobung'!$F$22,
IF($C665="7 - NS",'C1. Verprobung'!$F$23,"-")))))))</f>
        <v>-</v>
      </c>
      <c r="S665" s="151"/>
      <c r="T665" s="181">
        <f t="shared" si="53"/>
        <v>0</v>
      </c>
      <c r="U665" s="181">
        <f t="shared" si="54"/>
        <v>0</v>
      </c>
      <c r="V665" s="181">
        <f t="shared" si="55"/>
        <v>0</v>
      </c>
      <c r="W665" s="181">
        <f t="shared" si="56"/>
        <v>0</v>
      </c>
      <c r="X665" s="181">
        <f t="shared" si="57"/>
        <v>0</v>
      </c>
    </row>
    <row r="666" spans="2:24" ht="15" customHeight="1" x14ac:dyDescent="0.2">
      <c r="B666" s="337" t="s">
        <v>36</v>
      </c>
      <c r="C666" s="133" t="s">
        <v>36</v>
      </c>
      <c r="D666" s="133" t="s">
        <v>36</v>
      </c>
      <c r="E666" s="133"/>
      <c r="F666" s="133"/>
      <c r="G666" s="133"/>
      <c r="H666" s="133"/>
      <c r="I666" s="133"/>
      <c r="J666" s="133"/>
      <c r="K666" s="154"/>
      <c r="L666" s="154"/>
      <c r="M666" s="154"/>
      <c r="N666" s="154"/>
      <c r="O666" s="322" t="str">
        <f>IF($C666="1 - HöS",'C1. Verprobung'!$C$17,
IF($C666="2 - HöS/HS",'C1. Verprobung'!$C$18,
IF($C666="3 - HS",'C1. Verprobung'!$C$19,
IF($C666="4 - HS/MS",'C1. Verprobung'!$C$20,
IF($C666="5 - MS",'C1. Verprobung'!$C$21,
IF($C666="6 - MS/NS",'C1. Verprobung'!$C$22,
IF($C666="7 - NS",'C1. Verprobung'!$C$23,"-")))))))</f>
        <v>-</v>
      </c>
      <c r="P666" s="322" t="str">
        <f>IF($C666="1 - HöS",'C1. Verprobung'!$D$17,
IF($C666="2 - HöS/HS",'C1. Verprobung'!$D$18,
IF($C666="3 - HS",'C1. Verprobung'!$D$19,
IF($C666="4 - HS/MS",'C1. Verprobung'!$D$20,
IF($C666="5 - MS",'C1. Verprobung'!$D$21,
IF($C666="6 - MS/NS",'C1. Verprobung'!$D$22,
IF($C666="7 - NS",'C1. Verprobung'!$D$23,"-")))))))</f>
        <v>-</v>
      </c>
      <c r="Q666" s="322" t="str">
        <f>IF($C666="1 - HöS",'C1. Verprobung'!$E$17,
IF($C666="2 - HöS/HS",'C1. Verprobung'!$E$18,
IF($C666="3 - HS",'C1. Verprobung'!$E$19,
IF($C666="4 - HS/MS",'C1. Verprobung'!$E$20,
IF($C666="5 - MS",'C1. Verprobung'!$E$21,
IF($C666="6 - MS/NS",'C1. Verprobung'!$E$22,
IF($C666="7 - NS",'C1. Verprobung'!$E$23,"-")))))))</f>
        <v>-</v>
      </c>
      <c r="R666" s="322" t="str">
        <f>IF($C666="1 - HöS",'C1. Verprobung'!$F$17,
IF($C666="2 - HöS/HS",'C1. Verprobung'!$F$18,
IF($C666="3 - HS",'C1. Verprobung'!$F$19,
IF($C666="4 - HS/MS",'C1. Verprobung'!$F$20,
IF($C666="5 - MS",'C1. Verprobung'!$F$21,
IF($C666="6 - MS/NS",'C1. Verprobung'!$F$22,
IF($C666="7 - NS",'C1. Verprobung'!$F$23,"-")))))))</f>
        <v>-</v>
      </c>
      <c r="S666" s="151"/>
      <c r="T666" s="181">
        <f t="shared" si="53"/>
        <v>0</v>
      </c>
      <c r="U666" s="181">
        <f t="shared" si="54"/>
        <v>0</v>
      </c>
      <c r="V666" s="181">
        <f t="shared" si="55"/>
        <v>0</v>
      </c>
      <c r="W666" s="181">
        <f t="shared" si="56"/>
        <v>0</v>
      </c>
      <c r="X666" s="181">
        <f t="shared" si="57"/>
        <v>0</v>
      </c>
    </row>
    <row r="667" spans="2:24" ht="15" customHeight="1" x14ac:dyDescent="0.2">
      <c r="B667" s="337" t="s">
        <v>36</v>
      </c>
      <c r="C667" s="133" t="s">
        <v>36</v>
      </c>
      <c r="D667" s="133" t="s">
        <v>36</v>
      </c>
      <c r="E667" s="133"/>
      <c r="F667" s="133"/>
      <c r="G667" s="133"/>
      <c r="H667" s="133"/>
      <c r="I667" s="133"/>
      <c r="J667" s="133"/>
      <c r="K667" s="154"/>
      <c r="L667" s="154"/>
      <c r="M667" s="154"/>
      <c r="N667" s="154"/>
      <c r="O667" s="322" t="str">
        <f>IF($C667="1 - HöS",'C1. Verprobung'!$C$17,
IF($C667="2 - HöS/HS",'C1. Verprobung'!$C$18,
IF($C667="3 - HS",'C1. Verprobung'!$C$19,
IF($C667="4 - HS/MS",'C1. Verprobung'!$C$20,
IF($C667="5 - MS",'C1. Verprobung'!$C$21,
IF($C667="6 - MS/NS",'C1. Verprobung'!$C$22,
IF($C667="7 - NS",'C1. Verprobung'!$C$23,"-")))))))</f>
        <v>-</v>
      </c>
      <c r="P667" s="322" t="str">
        <f>IF($C667="1 - HöS",'C1. Verprobung'!$D$17,
IF($C667="2 - HöS/HS",'C1. Verprobung'!$D$18,
IF($C667="3 - HS",'C1. Verprobung'!$D$19,
IF($C667="4 - HS/MS",'C1. Verprobung'!$D$20,
IF($C667="5 - MS",'C1. Verprobung'!$D$21,
IF($C667="6 - MS/NS",'C1. Verprobung'!$D$22,
IF($C667="7 - NS",'C1. Verprobung'!$D$23,"-")))))))</f>
        <v>-</v>
      </c>
      <c r="Q667" s="322" t="str">
        <f>IF($C667="1 - HöS",'C1. Verprobung'!$E$17,
IF($C667="2 - HöS/HS",'C1. Verprobung'!$E$18,
IF($C667="3 - HS",'C1. Verprobung'!$E$19,
IF($C667="4 - HS/MS",'C1. Verprobung'!$E$20,
IF($C667="5 - MS",'C1. Verprobung'!$E$21,
IF($C667="6 - MS/NS",'C1. Verprobung'!$E$22,
IF($C667="7 - NS",'C1. Verprobung'!$E$23,"-")))))))</f>
        <v>-</v>
      </c>
      <c r="R667" s="322" t="str">
        <f>IF($C667="1 - HöS",'C1. Verprobung'!$F$17,
IF($C667="2 - HöS/HS",'C1. Verprobung'!$F$18,
IF($C667="3 - HS",'C1. Verprobung'!$F$19,
IF($C667="4 - HS/MS",'C1. Verprobung'!$F$20,
IF($C667="5 - MS",'C1. Verprobung'!$F$21,
IF($C667="6 - MS/NS",'C1. Verprobung'!$F$22,
IF($C667="7 - NS",'C1. Verprobung'!$F$23,"-")))))))</f>
        <v>-</v>
      </c>
      <c r="S667" s="151"/>
      <c r="T667" s="181">
        <f t="shared" si="53"/>
        <v>0</v>
      </c>
      <c r="U667" s="181">
        <f t="shared" si="54"/>
        <v>0</v>
      </c>
      <c r="V667" s="181">
        <f t="shared" si="55"/>
        <v>0</v>
      </c>
      <c r="W667" s="181">
        <f t="shared" si="56"/>
        <v>0</v>
      </c>
      <c r="X667" s="181">
        <f t="shared" si="57"/>
        <v>0</v>
      </c>
    </row>
    <row r="668" spans="2:24" ht="15" customHeight="1" x14ac:dyDescent="0.2">
      <c r="B668" s="337" t="s">
        <v>36</v>
      </c>
      <c r="C668" s="133" t="s">
        <v>36</v>
      </c>
      <c r="D668" s="133" t="s">
        <v>36</v>
      </c>
      <c r="E668" s="133"/>
      <c r="F668" s="133"/>
      <c r="G668" s="133"/>
      <c r="H668" s="133"/>
      <c r="I668" s="133"/>
      <c r="J668" s="133"/>
      <c r="K668" s="154"/>
      <c r="L668" s="154"/>
      <c r="M668" s="154"/>
      <c r="N668" s="154"/>
      <c r="O668" s="322" t="str">
        <f>IF($C668="1 - HöS",'C1. Verprobung'!$C$17,
IF($C668="2 - HöS/HS",'C1. Verprobung'!$C$18,
IF($C668="3 - HS",'C1. Verprobung'!$C$19,
IF($C668="4 - HS/MS",'C1. Verprobung'!$C$20,
IF($C668="5 - MS",'C1. Verprobung'!$C$21,
IF($C668="6 - MS/NS",'C1. Verprobung'!$C$22,
IF($C668="7 - NS",'C1. Verprobung'!$C$23,"-")))))))</f>
        <v>-</v>
      </c>
      <c r="P668" s="322" t="str">
        <f>IF($C668="1 - HöS",'C1. Verprobung'!$D$17,
IF($C668="2 - HöS/HS",'C1. Verprobung'!$D$18,
IF($C668="3 - HS",'C1. Verprobung'!$D$19,
IF($C668="4 - HS/MS",'C1. Verprobung'!$D$20,
IF($C668="5 - MS",'C1. Verprobung'!$D$21,
IF($C668="6 - MS/NS",'C1. Verprobung'!$D$22,
IF($C668="7 - NS",'C1. Verprobung'!$D$23,"-")))))))</f>
        <v>-</v>
      </c>
      <c r="Q668" s="322" t="str">
        <f>IF($C668="1 - HöS",'C1. Verprobung'!$E$17,
IF($C668="2 - HöS/HS",'C1. Verprobung'!$E$18,
IF($C668="3 - HS",'C1. Verprobung'!$E$19,
IF($C668="4 - HS/MS",'C1. Verprobung'!$E$20,
IF($C668="5 - MS",'C1. Verprobung'!$E$21,
IF($C668="6 - MS/NS",'C1. Verprobung'!$E$22,
IF($C668="7 - NS",'C1. Verprobung'!$E$23,"-")))))))</f>
        <v>-</v>
      </c>
      <c r="R668" s="322" t="str">
        <f>IF($C668="1 - HöS",'C1. Verprobung'!$F$17,
IF($C668="2 - HöS/HS",'C1. Verprobung'!$F$18,
IF($C668="3 - HS",'C1. Verprobung'!$F$19,
IF($C668="4 - HS/MS",'C1. Verprobung'!$F$20,
IF($C668="5 - MS",'C1. Verprobung'!$F$21,
IF($C668="6 - MS/NS",'C1. Verprobung'!$F$22,
IF($C668="7 - NS",'C1. Verprobung'!$F$23,"-")))))))</f>
        <v>-</v>
      </c>
      <c r="S668" s="151"/>
      <c r="T668" s="181">
        <f t="shared" si="53"/>
        <v>0</v>
      </c>
      <c r="U668" s="181">
        <f t="shared" si="54"/>
        <v>0</v>
      </c>
      <c r="V668" s="181">
        <f t="shared" si="55"/>
        <v>0</v>
      </c>
      <c r="W668" s="181">
        <f t="shared" si="56"/>
        <v>0</v>
      </c>
      <c r="X668" s="181">
        <f t="shared" si="57"/>
        <v>0</v>
      </c>
    </row>
    <row r="669" spans="2:24" ht="15" customHeight="1" x14ac:dyDescent="0.2">
      <c r="B669" s="337" t="s">
        <v>36</v>
      </c>
      <c r="C669" s="133" t="s">
        <v>36</v>
      </c>
      <c r="D669" s="133" t="s">
        <v>36</v>
      </c>
      <c r="E669" s="133"/>
      <c r="F669" s="133"/>
      <c r="G669" s="133"/>
      <c r="H669" s="133"/>
      <c r="I669" s="133"/>
      <c r="J669" s="133"/>
      <c r="K669" s="154"/>
      <c r="L669" s="154"/>
      <c r="M669" s="154"/>
      <c r="N669" s="154"/>
      <c r="O669" s="322" t="str">
        <f>IF($C669="1 - HöS",'C1. Verprobung'!$C$17,
IF($C669="2 - HöS/HS",'C1. Verprobung'!$C$18,
IF($C669="3 - HS",'C1. Verprobung'!$C$19,
IF($C669="4 - HS/MS",'C1. Verprobung'!$C$20,
IF($C669="5 - MS",'C1. Verprobung'!$C$21,
IF($C669="6 - MS/NS",'C1. Verprobung'!$C$22,
IF($C669="7 - NS",'C1. Verprobung'!$C$23,"-")))))))</f>
        <v>-</v>
      </c>
      <c r="P669" s="322" t="str">
        <f>IF($C669="1 - HöS",'C1. Verprobung'!$D$17,
IF($C669="2 - HöS/HS",'C1. Verprobung'!$D$18,
IF($C669="3 - HS",'C1. Verprobung'!$D$19,
IF($C669="4 - HS/MS",'C1. Verprobung'!$D$20,
IF($C669="5 - MS",'C1. Verprobung'!$D$21,
IF($C669="6 - MS/NS",'C1. Verprobung'!$D$22,
IF($C669="7 - NS",'C1. Verprobung'!$D$23,"-")))))))</f>
        <v>-</v>
      </c>
      <c r="Q669" s="322" t="str">
        <f>IF($C669="1 - HöS",'C1. Verprobung'!$E$17,
IF($C669="2 - HöS/HS",'C1. Verprobung'!$E$18,
IF($C669="3 - HS",'C1. Verprobung'!$E$19,
IF($C669="4 - HS/MS",'C1. Verprobung'!$E$20,
IF($C669="5 - MS",'C1. Verprobung'!$E$21,
IF($C669="6 - MS/NS",'C1. Verprobung'!$E$22,
IF($C669="7 - NS",'C1. Verprobung'!$E$23,"-")))))))</f>
        <v>-</v>
      </c>
      <c r="R669" s="322" t="str">
        <f>IF($C669="1 - HöS",'C1. Verprobung'!$F$17,
IF($C669="2 - HöS/HS",'C1. Verprobung'!$F$18,
IF($C669="3 - HS",'C1. Verprobung'!$F$19,
IF($C669="4 - HS/MS",'C1. Verprobung'!$F$20,
IF($C669="5 - MS",'C1. Verprobung'!$F$21,
IF($C669="6 - MS/NS",'C1. Verprobung'!$F$22,
IF($C669="7 - NS",'C1. Verprobung'!$F$23,"-")))))))</f>
        <v>-</v>
      </c>
      <c r="S669" s="151"/>
      <c r="T669" s="181">
        <f t="shared" si="53"/>
        <v>0</v>
      </c>
      <c r="U669" s="181">
        <f t="shared" si="54"/>
        <v>0</v>
      </c>
      <c r="V669" s="181">
        <f t="shared" si="55"/>
        <v>0</v>
      </c>
      <c r="W669" s="181">
        <f t="shared" si="56"/>
        <v>0</v>
      </c>
      <c r="X669" s="181">
        <f t="shared" si="57"/>
        <v>0</v>
      </c>
    </row>
    <row r="670" spans="2:24" ht="15" customHeight="1" x14ac:dyDescent="0.2">
      <c r="B670" s="337" t="s">
        <v>36</v>
      </c>
      <c r="C670" s="133" t="s">
        <v>36</v>
      </c>
      <c r="D670" s="133" t="s">
        <v>36</v>
      </c>
      <c r="E670" s="133"/>
      <c r="F670" s="133"/>
      <c r="G670" s="133"/>
      <c r="H670" s="133"/>
      <c r="I670" s="133"/>
      <c r="J670" s="133"/>
      <c r="K670" s="154"/>
      <c r="L670" s="154"/>
      <c r="M670" s="154"/>
      <c r="N670" s="154"/>
      <c r="O670" s="322" t="str">
        <f>IF($C670="1 - HöS",'C1. Verprobung'!$C$17,
IF($C670="2 - HöS/HS",'C1. Verprobung'!$C$18,
IF($C670="3 - HS",'C1. Verprobung'!$C$19,
IF($C670="4 - HS/MS",'C1. Verprobung'!$C$20,
IF($C670="5 - MS",'C1. Verprobung'!$C$21,
IF($C670="6 - MS/NS",'C1. Verprobung'!$C$22,
IF($C670="7 - NS",'C1. Verprobung'!$C$23,"-")))))))</f>
        <v>-</v>
      </c>
      <c r="P670" s="322" t="str">
        <f>IF($C670="1 - HöS",'C1. Verprobung'!$D$17,
IF($C670="2 - HöS/HS",'C1. Verprobung'!$D$18,
IF($C670="3 - HS",'C1. Verprobung'!$D$19,
IF($C670="4 - HS/MS",'C1. Verprobung'!$D$20,
IF($C670="5 - MS",'C1. Verprobung'!$D$21,
IF($C670="6 - MS/NS",'C1. Verprobung'!$D$22,
IF($C670="7 - NS",'C1. Verprobung'!$D$23,"-")))))))</f>
        <v>-</v>
      </c>
      <c r="Q670" s="322" t="str">
        <f>IF($C670="1 - HöS",'C1. Verprobung'!$E$17,
IF($C670="2 - HöS/HS",'C1. Verprobung'!$E$18,
IF($C670="3 - HS",'C1. Verprobung'!$E$19,
IF($C670="4 - HS/MS",'C1. Verprobung'!$E$20,
IF($C670="5 - MS",'C1. Verprobung'!$E$21,
IF($C670="6 - MS/NS",'C1. Verprobung'!$E$22,
IF($C670="7 - NS",'C1. Verprobung'!$E$23,"-")))))))</f>
        <v>-</v>
      </c>
      <c r="R670" s="322" t="str">
        <f>IF($C670="1 - HöS",'C1. Verprobung'!$F$17,
IF($C670="2 - HöS/HS",'C1. Verprobung'!$F$18,
IF($C670="3 - HS",'C1. Verprobung'!$F$19,
IF($C670="4 - HS/MS",'C1. Verprobung'!$F$20,
IF($C670="5 - MS",'C1. Verprobung'!$F$21,
IF($C670="6 - MS/NS",'C1. Verprobung'!$F$22,
IF($C670="7 - NS",'C1. Verprobung'!$F$23,"-")))))))</f>
        <v>-</v>
      </c>
      <c r="S670" s="151"/>
      <c r="T670" s="181">
        <f t="shared" si="53"/>
        <v>0</v>
      </c>
      <c r="U670" s="181">
        <f t="shared" si="54"/>
        <v>0</v>
      </c>
      <c r="V670" s="181">
        <f t="shared" si="55"/>
        <v>0</v>
      </c>
      <c r="W670" s="181">
        <f t="shared" si="56"/>
        <v>0</v>
      </c>
      <c r="X670" s="181">
        <f t="shared" si="57"/>
        <v>0</v>
      </c>
    </row>
    <row r="671" spans="2:24" ht="15" customHeight="1" x14ac:dyDescent="0.2">
      <c r="B671" s="337" t="s">
        <v>36</v>
      </c>
      <c r="C671" s="133" t="s">
        <v>36</v>
      </c>
      <c r="D671" s="133" t="s">
        <v>36</v>
      </c>
      <c r="E671" s="133"/>
      <c r="F671" s="133"/>
      <c r="G671" s="133"/>
      <c r="H671" s="133"/>
      <c r="I671" s="133"/>
      <c r="J671" s="133"/>
      <c r="K671" s="154"/>
      <c r="L671" s="154"/>
      <c r="M671" s="154"/>
      <c r="N671" s="154"/>
      <c r="O671" s="322" t="str">
        <f>IF($C671="1 - HöS",'C1. Verprobung'!$C$17,
IF($C671="2 - HöS/HS",'C1. Verprobung'!$C$18,
IF($C671="3 - HS",'C1. Verprobung'!$C$19,
IF($C671="4 - HS/MS",'C1. Verprobung'!$C$20,
IF($C671="5 - MS",'C1. Verprobung'!$C$21,
IF($C671="6 - MS/NS",'C1. Verprobung'!$C$22,
IF($C671="7 - NS",'C1. Verprobung'!$C$23,"-")))))))</f>
        <v>-</v>
      </c>
      <c r="P671" s="322" t="str">
        <f>IF($C671="1 - HöS",'C1. Verprobung'!$D$17,
IF($C671="2 - HöS/HS",'C1. Verprobung'!$D$18,
IF($C671="3 - HS",'C1. Verprobung'!$D$19,
IF($C671="4 - HS/MS",'C1. Verprobung'!$D$20,
IF($C671="5 - MS",'C1. Verprobung'!$D$21,
IF($C671="6 - MS/NS",'C1. Verprobung'!$D$22,
IF($C671="7 - NS",'C1. Verprobung'!$D$23,"-")))))))</f>
        <v>-</v>
      </c>
      <c r="Q671" s="322" t="str">
        <f>IF($C671="1 - HöS",'C1. Verprobung'!$E$17,
IF($C671="2 - HöS/HS",'C1. Verprobung'!$E$18,
IF($C671="3 - HS",'C1. Verprobung'!$E$19,
IF($C671="4 - HS/MS",'C1. Verprobung'!$E$20,
IF($C671="5 - MS",'C1. Verprobung'!$E$21,
IF($C671="6 - MS/NS",'C1. Verprobung'!$E$22,
IF($C671="7 - NS",'C1. Verprobung'!$E$23,"-")))))))</f>
        <v>-</v>
      </c>
      <c r="R671" s="322" t="str">
        <f>IF($C671="1 - HöS",'C1. Verprobung'!$F$17,
IF($C671="2 - HöS/HS",'C1. Verprobung'!$F$18,
IF($C671="3 - HS",'C1. Verprobung'!$F$19,
IF($C671="4 - HS/MS",'C1. Verprobung'!$F$20,
IF($C671="5 - MS",'C1. Verprobung'!$F$21,
IF($C671="6 - MS/NS",'C1. Verprobung'!$F$22,
IF($C671="7 - NS",'C1. Verprobung'!$F$23,"-")))))))</f>
        <v>-</v>
      </c>
      <c r="S671" s="151"/>
      <c r="T671" s="181">
        <f t="shared" si="53"/>
        <v>0</v>
      </c>
      <c r="U671" s="181">
        <f t="shared" si="54"/>
        <v>0</v>
      </c>
      <c r="V671" s="181">
        <f t="shared" si="55"/>
        <v>0</v>
      </c>
      <c r="W671" s="181">
        <f t="shared" si="56"/>
        <v>0</v>
      </c>
      <c r="X671" s="181">
        <f t="shared" si="57"/>
        <v>0</v>
      </c>
    </row>
    <row r="672" spans="2:24" ht="15" customHeight="1" x14ac:dyDescent="0.2">
      <c r="B672" s="337" t="s">
        <v>36</v>
      </c>
      <c r="C672" s="133" t="s">
        <v>36</v>
      </c>
      <c r="D672" s="133" t="s">
        <v>36</v>
      </c>
      <c r="E672" s="133"/>
      <c r="F672" s="133"/>
      <c r="G672" s="133"/>
      <c r="H672" s="133"/>
      <c r="I672" s="133"/>
      <c r="J672" s="133"/>
      <c r="K672" s="154"/>
      <c r="L672" s="154"/>
      <c r="M672" s="154"/>
      <c r="N672" s="154"/>
      <c r="O672" s="322" t="str">
        <f>IF($C672="1 - HöS",'C1. Verprobung'!$C$17,
IF($C672="2 - HöS/HS",'C1. Verprobung'!$C$18,
IF($C672="3 - HS",'C1. Verprobung'!$C$19,
IF($C672="4 - HS/MS",'C1. Verprobung'!$C$20,
IF($C672="5 - MS",'C1. Verprobung'!$C$21,
IF($C672="6 - MS/NS",'C1. Verprobung'!$C$22,
IF($C672="7 - NS",'C1. Verprobung'!$C$23,"-")))))))</f>
        <v>-</v>
      </c>
      <c r="P672" s="322" t="str">
        <f>IF($C672="1 - HöS",'C1. Verprobung'!$D$17,
IF($C672="2 - HöS/HS",'C1. Verprobung'!$D$18,
IF($C672="3 - HS",'C1. Verprobung'!$D$19,
IF($C672="4 - HS/MS",'C1. Verprobung'!$D$20,
IF($C672="5 - MS",'C1. Verprobung'!$D$21,
IF($C672="6 - MS/NS",'C1. Verprobung'!$D$22,
IF($C672="7 - NS",'C1. Verprobung'!$D$23,"-")))))))</f>
        <v>-</v>
      </c>
      <c r="Q672" s="322" t="str">
        <f>IF($C672="1 - HöS",'C1. Verprobung'!$E$17,
IF($C672="2 - HöS/HS",'C1. Verprobung'!$E$18,
IF($C672="3 - HS",'C1. Verprobung'!$E$19,
IF($C672="4 - HS/MS",'C1. Verprobung'!$E$20,
IF($C672="5 - MS",'C1. Verprobung'!$E$21,
IF($C672="6 - MS/NS",'C1. Verprobung'!$E$22,
IF($C672="7 - NS",'C1. Verprobung'!$E$23,"-")))))))</f>
        <v>-</v>
      </c>
      <c r="R672" s="322" t="str">
        <f>IF($C672="1 - HöS",'C1. Verprobung'!$F$17,
IF($C672="2 - HöS/HS",'C1. Verprobung'!$F$18,
IF($C672="3 - HS",'C1. Verprobung'!$F$19,
IF($C672="4 - HS/MS",'C1. Verprobung'!$F$20,
IF($C672="5 - MS",'C1. Verprobung'!$F$21,
IF($C672="6 - MS/NS",'C1. Verprobung'!$F$22,
IF($C672="7 - NS",'C1. Verprobung'!$F$23,"-")))))))</f>
        <v>-</v>
      </c>
      <c r="S672" s="151"/>
      <c r="T672" s="181">
        <f t="shared" si="53"/>
        <v>0</v>
      </c>
      <c r="U672" s="181">
        <f t="shared" si="54"/>
        <v>0</v>
      </c>
      <c r="V672" s="181">
        <f t="shared" si="55"/>
        <v>0</v>
      </c>
      <c r="W672" s="181">
        <f t="shared" si="56"/>
        <v>0</v>
      </c>
      <c r="X672" s="181">
        <f t="shared" si="57"/>
        <v>0</v>
      </c>
    </row>
    <row r="673" spans="2:24" ht="15" customHeight="1" x14ac:dyDescent="0.2">
      <c r="B673" s="337" t="s">
        <v>36</v>
      </c>
      <c r="C673" s="133" t="s">
        <v>36</v>
      </c>
      <c r="D673" s="133" t="s">
        <v>36</v>
      </c>
      <c r="E673" s="133"/>
      <c r="F673" s="133"/>
      <c r="G673" s="133"/>
      <c r="H673" s="133"/>
      <c r="I673" s="133"/>
      <c r="J673" s="133"/>
      <c r="K673" s="154"/>
      <c r="L673" s="154"/>
      <c r="M673" s="154"/>
      <c r="N673" s="154"/>
      <c r="O673" s="322" t="str">
        <f>IF($C673="1 - HöS",'C1. Verprobung'!$C$17,
IF($C673="2 - HöS/HS",'C1. Verprobung'!$C$18,
IF($C673="3 - HS",'C1. Verprobung'!$C$19,
IF($C673="4 - HS/MS",'C1. Verprobung'!$C$20,
IF($C673="5 - MS",'C1. Verprobung'!$C$21,
IF($C673="6 - MS/NS",'C1. Verprobung'!$C$22,
IF($C673="7 - NS",'C1. Verprobung'!$C$23,"-")))))))</f>
        <v>-</v>
      </c>
      <c r="P673" s="322" t="str">
        <f>IF($C673="1 - HöS",'C1. Verprobung'!$D$17,
IF($C673="2 - HöS/HS",'C1. Verprobung'!$D$18,
IF($C673="3 - HS",'C1. Verprobung'!$D$19,
IF($C673="4 - HS/MS",'C1. Verprobung'!$D$20,
IF($C673="5 - MS",'C1. Verprobung'!$D$21,
IF($C673="6 - MS/NS",'C1. Verprobung'!$D$22,
IF($C673="7 - NS",'C1. Verprobung'!$D$23,"-")))))))</f>
        <v>-</v>
      </c>
      <c r="Q673" s="322" t="str">
        <f>IF($C673="1 - HöS",'C1. Verprobung'!$E$17,
IF($C673="2 - HöS/HS",'C1. Verprobung'!$E$18,
IF($C673="3 - HS",'C1. Verprobung'!$E$19,
IF($C673="4 - HS/MS",'C1. Verprobung'!$E$20,
IF($C673="5 - MS",'C1. Verprobung'!$E$21,
IF($C673="6 - MS/NS",'C1. Verprobung'!$E$22,
IF($C673="7 - NS",'C1. Verprobung'!$E$23,"-")))))))</f>
        <v>-</v>
      </c>
      <c r="R673" s="322" t="str">
        <f>IF($C673="1 - HöS",'C1. Verprobung'!$F$17,
IF($C673="2 - HöS/HS",'C1. Verprobung'!$F$18,
IF($C673="3 - HS",'C1. Verprobung'!$F$19,
IF($C673="4 - HS/MS",'C1. Verprobung'!$F$20,
IF($C673="5 - MS",'C1. Verprobung'!$F$21,
IF($C673="6 - MS/NS",'C1. Verprobung'!$F$22,
IF($C673="7 - NS",'C1. Verprobung'!$F$23,"-")))))))</f>
        <v>-</v>
      </c>
      <c r="S673" s="151"/>
      <c r="T673" s="181">
        <f t="shared" si="53"/>
        <v>0</v>
      </c>
      <c r="U673" s="181">
        <f t="shared" si="54"/>
        <v>0</v>
      </c>
      <c r="V673" s="181">
        <f t="shared" si="55"/>
        <v>0</v>
      </c>
      <c r="W673" s="181">
        <f t="shared" si="56"/>
        <v>0</v>
      </c>
      <c r="X673" s="181">
        <f t="shared" si="57"/>
        <v>0</v>
      </c>
    </row>
    <row r="674" spans="2:24" ht="15" customHeight="1" x14ac:dyDescent="0.2">
      <c r="B674" s="337" t="s">
        <v>36</v>
      </c>
      <c r="C674" s="133" t="s">
        <v>36</v>
      </c>
      <c r="D674" s="133" t="s">
        <v>36</v>
      </c>
      <c r="E674" s="133"/>
      <c r="F674" s="133"/>
      <c r="G674" s="133"/>
      <c r="H674" s="133"/>
      <c r="I674" s="133"/>
      <c r="J674" s="133"/>
      <c r="K674" s="154"/>
      <c r="L674" s="154"/>
      <c r="M674" s="154"/>
      <c r="N674" s="154"/>
      <c r="O674" s="322" t="str">
        <f>IF($C674="1 - HöS",'C1. Verprobung'!$C$17,
IF($C674="2 - HöS/HS",'C1. Verprobung'!$C$18,
IF($C674="3 - HS",'C1. Verprobung'!$C$19,
IF($C674="4 - HS/MS",'C1. Verprobung'!$C$20,
IF($C674="5 - MS",'C1. Verprobung'!$C$21,
IF($C674="6 - MS/NS",'C1. Verprobung'!$C$22,
IF($C674="7 - NS",'C1. Verprobung'!$C$23,"-")))))))</f>
        <v>-</v>
      </c>
      <c r="P674" s="322" t="str">
        <f>IF($C674="1 - HöS",'C1. Verprobung'!$D$17,
IF($C674="2 - HöS/HS",'C1. Verprobung'!$D$18,
IF($C674="3 - HS",'C1. Verprobung'!$D$19,
IF($C674="4 - HS/MS",'C1. Verprobung'!$D$20,
IF($C674="5 - MS",'C1. Verprobung'!$D$21,
IF($C674="6 - MS/NS",'C1. Verprobung'!$D$22,
IF($C674="7 - NS",'C1. Verprobung'!$D$23,"-")))))))</f>
        <v>-</v>
      </c>
      <c r="Q674" s="322" t="str">
        <f>IF($C674="1 - HöS",'C1. Verprobung'!$E$17,
IF($C674="2 - HöS/HS",'C1. Verprobung'!$E$18,
IF($C674="3 - HS",'C1. Verprobung'!$E$19,
IF($C674="4 - HS/MS",'C1. Verprobung'!$E$20,
IF($C674="5 - MS",'C1. Verprobung'!$E$21,
IF($C674="6 - MS/NS",'C1. Verprobung'!$E$22,
IF($C674="7 - NS",'C1. Verprobung'!$E$23,"-")))))))</f>
        <v>-</v>
      </c>
      <c r="R674" s="322" t="str">
        <f>IF($C674="1 - HöS",'C1. Verprobung'!$F$17,
IF($C674="2 - HöS/HS",'C1. Verprobung'!$F$18,
IF($C674="3 - HS",'C1. Verprobung'!$F$19,
IF($C674="4 - HS/MS",'C1. Verprobung'!$F$20,
IF($C674="5 - MS",'C1. Verprobung'!$F$21,
IF($C674="6 - MS/NS",'C1. Verprobung'!$F$22,
IF($C674="7 - NS",'C1. Verprobung'!$F$23,"-")))))))</f>
        <v>-</v>
      </c>
      <c r="S674" s="151"/>
      <c r="T674" s="181">
        <f t="shared" si="53"/>
        <v>0</v>
      </c>
      <c r="U674" s="181">
        <f t="shared" si="54"/>
        <v>0</v>
      </c>
      <c r="V674" s="181">
        <f t="shared" si="55"/>
        <v>0</v>
      </c>
      <c r="W674" s="181">
        <f t="shared" si="56"/>
        <v>0</v>
      </c>
      <c r="X674" s="181">
        <f t="shared" si="57"/>
        <v>0</v>
      </c>
    </row>
    <row r="675" spans="2:24" ht="15" customHeight="1" x14ac:dyDescent="0.2">
      <c r="B675" s="337" t="s">
        <v>36</v>
      </c>
      <c r="C675" s="133" t="s">
        <v>36</v>
      </c>
      <c r="D675" s="133" t="s">
        <v>36</v>
      </c>
      <c r="E675" s="133"/>
      <c r="F675" s="133"/>
      <c r="G675" s="133"/>
      <c r="H675" s="133"/>
      <c r="I675" s="133"/>
      <c r="J675" s="133"/>
      <c r="K675" s="154"/>
      <c r="L675" s="154"/>
      <c r="M675" s="154"/>
      <c r="N675" s="154"/>
      <c r="O675" s="322" t="str">
        <f>IF($C675="1 - HöS",'C1. Verprobung'!$C$17,
IF($C675="2 - HöS/HS",'C1. Verprobung'!$C$18,
IF($C675="3 - HS",'C1. Verprobung'!$C$19,
IF($C675="4 - HS/MS",'C1. Verprobung'!$C$20,
IF($C675="5 - MS",'C1. Verprobung'!$C$21,
IF($C675="6 - MS/NS",'C1. Verprobung'!$C$22,
IF($C675="7 - NS",'C1. Verprobung'!$C$23,"-")))))))</f>
        <v>-</v>
      </c>
      <c r="P675" s="322" t="str">
        <f>IF($C675="1 - HöS",'C1. Verprobung'!$D$17,
IF($C675="2 - HöS/HS",'C1. Verprobung'!$D$18,
IF($C675="3 - HS",'C1. Verprobung'!$D$19,
IF($C675="4 - HS/MS",'C1. Verprobung'!$D$20,
IF($C675="5 - MS",'C1. Verprobung'!$D$21,
IF($C675="6 - MS/NS",'C1. Verprobung'!$D$22,
IF($C675="7 - NS",'C1. Verprobung'!$D$23,"-")))))))</f>
        <v>-</v>
      </c>
      <c r="Q675" s="322" t="str">
        <f>IF($C675="1 - HöS",'C1. Verprobung'!$E$17,
IF($C675="2 - HöS/HS",'C1. Verprobung'!$E$18,
IF($C675="3 - HS",'C1. Verprobung'!$E$19,
IF($C675="4 - HS/MS",'C1. Verprobung'!$E$20,
IF($C675="5 - MS",'C1. Verprobung'!$E$21,
IF($C675="6 - MS/NS",'C1. Verprobung'!$E$22,
IF($C675="7 - NS",'C1. Verprobung'!$E$23,"-")))))))</f>
        <v>-</v>
      </c>
      <c r="R675" s="322" t="str">
        <f>IF($C675="1 - HöS",'C1. Verprobung'!$F$17,
IF($C675="2 - HöS/HS",'C1. Verprobung'!$F$18,
IF($C675="3 - HS",'C1. Verprobung'!$F$19,
IF($C675="4 - HS/MS",'C1. Verprobung'!$F$20,
IF($C675="5 - MS",'C1. Verprobung'!$F$21,
IF($C675="6 - MS/NS",'C1. Verprobung'!$F$22,
IF($C675="7 - NS",'C1. Verprobung'!$F$23,"-")))))))</f>
        <v>-</v>
      </c>
      <c r="S675" s="151"/>
      <c r="T675" s="181">
        <f t="shared" si="53"/>
        <v>0</v>
      </c>
      <c r="U675" s="181">
        <f t="shared" si="54"/>
        <v>0</v>
      </c>
      <c r="V675" s="181">
        <f t="shared" si="55"/>
        <v>0</v>
      </c>
      <c r="W675" s="181">
        <f t="shared" si="56"/>
        <v>0</v>
      </c>
      <c r="X675" s="181">
        <f t="shared" si="57"/>
        <v>0</v>
      </c>
    </row>
    <row r="676" spans="2:24" ht="15" customHeight="1" x14ac:dyDescent="0.2">
      <c r="B676" s="337" t="s">
        <v>36</v>
      </c>
      <c r="C676" s="133" t="s">
        <v>36</v>
      </c>
      <c r="D676" s="133" t="s">
        <v>36</v>
      </c>
      <c r="E676" s="133"/>
      <c r="F676" s="133"/>
      <c r="G676" s="133"/>
      <c r="H676" s="133"/>
      <c r="I676" s="133"/>
      <c r="J676" s="133"/>
      <c r="K676" s="154"/>
      <c r="L676" s="154"/>
      <c r="M676" s="154"/>
      <c r="N676" s="154"/>
      <c r="O676" s="322" t="str">
        <f>IF($C676="1 - HöS",'C1. Verprobung'!$C$17,
IF($C676="2 - HöS/HS",'C1. Verprobung'!$C$18,
IF($C676="3 - HS",'C1. Verprobung'!$C$19,
IF($C676="4 - HS/MS",'C1. Verprobung'!$C$20,
IF($C676="5 - MS",'C1. Verprobung'!$C$21,
IF($C676="6 - MS/NS",'C1. Verprobung'!$C$22,
IF($C676="7 - NS",'C1. Verprobung'!$C$23,"-")))))))</f>
        <v>-</v>
      </c>
      <c r="P676" s="322" t="str">
        <f>IF($C676="1 - HöS",'C1. Verprobung'!$D$17,
IF($C676="2 - HöS/HS",'C1. Verprobung'!$D$18,
IF($C676="3 - HS",'C1. Verprobung'!$D$19,
IF($C676="4 - HS/MS",'C1. Verprobung'!$D$20,
IF($C676="5 - MS",'C1. Verprobung'!$D$21,
IF($C676="6 - MS/NS",'C1. Verprobung'!$D$22,
IF($C676="7 - NS",'C1. Verprobung'!$D$23,"-")))))))</f>
        <v>-</v>
      </c>
      <c r="Q676" s="322" t="str">
        <f>IF($C676="1 - HöS",'C1. Verprobung'!$E$17,
IF($C676="2 - HöS/HS",'C1. Verprobung'!$E$18,
IF($C676="3 - HS",'C1. Verprobung'!$E$19,
IF($C676="4 - HS/MS",'C1. Verprobung'!$E$20,
IF($C676="5 - MS",'C1. Verprobung'!$E$21,
IF($C676="6 - MS/NS",'C1. Verprobung'!$E$22,
IF($C676="7 - NS",'C1. Verprobung'!$E$23,"-")))))))</f>
        <v>-</v>
      </c>
      <c r="R676" s="322" t="str">
        <f>IF($C676="1 - HöS",'C1. Verprobung'!$F$17,
IF($C676="2 - HöS/HS",'C1. Verprobung'!$F$18,
IF($C676="3 - HS",'C1. Verprobung'!$F$19,
IF($C676="4 - HS/MS",'C1. Verprobung'!$F$20,
IF($C676="5 - MS",'C1. Verprobung'!$F$21,
IF($C676="6 - MS/NS",'C1. Verprobung'!$F$22,
IF($C676="7 - NS",'C1. Verprobung'!$F$23,"-")))))))</f>
        <v>-</v>
      </c>
      <c r="S676" s="151"/>
      <c r="T676" s="181">
        <f t="shared" si="53"/>
        <v>0</v>
      </c>
      <c r="U676" s="181">
        <f t="shared" si="54"/>
        <v>0</v>
      </c>
      <c r="V676" s="181">
        <f t="shared" si="55"/>
        <v>0</v>
      </c>
      <c r="W676" s="181">
        <f t="shared" si="56"/>
        <v>0</v>
      </c>
      <c r="X676" s="181">
        <f t="shared" si="57"/>
        <v>0</v>
      </c>
    </row>
    <row r="677" spans="2:24" ht="15" customHeight="1" x14ac:dyDescent="0.2">
      <c r="B677" s="337" t="s">
        <v>36</v>
      </c>
      <c r="C677" s="133" t="s">
        <v>36</v>
      </c>
      <c r="D677" s="133" t="s">
        <v>36</v>
      </c>
      <c r="E677" s="133"/>
      <c r="F677" s="133"/>
      <c r="G677" s="133"/>
      <c r="H677" s="133"/>
      <c r="I677" s="133"/>
      <c r="J677" s="133"/>
      <c r="K677" s="154"/>
      <c r="L677" s="154"/>
      <c r="M677" s="154"/>
      <c r="N677" s="154"/>
      <c r="O677" s="322" t="str">
        <f>IF($C677="1 - HöS",'C1. Verprobung'!$C$17,
IF($C677="2 - HöS/HS",'C1. Verprobung'!$C$18,
IF($C677="3 - HS",'C1. Verprobung'!$C$19,
IF($C677="4 - HS/MS",'C1. Verprobung'!$C$20,
IF($C677="5 - MS",'C1. Verprobung'!$C$21,
IF($C677="6 - MS/NS",'C1. Verprobung'!$C$22,
IF($C677="7 - NS",'C1. Verprobung'!$C$23,"-")))))))</f>
        <v>-</v>
      </c>
      <c r="P677" s="322" t="str">
        <f>IF($C677="1 - HöS",'C1. Verprobung'!$D$17,
IF($C677="2 - HöS/HS",'C1. Verprobung'!$D$18,
IF($C677="3 - HS",'C1. Verprobung'!$D$19,
IF($C677="4 - HS/MS",'C1. Verprobung'!$D$20,
IF($C677="5 - MS",'C1. Verprobung'!$D$21,
IF($C677="6 - MS/NS",'C1. Verprobung'!$D$22,
IF($C677="7 - NS",'C1. Verprobung'!$D$23,"-")))))))</f>
        <v>-</v>
      </c>
      <c r="Q677" s="322" t="str">
        <f>IF($C677="1 - HöS",'C1. Verprobung'!$E$17,
IF($C677="2 - HöS/HS",'C1. Verprobung'!$E$18,
IF($C677="3 - HS",'C1. Verprobung'!$E$19,
IF($C677="4 - HS/MS",'C1. Verprobung'!$E$20,
IF($C677="5 - MS",'C1. Verprobung'!$E$21,
IF($C677="6 - MS/NS",'C1. Verprobung'!$E$22,
IF($C677="7 - NS",'C1. Verprobung'!$E$23,"-")))))))</f>
        <v>-</v>
      </c>
      <c r="R677" s="322" t="str">
        <f>IF($C677="1 - HöS",'C1. Verprobung'!$F$17,
IF($C677="2 - HöS/HS",'C1. Verprobung'!$F$18,
IF($C677="3 - HS",'C1. Verprobung'!$F$19,
IF($C677="4 - HS/MS",'C1. Verprobung'!$F$20,
IF($C677="5 - MS",'C1. Verprobung'!$F$21,
IF($C677="6 - MS/NS",'C1. Verprobung'!$F$22,
IF($C677="7 - NS",'C1. Verprobung'!$F$23,"-")))))))</f>
        <v>-</v>
      </c>
      <c r="S677" s="151"/>
      <c r="T677" s="181">
        <f t="shared" si="53"/>
        <v>0</v>
      </c>
      <c r="U677" s="181">
        <f t="shared" si="54"/>
        <v>0</v>
      </c>
      <c r="V677" s="181">
        <f t="shared" si="55"/>
        <v>0</v>
      </c>
      <c r="W677" s="181">
        <f t="shared" si="56"/>
        <v>0</v>
      </c>
      <c r="X677" s="181">
        <f t="shared" si="57"/>
        <v>0</v>
      </c>
    </row>
    <row r="678" spans="2:24" ht="15" customHeight="1" x14ac:dyDescent="0.2">
      <c r="B678" s="337" t="s">
        <v>36</v>
      </c>
      <c r="C678" s="133" t="s">
        <v>36</v>
      </c>
      <c r="D678" s="133" t="s">
        <v>36</v>
      </c>
      <c r="E678" s="133"/>
      <c r="F678" s="133"/>
      <c r="G678" s="133"/>
      <c r="H678" s="133"/>
      <c r="I678" s="133"/>
      <c r="J678" s="133"/>
      <c r="K678" s="154"/>
      <c r="L678" s="154"/>
      <c r="M678" s="154"/>
      <c r="N678" s="154"/>
      <c r="O678" s="322" t="str">
        <f>IF($C678="1 - HöS",'C1. Verprobung'!$C$17,
IF($C678="2 - HöS/HS",'C1. Verprobung'!$C$18,
IF($C678="3 - HS",'C1. Verprobung'!$C$19,
IF($C678="4 - HS/MS",'C1. Verprobung'!$C$20,
IF($C678="5 - MS",'C1. Verprobung'!$C$21,
IF($C678="6 - MS/NS",'C1. Verprobung'!$C$22,
IF($C678="7 - NS",'C1. Verprobung'!$C$23,"-")))))))</f>
        <v>-</v>
      </c>
      <c r="P678" s="322" t="str">
        <f>IF($C678="1 - HöS",'C1. Verprobung'!$D$17,
IF($C678="2 - HöS/HS",'C1. Verprobung'!$D$18,
IF($C678="3 - HS",'C1. Verprobung'!$D$19,
IF($C678="4 - HS/MS",'C1. Verprobung'!$D$20,
IF($C678="5 - MS",'C1. Verprobung'!$D$21,
IF($C678="6 - MS/NS",'C1. Verprobung'!$D$22,
IF($C678="7 - NS",'C1. Verprobung'!$D$23,"-")))))))</f>
        <v>-</v>
      </c>
      <c r="Q678" s="322" t="str">
        <f>IF($C678="1 - HöS",'C1. Verprobung'!$E$17,
IF($C678="2 - HöS/HS",'C1. Verprobung'!$E$18,
IF($C678="3 - HS",'C1. Verprobung'!$E$19,
IF($C678="4 - HS/MS",'C1. Verprobung'!$E$20,
IF($C678="5 - MS",'C1. Verprobung'!$E$21,
IF($C678="6 - MS/NS",'C1. Verprobung'!$E$22,
IF($C678="7 - NS",'C1. Verprobung'!$E$23,"-")))))))</f>
        <v>-</v>
      </c>
      <c r="R678" s="322" t="str">
        <f>IF($C678="1 - HöS",'C1. Verprobung'!$F$17,
IF($C678="2 - HöS/HS",'C1. Verprobung'!$F$18,
IF($C678="3 - HS",'C1. Verprobung'!$F$19,
IF($C678="4 - HS/MS",'C1. Verprobung'!$F$20,
IF($C678="5 - MS",'C1. Verprobung'!$F$21,
IF($C678="6 - MS/NS",'C1. Verprobung'!$F$22,
IF($C678="7 - NS",'C1. Verprobung'!$F$23,"-")))))))</f>
        <v>-</v>
      </c>
      <c r="S678" s="151"/>
      <c r="T678" s="181">
        <f t="shared" si="53"/>
        <v>0</v>
      </c>
      <c r="U678" s="181">
        <f t="shared" si="54"/>
        <v>0</v>
      </c>
      <c r="V678" s="181">
        <f t="shared" si="55"/>
        <v>0</v>
      </c>
      <c r="W678" s="181">
        <f t="shared" si="56"/>
        <v>0</v>
      </c>
      <c r="X678" s="181">
        <f t="shared" si="57"/>
        <v>0</v>
      </c>
    </row>
    <row r="679" spans="2:24" ht="15" customHeight="1" x14ac:dyDescent="0.2">
      <c r="B679" s="337" t="s">
        <v>36</v>
      </c>
      <c r="C679" s="133" t="s">
        <v>36</v>
      </c>
      <c r="D679" s="133" t="s">
        <v>36</v>
      </c>
      <c r="E679" s="133"/>
      <c r="F679" s="133"/>
      <c r="G679" s="133"/>
      <c r="H679" s="133"/>
      <c r="I679" s="133"/>
      <c r="J679" s="133"/>
      <c r="K679" s="154"/>
      <c r="L679" s="154"/>
      <c r="M679" s="154"/>
      <c r="N679" s="154"/>
      <c r="O679" s="322" t="str">
        <f>IF($C679="1 - HöS",'C1. Verprobung'!$C$17,
IF($C679="2 - HöS/HS",'C1. Verprobung'!$C$18,
IF($C679="3 - HS",'C1. Verprobung'!$C$19,
IF($C679="4 - HS/MS",'C1. Verprobung'!$C$20,
IF($C679="5 - MS",'C1. Verprobung'!$C$21,
IF($C679="6 - MS/NS",'C1. Verprobung'!$C$22,
IF($C679="7 - NS",'C1. Verprobung'!$C$23,"-")))))))</f>
        <v>-</v>
      </c>
      <c r="P679" s="322" t="str">
        <f>IF($C679="1 - HöS",'C1. Verprobung'!$D$17,
IF($C679="2 - HöS/HS",'C1. Verprobung'!$D$18,
IF($C679="3 - HS",'C1. Verprobung'!$D$19,
IF($C679="4 - HS/MS",'C1. Verprobung'!$D$20,
IF($C679="5 - MS",'C1. Verprobung'!$D$21,
IF($C679="6 - MS/NS",'C1. Verprobung'!$D$22,
IF($C679="7 - NS",'C1. Verprobung'!$D$23,"-")))))))</f>
        <v>-</v>
      </c>
      <c r="Q679" s="322" t="str">
        <f>IF($C679="1 - HöS",'C1. Verprobung'!$E$17,
IF($C679="2 - HöS/HS",'C1. Verprobung'!$E$18,
IF($C679="3 - HS",'C1. Verprobung'!$E$19,
IF($C679="4 - HS/MS",'C1. Verprobung'!$E$20,
IF($C679="5 - MS",'C1. Verprobung'!$E$21,
IF($C679="6 - MS/NS",'C1. Verprobung'!$E$22,
IF($C679="7 - NS",'C1. Verprobung'!$E$23,"-")))))))</f>
        <v>-</v>
      </c>
      <c r="R679" s="322" t="str">
        <f>IF($C679="1 - HöS",'C1. Verprobung'!$F$17,
IF($C679="2 - HöS/HS",'C1. Verprobung'!$F$18,
IF($C679="3 - HS",'C1. Verprobung'!$F$19,
IF($C679="4 - HS/MS",'C1. Verprobung'!$F$20,
IF($C679="5 - MS",'C1. Verprobung'!$F$21,
IF($C679="6 - MS/NS",'C1. Verprobung'!$F$22,
IF($C679="7 - NS",'C1. Verprobung'!$F$23,"-")))))))</f>
        <v>-</v>
      </c>
      <c r="S679" s="151"/>
      <c r="T679" s="181">
        <f t="shared" si="53"/>
        <v>0</v>
      </c>
      <c r="U679" s="181">
        <f t="shared" si="54"/>
        <v>0</v>
      </c>
      <c r="V679" s="181">
        <f t="shared" si="55"/>
        <v>0</v>
      </c>
      <c r="W679" s="181">
        <f t="shared" si="56"/>
        <v>0</v>
      </c>
      <c r="X679" s="181">
        <f t="shared" si="57"/>
        <v>0</v>
      </c>
    </row>
    <row r="680" spans="2:24" ht="15" customHeight="1" x14ac:dyDescent="0.2">
      <c r="B680" s="337" t="s">
        <v>36</v>
      </c>
      <c r="C680" s="133" t="s">
        <v>36</v>
      </c>
      <c r="D680" s="133" t="s">
        <v>36</v>
      </c>
      <c r="E680" s="133"/>
      <c r="F680" s="133"/>
      <c r="G680" s="133"/>
      <c r="H680" s="133"/>
      <c r="I680" s="133"/>
      <c r="J680" s="133"/>
      <c r="K680" s="154"/>
      <c r="L680" s="154"/>
      <c r="M680" s="154"/>
      <c r="N680" s="154"/>
      <c r="O680" s="322" t="str">
        <f>IF($C680="1 - HöS",'C1. Verprobung'!$C$17,
IF($C680="2 - HöS/HS",'C1. Verprobung'!$C$18,
IF($C680="3 - HS",'C1. Verprobung'!$C$19,
IF($C680="4 - HS/MS",'C1. Verprobung'!$C$20,
IF($C680="5 - MS",'C1. Verprobung'!$C$21,
IF($C680="6 - MS/NS",'C1. Verprobung'!$C$22,
IF($C680="7 - NS",'C1. Verprobung'!$C$23,"-")))))))</f>
        <v>-</v>
      </c>
      <c r="P680" s="322" t="str">
        <f>IF($C680="1 - HöS",'C1. Verprobung'!$D$17,
IF($C680="2 - HöS/HS",'C1. Verprobung'!$D$18,
IF($C680="3 - HS",'C1. Verprobung'!$D$19,
IF($C680="4 - HS/MS",'C1. Verprobung'!$D$20,
IF($C680="5 - MS",'C1. Verprobung'!$D$21,
IF($C680="6 - MS/NS",'C1. Verprobung'!$D$22,
IF($C680="7 - NS",'C1. Verprobung'!$D$23,"-")))))))</f>
        <v>-</v>
      </c>
      <c r="Q680" s="322" t="str">
        <f>IF($C680="1 - HöS",'C1. Verprobung'!$E$17,
IF($C680="2 - HöS/HS",'C1. Verprobung'!$E$18,
IF($C680="3 - HS",'C1. Verprobung'!$E$19,
IF($C680="4 - HS/MS",'C1. Verprobung'!$E$20,
IF($C680="5 - MS",'C1. Verprobung'!$E$21,
IF($C680="6 - MS/NS",'C1. Verprobung'!$E$22,
IF($C680="7 - NS",'C1. Verprobung'!$E$23,"-")))))))</f>
        <v>-</v>
      </c>
      <c r="R680" s="322" t="str">
        <f>IF($C680="1 - HöS",'C1. Verprobung'!$F$17,
IF($C680="2 - HöS/HS",'C1. Verprobung'!$F$18,
IF($C680="3 - HS",'C1. Verprobung'!$F$19,
IF($C680="4 - HS/MS",'C1. Verprobung'!$F$20,
IF($C680="5 - MS",'C1. Verprobung'!$F$21,
IF($C680="6 - MS/NS",'C1. Verprobung'!$F$22,
IF($C680="7 - NS",'C1. Verprobung'!$F$23,"-")))))))</f>
        <v>-</v>
      </c>
      <c r="S680" s="151"/>
      <c r="T680" s="181">
        <f t="shared" si="53"/>
        <v>0</v>
      </c>
      <c r="U680" s="181">
        <f t="shared" si="54"/>
        <v>0</v>
      </c>
      <c r="V680" s="181">
        <f t="shared" si="55"/>
        <v>0</v>
      </c>
      <c r="W680" s="181">
        <f t="shared" si="56"/>
        <v>0</v>
      </c>
      <c r="X680" s="181">
        <f t="shared" si="57"/>
        <v>0</v>
      </c>
    </row>
    <row r="681" spans="2:24" ht="15" customHeight="1" x14ac:dyDescent="0.2">
      <c r="B681" s="337" t="s">
        <v>36</v>
      </c>
      <c r="C681" s="133" t="s">
        <v>36</v>
      </c>
      <c r="D681" s="133" t="s">
        <v>36</v>
      </c>
      <c r="E681" s="133"/>
      <c r="F681" s="133"/>
      <c r="G681" s="133"/>
      <c r="H681" s="133"/>
      <c r="I681" s="133"/>
      <c r="J681" s="133"/>
      <c r="K681" s="154"/>
      <c r="L681" s="154"/>
      <c r="M681" s="154"/>
      <c r="N681" s="154"/>
      <c r="O681" s="322" t="str">
        <f>IF($C681="1 - HöS",'C1. Verprobung'!$C$17,
IF($C681="2 - HöS/HS",'C1. Verprobung'!$C$18,
IF($C681="3 - HS",'C1. Verprobung'!$C$19,
IF($C681="4 - HS/MS",'C1. Verprobung'!$C$20,
IF($C681="5 - MS",'C1. Verprobung'!$C$21,
IF($C681="6 - MS/NS",'C1. Verprobung'!$C$22,
IF($C681="7 - NS",'C1. Verprobung'!$C$23,"-")))))))</f>
        <v>-</v>
      </c>
      <c r="P681" s="322" t="str">
        <f>IF($C681="1 - HöS",'C1. Verprobung'!$D$17,
IF($C681="2 - HöS/HS",'C1. Verprobung'!$D$18,
IF($C681="3 - HS",'C1. Verprobung'!$D$19,
IF($C681="4 - HS/MS",'C1. Verprobung'!$D$20,
IF($C681="5 - MS",'C1. Verprobung'!$D$21,
IF($C681="6 - MS/NS",'C1. Verprobung'!$D$22,
IF($C681="7 - NS",'C1. Verprobung'!$D$23,"-")))))))</f>
        <v>-</v>
      </c>
      <c r="Q681" s="322" t="str">
        <f>IF($C681="1 - HöS",'C1. Verprobung'!$E$17,
IF($C681="2 - HöS/HS",'C1. Verprobung'!$E$18,
IF($C681="3 - HS",'C1. Verprobung'!$E$19,
IF($C681="4 - HS/MS",'C1. Verprobung'!$E$20,
IF($C681="5 - MS",'C1. Verprobung'!$E$21,
IF($C681="6 - MS/NS",'C1. Verprobung'!$E$22,
IF($C681="7 - NS",'C1. Verprobung'!$E$23,"-")))))))</f>
        <v>-</v>
      </c>
      <c r="R681" s="322" t="str">
        <f>IF($C681="1 - HöS",'C1. Verprobung'!$F$17,
IF($C681="2 - HöS/HS",'C1. Verprobung'!$F$18,
IF($C681="3 - HS",'C1. Verprobung'!$F$19,
IF($C681="4 - HS/MS",'C1. Verprobung'!$F$20,
IF($C681="5 - MS",'C1. Verprobung'!$F$21,
IF($C681="6 - MS/NS",'C1. Verprobung'!$F$22,
IF($C681="7 - NS",'C1. Verprobung'!$F$23,"-")))))))</f>
        <v>-</v>
      </c>
      <c r="S681" s="151"/>
      <c r="T681" s="181">
        <f t="shared" si="53"/>
        <v>0</v>
      </c>
      <c r="U681" s="181">
        <f t="shared" si="54"/>
        <v>0</v>
      </c>
      <c r="V681" s="181">
        <f t="shared" si="55"/>
        <v>0</v>
      </c>
      <c r="W681" s="181">
        <f t="shared" si="56"/>
        <v>0</v>
      </c>
      <c r="X681" s="181">
        <f t="shared" si="57"/>
        <v>0</v>
      </c>
    </row>
    <row r="682" spans="2:24" ht="15" customHeight="1" x14ac:dyDescent="0.2">
      <c r="B682" s="337" t="s">
        <v>36</v>
      </c>
      <c r="C682" s="133" t="s">
        <v>36</v>
      </c>
      <c r="D682" s="133" t="s">
        <v>36</v>
      </c>
      <c r="E682" s="133"/>
      <c r="F682" s="133"/>
      <c r="G682" s="133"/>
      <c r="H682" s="133"/>
      <c r="I682" s="133"/>
      <c r="J682" s="133"/>
      <c r="K682" s="154"/>
      <c r="L682" s="154"/>
      <c r="M682" s="154"/>
      <c r="N682" s="154"/>
      <c r="O682" s="322" t="str">
        <f>IF($C682="1 - HöS",'C1. Verprobung'!$C$17,
IF($C682="2 - HöS/HS",'C1. Verprobung'!$C$18,
IF($C682="3 - HS",'C1. Verprobung'!$C$19,
IF($C682="4 - HS/MS",'C1. Verprobung'!$C$20,
IF($C682="5 - MS",'C1. Verprobung'!$C$21,
IF($C682="6 - MS/NS",'C1. Verprobung'!$C$22,
IF($C682="7 - NS",'C1. Verprobung'!$C$23,"-")))))))</f>
        <v>-</v>
      </c>
      <c r="P682" s="322" t="str">
        <f>IF($C682="1 - HöS",'C1. Verprobung'!$D$17,
IF($C682="2 - HöS/HS",'C1. Verprobung'!$D$18,
IF($C682="3 - HS",'C1. Verprobung'!$D$19,
IF($C682="4 - HS/MS",'C1. Verprobung'!$D$20,
IF($C682="5 - MS",'C1. Verprobung'!$D$21,
IF($C682="6 - MS/NS",'C1. Verprobung'!$D$22,
IF($C682="7 - NS",'C1. Verprobung'!$D$23,"-")))))))</f>
        <v>-</v>
      </c>
      <c r="Q682" s="322" t="str">
        <f>IF($C682="1 - HöS",'C1. Verprobung'!$E$17,
IF($C682="2 - HöS/HS",'C1. Verprobung'!$E$18,
IF($C682="3 - HS",'C1. Verprobung'!$E$19,
IF($C682="4 - HS/MS",'C1. Verprobung'!$E$20,
IF($C682="5 - MS",'C1. Verprobung'!$E$21,
IF($C682="6 - MS/NS",'C1. Verprobung'!$E$22,
IF($C682="7 - NS",'C1. Verprobung'!$E$23,"-")))))))</f>
        <v>-</v>
      </c>
      <c r="R682" s="322" t="str">
        <f>IF($C682="1 - HöS",'C1. Verprobung'!$F$17,
IF($C682="2 - HöS/HS",'C1. Verprobung'!$F$18,
IF($C682="3 - HS",'C1. Verprobung'!$F$19,
IF($C682="4 - HS/MS",'C1. Verprobung'!$F$20,
IF($C682="5 - MS",'C1. Verprobung'!$F$21,
IF($C682="6 - MS/NS",'C1. Verprobung'!$F$22,
IF($C682="7 - NS",'C1. Verprobung'!$F$23,"-")))))))</f>
        <v>-</v>
      </c>
      <c r="S682" s="151"/>
      <c r="T682" s="181">
        <f t="shared" si="53"/>
        <v>0</v>
      </c>
      <c r="U682" s="181">
        <f t="shared" si="54"/>
        <v>0</v>
      </c>
      <c r="V682" s="181">
        <f t="shared" si="55"/>
        <v>0</v>
      </c>
      <c r="W682" s="181">
        <f t="shared" si="56"/>
        <v>0</v>
      </c>
      <c r="X682" s="181">
        <f t="shared" si="57"/>
        <v>0</v>
      </c>
    </row>
    <row r="683" spans="2:24" ht="15" customHeight="1" x14ac:dyDescent="0.2">
      <c r="B683" s="337" t="s">
        <v>36</v>
      </c>
      <c r="C683" s="133" t="s">
        <v>36</v>
      </c>
      <c r="D683" s="133" t="s">
        <v>36</v>
      </c>
      <c r="E683" s="133"/>
      <c r="F683" s="133"/>
      <c r="G683" s="133"/>
      <c r="H683" s="133"/>
      <c r="I683" s="133"/>
      <c r="J683" s="133"/>
      <c r="K683" s="154"/>
      <c r="L683" s="154"/>
      <c r="M683" s="154"/>
      <c r="N683" s="154"/>
      <c r="O683" s="322" t="str">
        <f>IF($C683="1 - HöS",'C1. Verprobung'!$C$17,
IF($C683="2 - HöS/HS",'C1. Verprobung'!$C$18,
IF($C683="3 - HS",'C1. Verprobung'!$C$19,
IF($C683="4 - HS/MS",'C1. Verprobung'!$C$20,
IF($C683="5 - MS",'C1. Verprobung'!$C$21,
IF($C683="6 - MS/NS",'C1. Verprobung'!$C$22,
IF($C683="7 - NS",'C1. Verprobung'!$C$23,"-")))))))</f>
        <v>-</v>
      </c>
      <c r="P683" s="322" t="str">
        <f>IF($C683="1 - HöS",'C1. Verprobung'!$D$17,
IF($C683="2 - HöS/HS",'C1. Verprobung'!$D$18,
IF($C683="3 - HS",'C1. Verprobung'!$D$19,
IF($C683="4 - HS/MS",'C1. Verprobung'!$D$20,
IF($C683="5 - MS",'C1. Verprobung'!$D$21,
IF($C683="6 - MS/NS",'C1. Verprobung'!$D$22,
IF($C683="7 - NS",'C1. Verprobung'!$D$23,"-")))))))</f>
        <v>-</v>
      </c>
      <c r="Q683" s="322" t="str">
        <f>IF($C683="1 - HöS",'C1. Verprobung'!$E$17,
IF($C683="2 - HöS/HS",'C1. Verprobung'!$E$18,
IF($C683="3 - HS",'C1. Verprobung'!$E$19,
IF($C683="4 - HS/MS",'C1. Verprobung'!$E$20,
IF($C683="5 - MS",'C1. Verprobung'!$E$21,
IF($C683="6 - MS/NS",'C1. Verprobung'!$E$22,
IF($C683="7 - NS",'C1. Verprobung'!$E$23,"-")))))))</f>
        <v>-</v>
      </c>
      <c r="R683" s="322" t="str">
        <f>IF($C683="1 - HöS",'C1. Verprobung'!$F$17,
IF($C683="2 - HöS/HS",'C1. Verprobung'!$F$18,
IF($C683="3 - HS",'C1. Verprobung'!$F$19,
IF($C683="4 - HS/MS",'C1. Verprobung'!$F$20,
IF($C683="5 - MS",'C1. Verprobung'!$F$21,
IF($C683="6 - MS/NS",'C1. Verprobung'!$F$22,
IF($C683="7 - NS",'C1. Verprobung'!$F$23,"-")))))))</f>
        <v>-</v>
      </c>
      <c r="S683" s="151"/>
      <c r="T683" s="181">
        <f t="shared" si="53"/>
        <v>0</v>
      </c>
      <c r="U683" s="181">
        <f t="shared" si="54"/>
        <v>0</v>
      </c>
      <c r="V683" s="181">
        <f t="shared" si="55"/>
        <v>0</v>
      </c>
      <c r="W683" s="181">
        <f t="shared" si="56"/>
        <v>0</v>
      </c>
      <c r="X683" s="181">
        <f t="shared" si="57"/>
        <v>0</v>
      </c>
    </row>
    <row r="684" spans="2:24" ht="15" customHeight="1" x14ac:dyDescent="0.2">
      <c r="B684" s="337" t="s">
        <v>36</v>
      </c>
      <c r="C684" s="133" t="s">
        <v>36</v>
      </c>
      <c r="D684" s="133" t="s">
        <v>36</v>
      </c>
      <c r="E684" s="133"/>
      <c r="F684" s="133"/>
      <c r="G684" s="133"/>
      <c r="H684" s="133"/>
      <c r="I684" s="133"/>
      <c r="J684" s="133"/>
      <c r="K684" s="154"/>
      <c r="L684" s="154"/>
      <c r="M684" s="154"/>
      <c r="N684" s="154"/>
      <c r="O684" s="322" t="str">
        <f>IF($C684="1 - HöS",'C1. Verprobung'!$C$17,
IF($C684="2 - HöS/HS",'C1. Verprobung'!$C$18,
IF($C684="3 - HS",'C1. Verprobung'!$C$19,
IF($C684="4 - HS/MS",'C1. Verprobung'!$C$20,
IF($C684="5 - MS",'C1. Verprobung'!$C$21,
IF($C684="6 - MS/NS",'C1. Verprobung'!$C$22,
IF($C684="7 - NS",'C1. Verprobung'!$C$23,"-")))))))</f>
        <v>-</v>
      </c>
      <c r="P684" s="322" t="str">
        <f>IF($C684="1 - HöS",'C1. Verprobung'!$D$17,
IF($C684="2 - HöS/HS",'C1. Verprobung'!$D$18,
IF($C684="3 - HS",'C1. Verprobung'!$D$19,
IF($C684="4 - HS/MS",'C1. Verprobung'!$D$20,
IF($C684="5 - MS",'C1. Verprobung'!$D$21,
IF($C684="6 - MS/NS",'C1. Verprobung'!$D$22,
IF($C684="7 - NS",'C1. Verprobung'!$D$23,"-")))))))</f>
        <v>-</v>
      </c>
      <c r="Q684" s="322" t="str">
        <f>IF($C684="1 - HöS",'C1. Verprobung'!$E$17,
IF($C684="2 - HöS/HS",'C1. Verprobung'!$E$18,
IF($C684="3 - HS",'C1. Verprobung'!$E$19,
IF($C684="4 - HS/MS",'C1. Verprobung'!$E$20,
IF($C684="5 - MS",'C1. Verprobung'!$E$21,
IF($C684="6 - MS/NS",'C1. Verprobung'!$E$22,
IF($C684="7 - NS",'C1. Verprobung'!$E$23,"-")))))))</f>
        <v>-</v>
      </c>
      <c r="R684" s="322" t="str">
        <f>IF($C684="1 - HöS",'C1. Verprobung'!$F$17,
IF($C684="2 - HöS/HS",'C1. Verprobung'!$F$18,
IF($C684="3 - HS",'C1. Verprobung'!$F$19,
IF($C684="4 - HS/MS",'C1. Verprobung'!$F$20,
IF($C684="5 - MS",'C1. Verprobung'!$F$21,
IF($C684="6 - MS/NS",'C1. Verprobung'!$F$22,
IF($C684="7 - NS",'C1. Verprobung'!$F$23,"-")))))))</f>
        <v>-</v>
      </c>
      <c r="S684" s="151"/>
      <c r="T684" s="181">
        <f t="shared" si="53"/>
        <v>0</v>
      </c>
      <c r="U684" s="181">
        <f t="shared" si="54"/>
        <v>0</v>
      </c>
      <c r="V684" s="181">
        <f t="shared" si="55"/>
        <v>0</v>
      </c>
      <c r="W684" s="181">
        <f t="shared" si="56"/>
        <v>0</v>
      </c>
      <c r="X684" s="181">
        <f t="shared" si="57"/>
        <v>0</v>
      </c>
    </row>
    <row r="685" spans="2:24" ht="15" customHeight="1" x14ac:dyDescent="0.2">
      <c r="B685" s="337" t="s">
        <v>36</v>
      </c>
      <c r="C685" s="133" t="s">
        <v>36</v>
      </c>
      <c r="D685" s="133" t="s">
        <v>36</v>
      </c>
      <c r="E685" s="133"/>
      <c r="F685" s="133"/>
      <c r="G685" s="133"/>
      <c r="H685" s="133"/>
      <c r="I685" s="133"/>
      <c r="J685" s="133"/>
      <c r="K685" s="154"/>
      <c r="L685" s="154"/>
      <c r="M685" s="154"/>
      <c r="N685" s="154"/>
      <c r="O685" s="322" t="str">
        <f>IF($C685="1 - HöS",'C1. Verprobung'!$C$17,
IF($C685="2 - HöS/HS",'C1. Verprobung'!$C$18,
IF($C685="3 - HS",'C1. Verprobung'!$C$19,
IF($C685="4 - HS/MS",'C1. Verprobung'!$C$20,
IF($C685="5 - MS",'C1. Verprobung'!$C$21,
IF($C685="6 - MS/NS",'C1. Verprobung'!$C$22,
IF($C685="7 - NS",'C1. Verprobung'!$C$23,"-")))))))</f>
        <v>-</v>
      </c>
      <c r="P685" s="322" t="str">
        <f>IF($C685="1 - HöS",'C1. Verprobung'!$D$17,
IF($C685="2 - HöS/HS",'C1. Verprobung'!$D$18,
IF($C685="3 - HS",'C1. Verprobung'!$D$19,
IF($C685="4 - HS/MS",'C1. Verprobung'!$D$20,
IF($C685="5 - MS",'C1. Verprobung'!$D$21,
IF($C685="6 - MS/NS",'C1. Verprobung'!$D$22,
IF($C685="7 - NS",'C1. Verprobung'!$D$23,"-")))))))</f>
        <v>-</v>
      </c>
      <c r="Q685" s="322" t="str">
        <f>IF($C685="1 - HöS",'C1. Verprobung'!$E$17,
IF($C685="2 - HöS/HS",'C1. Verprobung'!$E$18,
IF($C685="3 - HS",'C1. Verprobung'!$E$19,
IF($C685="4 - HS/MS",'C1. Verprobung'!$E$20,
IF($C685="5 - MS",'C1. Verprobung'!$E$21,
IF($C685="6 - MS/NS",'C1. Verprobung'!$E$22,
IF($C685="7 - NS",'C1. Verprobung'!$E$23,"-")))))))</f>
        <v>-</v>
      </c>
      <c r="R685" s="322" t="str">
        <f>IF($C685="1 - HöS",'C1. Verprobung'!$F$17,
IF($C685="2 - HöS/HS",'C1. Verprobung'!$F$18,
IF($C685="3 - HS",'C1. Verprobung'!$F$19,
IF($C685="4 - HS/MS",'C1. Verprobung'!$F$20,
IF($C685="5 - MS",'C1. Verprobung'!$F$21,
IF($C685="6 - MS/NS",'C1. Verprobung'!$F$22,
IF($C685="7 - NS",'C1. Verprobung'!$F$23,"-")))))))</f>
        <v>-</v>
      </c>
      <c r="S685" s="151"/>
      <c r="T685" s="181">
        <f t="shared" si="53"/>
        <v>0</v>
      </c>
      <c r="U685" s="181">
        <f t="shared" si="54"/>
        <v>0</v>
      </c>
      <c r="V685" s="181">
        <f t="shared" si="55"/>
        <v>0</v>
      </c>
      <c r="W685" s="181">
        <f t="shared" si="56"/>
        <v>0</v>
      </c>
      <c r="X685" s="181">
        <f t="shared" si="57"/>
        <v>0</v>
      </c>
    </row>
    <row r="686" spans="2:24" ht="15" customHeight="1" x14ac:dyDescent="0.2">
      <c r="B686" s="337" t="s">
        <v>36</v>
      </c>
      <c r="C686" s="133" t="s">
        <v>36</v>
      </c>
      <c r="D686" s="133" t="s">
        <v>36</v>
      </c>
      <c r="E686" s="133"/>
      <c r="F686" s="133"/>
      <c r="G686" s="133"/>
      <c r="H686" s="133"/>
      <c r="I686" s="133"/>
      <c r="J686" s="133"/>
      <c r="K686" s="154"/>
      <c r="L686" s="154"/>
      <c r="M686" s="154"/>
      <c r="N686" s="154"/>
      <c r="O686" s="322" t="str">
        <f>IF($C686="1 - HöS",'C1. Verprobung'!$C$17,
IF($C686="2 - HöS/HS",'C1. Verprobung'!$C$18,
IF($C686="3 - HS",'C1. Verprobung'!$C$19,
IF($C686="4 - HS/MS",'C1. Verprobung'!$C$20,
IF($C686="5 - MS",'C1. Verprobung'!$C$21,
IF($C686="6 - MS/NS",'C1. Verprobung'!$C$22,
IF($C686="7 - NS",'C1. Verprobung'!$C$23,"-")))))))</f>
        <v>-</v>
      </c>
      <c r="P686" s="322" t="str">
        <f>IF($C686="1 - HöS",'C1. Verprobung'!$D$17,
IF($C686="2 - HöS/HS",'C1. Verprobung'!$D$18,
IF($C686="3 - HS",'C1. Verprobung'!$D$19,
IF($C686="4 - HS/MS",'C1. Verprobung'!$D$20,
IF($C686="5 - MS",'C1. Verprobung'!$D$21,
IF($C686="6 - MS/NS",'C1. Verprobung'!$D$22,
IF($C686="7 - NS",'C1. Verprobung'!$D$23,"-")))))))</f>
        <v>-</v>
      </c>
      <c r="Q686" s="322" t="str">
        <f>IF($C686="1 - HöS",'C1. Verprobung'!$E$17,
IF($C686="2 - HöS/HS",'C1. Verprobung'!$E$18,
IF($C686="3 - HS",'C1. Verprobung'!$E$19,
IF($C686="4 - HS/MS",'C1. Verprobung'!$E$20,
IF($C686="5 - MS",'C1. Verprobung'!$E$21,
IF($C686="6 - MS/NS",'C1. Verprobung'!$E$22,
IF($C686="7 - NS",'C1. Verprobung'!$E$23,"-")))))))</f>
        <v>-</v>
      </c>
      <c r="R686" s="322" t="str">
        <f>IF($C686="1 - HöS",'C1. Verprobung'!$F$17,
IF($C686="2 - HöS/HS",'C1. Verprobung'!$F$18,
IF($C686="3 - HS",'C1. Verprobung'!$F$19,
IF($C686="4 - HS/MS",'C1. Verprobung'!$F$20,
IF($C686="5 - MS",'C1. Verprobung'!$F$21,
IF($C686="6 - MS/NS",'C1. Verprobung'!$F$22,
IF($C686="7 - NS",'C1. Verprobung'!$F$23,"-")))))))</f>
        <v>-</v>
      </c>
      <c r="S686" s="151"/>
      <c r="T686" s="181">
        <f t="shared" si="53"/>
        <v>0</v>
      </c>
      <c r="U686" s="181">
        <f t="shared" si="54"/>
        <v>0</v>
      </c>
      <c r="V686" s="181">
        <f t="shared" si="55"/>
        <v>0</v>
      </c>
      <c r="W686" s="181">
        <f t="shared" si="56"/>
        <v>0</v>
      </c>
      <c r="X686" s="181">
        <f t="shared" si="57"/>
        <v>0</v>
      </c>
    </row>
    <row r="687" spans="2:24" ht="15" customHeight="1" x14ac:dyDescent="0.2">
      <c r="B687" s="337" t="s">
        <v>36</v>
      </c>
      <c r="C687" s="133" t="s">
        <v>36</v>
      </c>
      <c r="D687" s="133" t="s">
        <v>36</v>
      </c>
      <c r="E687" s="133"/>
      <c r="F687" s="133"/>
      <c r="G687" s="133"/>
      <c r="H687" s="133"/>
      <c r="I687" s="133"/>
      <c r="J687" s="133"/>
      <c r="K687" s="154"/>
      <c r="L687" s="154"/>
      <c r="M687" s="154"/>
      <c r="N687" s="154"/>
      <c r="O687" s="322" t="str">
        <f>IF($C687="1 - HöS",'C1. Verprobung'!$C$17,
IF($C687="2 - HöS/HS",'C1. Verprobung'!$C$18,
IF($C687="3 - HS",'C1. Verprobung'!$C$19,
IF($C687="4 - HS/MS",'C1. Verprobung'!$C$20,
IF($C687="5 - MS",'C1. Verprobung'!$C$21,
IF($C687="6 - MS/NS",'C1. Verprobung'!$C$22,
IF($C687="7 - NS",'C1. Verprobung'!$C$23,"-")))))))</f>
        <v>-</v>
      </c>
      <c r="P687" s="322" t="str">
        <f>IF($C687="1 - HöS",'C1. Verprobung'!$D$17,
IF($C687="2 - HöS/HS",'C1. Verprobung'!$D$18,
IF($C687="3 - HS",'C1. Verprobung'!$D$19,
IF($C687="4 - HS/MS",'C1. Verprobung'!$D$20,
IF($C687="5 - MS",'C1. Verprobung'!$D$21,
IF($C687="6 - MS/NS",'C1. Verprobung'!$D$22,
IF($C687="7 - NS",'C1. Verprobung'!$D$23,"-")))))))</f>
        <v>-</v>
      </c>
      <c r="Q687" s="322" t="str">
        <f>IF($C687="1 - HöS",'C1. Verprobung'!$E$17,
IF($C687="2 - HöS/HS",'C1. Verprobung'!$E$18,
IF($C687="3 - HS",'C1. Verprobung'!$E$19,
IF($C687="4 - HS/MS",'C1. Verprobung'!$E$20,
IF($C687="5 - MS",'C1. Verprobung'!$E$21,
IF($C687="6 - MS/NS",'C1. Verprobung'!$E$22,
IF($C687="7 - NS",'C1. Verprobung'!$E$23,"-")))))))</f>
        <v>-</v>
      </c>
      <c r="R687" s="322" t="str">
        <f>IF($C687="1 - HöS",'C1. Verprobung'!$F$17,
IF($C687="2 - HöS/HS",'C1. Verprobung'!$F$18,
IF($C687="3 - HS",'C1. Verprobung'!$F$19,
IF($C687="4 - HS/MS",'C1. Verprobung'!$F$20,
IF($C687="5 - MS",'C1. Verprobung'!$F$21,
IF($C687="6 - MS/NS",'C1. Verprobung'!$F$22,
IF($C687="7 - NS",'C1. Verprobung'!$F$23,"-")))))))</f>
        <v>-</v>
      </c>
      <c r="S687" s="151"/>
      <c r="T687" s="181">
        <f t="shared" si="53"/>
        <v>0</v>
      </c>
      <c r="U687" s="181">
        <f t="shared" si="54"/>
        <v>0</v>
      </c>
      <c r="V687" s="181">
        <f t="shared" si="55"/>
        <v>0</v>
      </c>
      <c r="W687" s="181">
        <f t="shared" si="56"/>
        <v>0</v>
      </c>
      <c r="X687" s="181">
        <f t="shared" si="57"/>
        <v>0</v>
      </c>
    </row>
    <row r="688" spans="2:24" ht="15" customHeight="1" x14ac:dyDescent="0.2">
      <c r="B688" s="337" t="s">
        <v>36</v>
      </c>
      <c r="C688" s="133" t="s">
        <v>36</v>
      </c>
      <c r="D688" s="133" t="s">
        <v>36</v>
      </c>
      <c r="E688" s="133"/>
      <c r="F688" s="133"/>
      <c r="G688" s="133"/>
      <c r="H688" s="133"/>
      <c r="I688" s="133"/>
      <c r="J688" s="133"/>
      <c r="K688" s="154"/>
      <c r="L688" s="154"/>
      <c r="M688" s="154"/>
      <c r="N688" s="154"/>
      <c r="O688" s="322" t="str">
        <f>IF($C688="1 - HöS",'C1. Verprobung'!$C$17,
IF($C688="2 - HöS/HS",'C1. Verprobung'!$C$18,
IF($C688="3 - HS",'C1. Verprobung'!$C$19,
IF($C688="4 - HS/MS",'C1. Verprobung'!$C$20,
IF($C688="5 - MS",'C1. Verprobung'!$C$21,
IF($C688="6 - MS/NS",'C1. Verprobung'!$C$22,
IF($C688="7 - NS",'C1. Verprobung'!$C$23,"-")))))))</f>
        <v>-</v>
      </c>
      <c r="P688" s="322" t="str">
        <f>IF($C688="1 - HöS",'C1. Verprobung'!$D$17,
IF($C688="2 - HöS/HS",'C1. Verprobung'!$D$18,
IF($C688="3 - HS",'C1. Verprobung'!$D$19,
IF($C688="4 - HS/MS",'C1. Verprobung'!$D$20,
IF($C688="5 - MS",'C1. Verprobung'!$D$21,
IF($C688="6 - MS/NS",'C1. Verprobung'!$D$22,
IF($C688="7 - NS",'C1. Verprobung'!$D$23,"-")))))))</f>
        <v>-</v>
      </c>
      <c r="Q688" s="322" t="str">
        <f>IF($C688="1 - HöS",'C1. Verprobung'!$E$17,
IF($C688="2 - HöS/HS",'C1. Verprobung'!$E$18,
IF($C688="3 - HS",'C1. Verprobung'!$E$19,
IF($C688="4 - HS/MS",'C1. Verprobung'!$E$20,
IF($C688="5 - MS",'C1. Verprobung'!$E$21,
IF($C688="6 - MS/NS",'C1. Verprobung'!$E$22,
IF($C688="7 - NS",'C1. Verprobung'!$E$23,"-")))))))</f>
        <v>-</v>
      </c>
      <c r="R688" s="322" t="str">
        <f>IF($C688="1 - HöS",'C1. Verprobung'!$F$17,
IF($C688="2 - HöS/HS",'C1. Verprobung'!$F$18,
IF($C688="3 - HS",'C1. Verprobung'!$F$19,
IF($C688="4 - HS/MS",'C1. Verprobung'!$F$20,
IF($C688="5 - MS",'C1. Verprobung'!$F$21,
IF($C688="6 - MS/NS",'C1. Verprobung'!$F$22,
IF($C688="7 - NS",'C1. Verprobung'!$F$23,"-")))))))</f>
        <v>-</v>
      </c>
      <c r="S688" s="151"/>
      <c r="T688" s="181">
        <f t="shared" si="53"/>
        <v>0</v>
      </c>
      <c r="U688" s="181">
        <f t="shared" si="54"/>
        <v>0</v>
      </c>
      <c r="V688" s="181">
        <f t="shared" si="55"/>
        <v>0</v>
      </c>
      <c r="W688" s="181">
        <f t="shared" si="56"/>
        <v>0</v>
      </c>
      <c r="X688" s="181">
        <f t="shared" si="57"/>
        <v>0</v>
      </c>
    </row>
    <row r="689" spans="2:24" ht="15" customHeight="1" x14ac:dyDescent="0.2">
      <c r="B689" s="337" t="s">
        <v>36</v>
      </c>
      <c r="C689" s="133" t="s">
        <v>36</v>
      </c>
      <c r="D689" s="133" t="s">
        <v>36</v>
      </c>
      <c r="E689" s="133"/>
      <c r="F689" s="133"/>
      <c r="G689" s="133"/>
      <c r="H689" s="133"/>
      <c r="I689" s="133"/>
      <c r="J689" s="133"/>
      <c r="K689" s="154"/>
      <c r="L689" s="154"/>
      <c r="M689" s="154"/>
      <c r="N689" s="154"/>
      <c r="O689" s="322" t="str">
        <f>IF($C689="1 - HöS",'C1. Verprobung'!$C$17,
IF($C689="2 - HöS/HS",'C1. Verprobung'!$C$18,
IF($C689="3 - HS",'C1. Verprobung'!$C$19,
IF($C689="4 - HS/MS",'C1. Verprobung'!$C$20,
IF($C689="5 - MS",'C1. Verprobung'!$C$21,
IF($C689="6 - MS/NS",'C1. Verprobung'!$C$22,
IF($C689="7 - NS",'C1. Verprobung'!$C$23,"-")))))))</f>
        <v>-</v>
      </c>
      <c r="P689" s="322" t="str">
        <f>IF($C689="1 - HöS",'C1. Verprobung'!$D$17,
IF($C689="2 - HöS/HS",'C1. Verprobung'!$D$18,
IF($C689="3 - HS",'C1. Verprobung'!$D$19,
IF($C689="4 - HS/MS",'C1. Verprobung'!$D$20,
IF($C689="5 - MS",'C1. Verprobung'!$D$21,
IF($C689="6 - MS/NS",'C1. Verprobung'!$D$22,
IF($C689="7 - NS",'C1. Verprobung'!$D$23,"-")))))))</f>
        <v>-</v>
      </c>
      <c r="Q689" s="322" t="str">
        <f>IF($C689="1 - HöS",'C1. Verprobung'!$E$17,
IF($C689="2 - HöS/HS",'C1. Verprobung'!$E$18,
IF($C689="3 - HS",'C1. Verprobung'!$E$19,
IF($C689="4 - HS/MS",'C1. Verprobung'!$E$20,
IF($C689="5 - MS",'C1. Verprobung'!$E$21,
IF($C689="6 - MS/NS",'C1. Verprobung'!$E$22,
IF($C689="7 - NS",'C1. Verprobung'!$E$23,"-")))))))</f>
        <v>-</v>
      </c>
      <c r="R689" s="322" t="str">
        <f>IF($C689="1 - HöS",'C1. Verprobung'!$F$17,
IF($C689="2 - HöS/HS",'C1. Verprobung'!$F$18,
IF($C689="3 - HS",'C1. Verprobung'!$F$19,
IF($C689="4 - HS/MS",'C1. Verprobung'!$F$20,
IF($C689="5 - MS",'C1. Verprobung'!$F$21,
IF($C689="6 - MS/NS",'C1. Verprobung'!$F$22,
IF($C689="7 - NS",'C1. Verprobung'!$F$23,"-")))))))</f>
        <v>-</v>
      </c>
      <c r="S689" s="151"/>
      <c r="T689" s="181">
        <f t="shared" si="53"/>
        <v>0</v>
      </c>
      <c r="U689" s="181">
        <f t="shared" si="54"/>
        <v>0</v>
      </c>
      <c r="V689" s="181">
        <f t="shared" si="55"/>
        <v>0</v>
      </c>
      <c r="W689" s="181">
        <f t="shared" si="56"/>
        <v>0</v>
      </c>
      <c r="X689" s="181">
        <f t="shared" si="57"/>
        <v>0</v>
      </c>
    </row>
    <row r="690" spans="2:24" ht="15" customHeight="1" x14ac:dyDescent="0.2">
      <c r="B690" s="337" t="s">
        <v>36</v>
      </c>
      <c r="C690" s="133" t="s">
        <v>36</v>
      </c>
      <c r="D690" s="133" t="s">
        <v>36</v>
      </c>
      <c r="E690" s="133"/>
      <c r="F690" s="133"/>
      <c r="G690" s="133"/>
      <c r="H690" s="133"/>
      <c r="I690" s="133"/>
      <c r="J690" s="133"/>
      <c r="K690" s="154"/>
      <c r="L690" s="154"/>
      <c r="M690" s="154"/>
      <c r="N690" s="154"/>
      <c r="O690" s="322" t="str">
        <f>IF($C690="1 - HöS",'C1. Verprobung'!$C$17,
IF($C690="2 - HöS/HS",'C1. Verprobung'!$C$18,
IF($C690="3 - HS",'C1. Verprobung'!$C$19,
IF($C690="4 - HS/MS",'C1. Verprobung'!$C$20,
IF($C690="5 - MS",'C1. Verprobung'!$C$21,
IF($C690="6 - MS/NS",'C1. Verprobung'!$C$22,
IF($C690="7 - NS",'C1. Verprobung'!$C$23,"-")))))))</f>
        <v>-</v>
      </c>
      <c r="P690" s="322" t="str">
        <f>IF($C690="1 - HöS",'C1. Verprobung'!$D$17,
IF($C690="2 - HöS/HS",'C1. Verprobung'!$D$18,
IF($C690="3 - HS",'C1. Verprobung'!$D$19,
IF($C690="4 - HS/MS",'C1. Verprobung'!$D$20,
IF($C690="5 - MS",'C1. Verprobung'!$D$21,
IF($C690="6 - MS/NS",'C1. Verprobung'!$D$22,
IF($C690="7 - NS",'C1. Verprobung'!$D$23,"-")))))))</f>
        <v>-</v>
      </c>
      <c r="Q690" s="322" t="str">
        <f>IF($C690="1 - HöS",'C1. Verprobung'!$E$17,
IF($C690="2 - HöS/HS",'C1. Verprobung'!$E$18,
IF($C690="3 - HS",'C1. Verprobung'!$E$19,
IF($C690="4 - HS/MS",'C1. Verprobung'!$E$20,
IF($C690="5 - MS",'C1. Verprobung'!$E$21,
IF($C690="6 - MS/NS",'C1. Verprobung'!$E$22,
IF($C690="7 - NS",'C1. Verprobung'!$E$23,"-")))))))</f>
        <v>-</v>
      </c>
      <c r="R690" s="322" t="str">
        <f>IF($C690="1 - HöS",'C1. Verprobung'!$F$17,
IF($C690="2 - HöS/HS",'C1. Verprobung'!$F$18,
IF($C690="3 - HS",'C1. Verprobung'!$F$19,
IF($C690="4 - HS/MS",'C1. Verprobung'!$F$20,
IF($C690="5 - MS",'C1. Verprobung'!$F$21,
IF($C690="6 - MS/NS",'C1. Verprobung'!$F$22,
IF($C690="7 - NS",'C1. Verprobung'!$F$23,"-")))))))</f>
        <v>-</v>
      </c>
      <c r="S690" s="151"/>
      <c r="T690" s="181">
        <f t="shared" si="53"/>
        <v>0</v>
      </c>
      <c r="U690" s="181">
        <f t="shared" si="54"/>
        <v>0</v>
      </c>
      <c r="V690" s="181">
        <f t="shared" si="55"/>
        <v>0</v>
      </c>
      <c r="W690" s="181">
        <f t="shared" si="56"/>
        <v>0</v>
      </c>
      <c r="X690" s="181">
        <f t="shared" si="57"/>
        <v>0</v>
      </c>
    </row>
    <row r="691" spans="2:24" ht="15" customHeight="1" x14ac:dyDescent="0.2">
      <c r="B691" s="337" t="s">
        <v>36</v>
      </c>
      <c r="C691" s="133" t="s">
        <v>36</v>
      </c>
      <c r="D691" s="133" t="s">
        <v>36</v>
      </c>
      <c r="E691" s="133"/>
      <c r="F691" s="133"/>
      <c r="G691" s="133"/>
      <c r="H691" s="133"/>
      <c r="I691" s="133"/>
      <c r="J691" s="133"/>
      <c r="K691" s="154"/>
      <c r="L691" s="154"/>
      <c r="M691" s="154"/>
      <c r="N691" s="154"/>
      <c r="O691" s="322" t="str">
        <f>IF($C691="1 - HöS",'C1. Verprobung'!$C$17,
IF($C691="2 - HöS/HS",'C1. Verprobung'!$C$18,
IF($C691="3 - HS",'C1. Verprobung'!$C$19,
IF($C691="4 - HS/MS",'C1. Verprobung'!$C$20,
IF($C691="5 - MS",'C1. Verprobung'!$C$21,
IF($C691="6 - MS/NS",'C1. Verprobung'!$C$22,
IF($C691="7 - NS",'C1. Verprobung'!$C$23,"-")))))))</f>
        <v>-</v>
      </c>
      <c r="P691" s="322" t="str">
        <f>IF($C691="1 - HöS",'C1. Verprobung'!$D$17,
IF($C691="2 - HöS/HS",'C1. Verprobung'!$D$18,
IF($C691="3 - HS",'C1. Verprobung'!$D$19,
IF($C691="4 - HS/MS",'C1. Verprobung'!$D$20,
IF($C691="5 - MS",'C1. Verprobung'!$D$21,
IF($C691="6 - MS/NS",'C1. Verprobung'!$D$22,
IF($C691="7 - NS",'C1. Verprobung'!$D$23,"-")))))))</f>
        <v>-</v>
      </c>
      <c r="Q691" s="322" t="str">
        <f>IF($C691="1 - HöS",'C1. Verprobung'!$E$17,
IF($C691="2 - HöS/HS",'C1. Verprobung'!$E$18,
IF($C691="3 - HS",'C1. Verprobung'!$E$19,
IF($C691="4 - HS/MS",'C1. Verprobung'!$E$20,
IF($C691="5 - MS",'C1. Verprobung'!$E$21,
IF($C691="6 - MS/NS",'C1. Verprobung'!$E$22,
IF($C691="7 - NS",'C1. Verprobung'!$E$23,"-")))))))</f>
        <v>-</v>
      </c>
      <c r="R691" s="322" t="str">
        <f>IF($C691="1 - HöS",'C1. Verprobung'!$F$17,
IF($C691="2 - HöS/HS",'C1. Verprobung'!$F$18,
IF($C691="3 - HS",'C1. Verprobung'!$F$19,
IF($C691="4 - HS/MS",'C1. Verprobung'!$F$20,
IF($C691="5 - MS",'C1. Verprobung'!$F$21,
IF($C691="6 - MS/NS",'C1. Verprobung'!$F$22,
IF($C691="7 - NS",'C1. Verprobung'!$F$23,"-")))))))</f>
        <v>-</v>
      </c>
      <c r="S691" s="151"/>
      <c r="T691" s="181">
        <f t="shared" si="53"/>
        <v>0</v>
      </c>
      <c r="U691" s="181">
        <f t="shared" si="54"/>
        <v>0</v>
      </c>
      <c r="V691" s="181">
        <f t="shared" si="55"/>
        <v>0</v>
      </c>
      <c r="W691" s="181">
        <f t="shared" si="56"/>
        <v>0</v>
      </c>
      <c r="X691" s="181">
        <f t="shared" si="57"/>
        <v>0</v>
      </c>
    </row>
    <row r="692" spans="2:24" ht="15" customHeight="1" x14ac:dyDescent="0.2">
      <c r="B692" s="337" t="s">
        <v>36</v>
      </c>
      <c r="C692" s="133" t="s">
        <v>36</v>
      </c>
      <c r="D692" s="133" t="s">
        <v>36</v>
      </c>
      <c r="E692" s="133"/>
      <c r="F692" s="133"/>
      <c r="G692" s="133"/>
      <c r="H692" s="133"/>
      <c r="I692" s="133"/>
      <c r="J692" s="133"/>
      <c r="K692" s="154"/>
      <c r="L692" s="154"/>
      <c r="M692" s="154"/>
      <c r="N692" s="154"/>
      <c r="O692" s="322" t="str">
        <f>IF($C692="1 - HöS",'C1. Verprobung'!$C$17,
IF($C692="2 - HöS/HS",'C1. Verprobung'!$C$18,
IF($C692="3 - HS",'C1. Verprobung'!$C$19,
IF($C692="4 - HS/MS",'C1. Verprobung'!$C$20,
IF($C692="5 - MS",'C1. Verprobung'!$C$21,
IF($C692="6 - MS/NS",'C1. Verprobung'!$C$22,
IF($C692="7 - NS",'C1. Verprobung'!$C$23,"-")))))))</f>
        <v>-</v>
      </c>
      <c r="P692" s="322" t="str">
        <f>IF($C692="1 - HöS",'C1. Verprobung'!$D$17,
IF($C692="2 - HöS/HS",'C1. Verprobung'!$D$18,
IF($C692="3 - HS",'C1. Verprobung'!$D$19,
IF($C692="4 - HS/MS",'C1. Verprobung'!$D$20,
IF($C692="5 - MS",'C1. Verprobung'!$D$21,
IF($C692="6 - MS/NS",'C1. Verprobung'!$D$22,
IF($C692="7 - NS",'C1. Verprobung'!$D$23,"-")))))))</f>
        <v>-</v>
      </c>
      <c r="Q692" s="322" t="str">
        <f>IF($C692="1 - HöS",'C1. Verprobung'!$E$17,
IF($C692="2 - HöS/HS",'C1. Verprobung'!$E$18,
IF($C692="3 - HS",'C1. Verprobung'!$E$19,
IF($C692="4 - HS/MS",'C1. Verprobung'!$E$20,
IF($C692="5 - MS",'C1. Verprobung'!$E$21,
IF($C692="6 - MS/NS",'C1. Verprobung'!$E$22,
IF($C692="7 - NS",'C1. Verprobung'!$E$23,"-")))))))</f>
        <v>-</v>
      </c>
      <c r="R692" s="322" t="str">
        <f>IF($C692="1 - HöS",'C1. Verprobung'!$F$17,
IF($C692="2 - HöS/HS",'C1. Verprobung'!$F$18,
IF($C692="3 - HS",'C1. Verprobung'!$F$19,
IF($C692="4 - HS/MS",'C1. Verprobung'!$F$20,
IF($C692="5 - MS",'C1. Verprobung'!$F$21,
IF($C692="6 - MS/NS",'C1. Verprobung'!$F$22,
IF($C692="7 - NS",'C1. Verprobung'!$F$23,"-")))))))</f>
        <v>-</v>
      </c>
      <c r="S692" s="151"/>
      <c r="T692" s="181">
        <f t="shared" si="53"/>
        <v>0</v>
      </c>
      <c r="U692" s="181">
        <f t="shared" si="54"/>
        <v>0</v>
      </c>
      <c r="V692" s="181">
        <f t="shared" si="55"/>
        <v>0</v>
      </c>
      <c r="W692" s="181">
        <f t="shared" si="56"/>
        <v>0</v>
      </c>
      <c r="X692" s="181">
        <f t="shared" si="57"/>
        <v>0</v>
      </c>
    </row>
    <row r="693" spans="2:24" ht="15" customHeight="1" x14ac:dyDescent="0.2">
      <c r="B693" s="337" t="s">
        <v>36</v>
      </c>
      <c r="C693" s="133" t="s">
        <v>36</v>
      </c>
      <c r="D693" s="133" t="s">
        <v>36</v>
      </c>
      <c r="E693" s="133"/>
      <c r="F693" s="133"/>
      <c r="G693" s="133"/>
      <c r="H693" s="133"/>
      <c r="I693" s="133"/>
      <c r="J693" s="133"/>
      <c r="K693" s="154"/>
      <c r="L693" s="154"/>
      <c r="M693" s="154"/>
      <c r="N693" s="154"/>
      <c r="O693" s="322" t="str">
        <f>IF($C693="1 - HöS",'C1. Verprobung'!$C$17,
IF($C693="2 - HöS/HS",'C1. Verprobung'!$C$18,
IF($C693="3 - HS",'C1. Verprobung'!$C$19,
IF($C693="4 - HS/MS",'C1. Verprobung'!$C$20,
IF($C693="5 - MS",'C1. Verprobung'!$C$21,
IF($C693="6 - MS/NS",'C1. Verprobung'!$C$22,
IF($C693="7 - NS",'C1. Verprobung'!$C$23,"-")))))))</f>
        <v>-</v>
      </c>
      <c r="P693" s="322" t="str">
        <f>IF($C693="1 - HöS",'C1. Verprobung'!$D$17,
IF($C693="2 - HöS/HS",'C1. Verprobung'!$D$18,
IF($C693="3 - HS",'C1. Verprobung'!$D$19,
IF($C693="4 - HS/MS",'C1. Verprobung'!$D$20,
IF($C693="5 - MS",'C1. Verprobung'!$D$21,
IF($C693="6 - MS/NS",'C1. Verprobung'!$D$22,
IF($C693="7 - NS",'C1. Verprobung'!$D$23,"-")))))))</f>
        <v>-</v>
      </c>
      <c r="Q693" s="322" t="str">
        <f>IF($C693="1 - HöS",'C1. Verprobung'!$E$17,
IF($C693="2 - HöS/HS",'C1. Verprobung'!$E$18,
IF($C693="3 - HS",'C1. Verprobung'!$E$19,
IF($C693="4 - HS/MS",'C1. Verprobung'!$E$20,
IF($C693="5 - MS",'C1. Verprobung'!$E$21,
IF($C693="6 - MS/NS",'C1. Verprobung'!$E$22,
IF($C693="7 - NS",'C1. Verprobung'!$E$23,"-")))))))</f>
        <v>-</v>
      </c>
      <c r="R693" s="322" t="str">
        <f>IF($C693="1 - HöS",'C1. Verprobung'!$F$17,
IF($C693="2 - HöS/HS",'C1. Verprobung'!$F$18,
IF($C693="3 - HS",'C1. Verprobung'!$F$19,
IF($C693="4 - HS/MS",'C1. Verprobung'!$F$20,
IF($C693="5 - MS",'C1. Verprobung'!$F$21,
IF($C693="6 - MS/NS",'C1. Verprobung'!$F$22,
IF($C693="7 - NS",'C1. Verprobung'!$F$23,"-")))))))</f>
        <v>-</v>
      </c>
      <c r="S693" s="151"/>
      <c r="T693" s="181">
        <f t="shared" si="53"/>
        <v>0</v>
      </c>
      <c r="U693" s="181">
        <f t="shared" si="54"/>
        <v>0</v>
      </c>
      <c r="V693" s="181">
        <f t="shared" si="55"/>
        <v>0</v>
      </c>
      <c r="W693" s="181">
        <f t="shared" si="56"/>
        <v>0</v>
      </c>
      <c r="X693" s="181">
        <f t="shared" si="57"/>
        <v>0</v>
      </c>
    </row>
    <row r="694" spans="2:24" ht="15" customHeight="1" x14ac:dyDescent="0.2">
      <c r="B694" s="337" t="s">
        <v>36</v>
      </c>
      <c r="C694" s="133" t="s">
        <v>36</v>
      </c>
      <c r="D694" s="133" t="s">
        <v>36</v>
      </c>
      <c r="E694" s="133"/>
      <c r="F694" s="133"/>
      <c r="G694" s="133"/>
      <c r="H694" s="133"/>
      <c r="I694" s="133"/>
      <c r="J694" s="133"/>
      <c r="K694" s="154"/>
      <c r="L694" s="154"/>
      <c r="M694" s="154"/>
      <c r="N694" s="154"/>
      <c r="O694" s="322" t="str">
        <f>IF($C694="1 - HöS",'C1. Verprobung'!$C$17,
IF($C694="2 - HöS/HS",'C1. Verprobung'!$C$18,
IF($C694="3 - HS",'C1. Verprobung'!$C$19,
IF($C694="4 - HS/MS",'C1. Verprobung'!$C$20,
IF($C694="5 - MS",'C1. Verprobung'!$C$21,
IF($C694="6 - MS/NS",'C1. Verprobung'!$C$22,
IF($C694="7 - NS",'C1. Verprobung'!$C$23,"-")))))))</f>
        <v>-</v>
      </c>
      <c r="P694" s="322" t="str">
        <f>IF($C694="1 - HöS",'C1. Verprobung'!$D$17,
IF($C694="2 - HöS/HS",'C1. Verprobung'!$D$18,
IF($C694="3 - HS",'C1. Verprobung'!$D$19,
IF($C694="4 - HS/MS",'C1. Verprobung'!$D$20,
IF($C694="5 - MS",'C1. Verprobung'!$D$21,
IF($C694="6 - MS/NS",'C1. Verprobung'!$D$22,
IF($C694="7 - NS",'C1. Verprobung'!$D$23,"-")))))))</f>
        <v>-</v>
      </c>
      <c r="Q694" s="322" t="str">
        <f>IF($C694="1 - HöS",'C1. Verprobung'!$E$17,
IF($C694="2 - HöS/HS",'C1. Verprobung'!$E$18,
IF($C694="3 - HS",'C1. Verprobung'!$E$19,
IF($C694="4 - HS/MS",'C1. Verprobung'!$E$20,
IF($C694="5 - MS",'C1. Verprobung'!$E$21,
IF($C694="6 - MS/NS",'C1. Verprobung'!$E$22,
IF($C694="7 - NS",'C1. Verprobung'!$E$23,"-")))))))</f>
        <v>-</v>
      </c>
      <c r="R694" s="322" t="str">
        <f>IF($C694="1 - HöS",'C1. Verprobung'!$F$17,
IF($C694="2 - HöS/HS",'C1. Verprobung'!$F$18,
IF($C694="3 - HS",'C1. Verprobung'!$F$19,
IF($C694="4 - HS/MS",'C1. Verprobung'!$F$20,
IF($C694="5 - MS",'C1. Verprobung'!$F$21,
IF($C694="6 - MS/NS",'C1. Verprobung'!$F$22,
IF($C694="7 - NS",'C1. Verprobung'!$F$23,"-")))))))</f>
        <v>-</v>
      </c>
      <c r="S694" s="151"/>
      <c r="T694" s="181">
        <f t="shared" si="53"/>
        <v>0</v>
      </c>
      <c r="U694" s="181">
        <f t="shared" si="54"/>
        <v>0</v>
      </c>
      <c r="V694" s="181">
        <f t="shared" si="55"/>
        <v>0</v>
      </c>
      <c r="W694" s="181">
        <f t="shared" si="56"/>
        <v>0</v>
      </c>
      <c r="X694" s="181">
        <f t="shared" si="57"/>
        <v>0</v>
      </c>
    </row>
    <row r="695" spans="2:24" ht="15" customHeight="1" x14ac:dyDescent="0.2">
      <c r="B695" s="337" t="s">
        <v>36</v>
      </c>
      <c r="C695" s="133" t="s">
        <v>36</v>
      </c>
      <c r="D695" s="133" t="s">
        <v>36</v>
      </c>
      <c r="E695" s="133"/>
      <c r="F695" s="133"/>
      <c r="G695" s="133"/>
      <c r="H695" s="133"/>
      <c r="I695" s="133"/>
      <c r="J695" s="133"/>
      <c r="K695" s="154"/>
      <c r="L695" s="154"/>
      <c r="M695" s="154"/>
      <c r="N695" s="154"/>
      <c r="O695" s="322" t="str">
        <f>IF($C695="1 - HöS",'C1. Verprobung'!$C$17,
IF($C695="2 - HöS/HS",'C1. Verprobung'!$C$18,
IF($C695="3 - HS",'C1. Verprobung'!$C$19,
IF($C695="4 - HS/MS",'C1. Verprobung'!$C$20,
IF($C695="5 - MS",'C1. Verprobung'!$C$21,
IF($C695="6 - MS/NS",'C1. Verprobung'!$C$22,
IF($C695="7 - NS",'C1. Verprobung'!$C$23,"-")))))))</f>
        <v>-</v>
      </c>
      <c r="P695" s="322" t="str">
        <f>IF($C695="1 - HöS",'C1. Verprobung'!$D$17,
IF($C695="2 - HöS/HS",'C1. Verprobung'!$D$18,
IF($C695="3 - HS",'C1. Verprobung'!$D$19,
IF($C695="4 - HS/MS",'C1. Verprobung'!$D$20,
IF($C695="5 - MS",'C1. Verprobung'!$D$21,
IF($C695="6 - MS/NS",'C1. Verprobung'!$D$22,
IF($C695="7 - NS",'C1. Verprobung'!$D$23,"-")))))))</f>
        <v>-</v>
      </c>
      <c r="Q695" s="322" t="str">
        <f>IF($C695="1 - HöS",'C1. Verprobung'!$E$17,
IF($C695="2 - HöS/HS",'C1. Verprobung'!$E$18,
IF($C695="3 - HS",'C1. Verprobung'!$E$19,
IF($C695="4 - HS/MS",'C1. Verprobung'!$E$20,
IF($C695="5 - MS",'C1. Verprobung'!$E$21,
IF($C695="6 - MS/NS",'C1. Verprobung'!$E$22,
IF($C695="7 - NS",'C1. Verprobung'!$E$23,"-")))))))</f>
        <v>-</v>
      </c>
      <c r="R695" s="322" t="str">
        <f>IF($C695="1 - HöS",'C1. Verprobung'!$F$17,
IF($C695="2 - HöS/HS",'C1. Verprobung'!$F$18,
IF($C695="3 - HS",'C1. Verprobung'!$F$19,
IF($C695="4 - HS/MS",'C1. Verprobung'!$F$20,
IF($C695="5 - MS",'C1. Verprobung'!$F$21,
IF($C695="6 - MS/NS",'C1. Verprobung'!$F$22,
IF($C695="7 - NS",'C1. Verprobung'!$F$23,"-")))))))</f>
        <v>-</v>
      </c>
      <c r="S695" s="151"/>
      <c r="T695" s="181">
        <f t="shared" si="53"/>
        <v>0</v>
      </c>
      <c r="U695" s="181">
        <f t="shared" si="54"/>
        <v>0</v>
      </c>
      <c r="V695" s="181">
        <f t="shared" si="55"/>
        <v>0</v>
      </c>
      <c r="W695" s="181">
        <f t="shared" si="56"/>
        <v>0</v>
      </c>
      <c r="X695" s="181">
        <f t="shared" si="57"/>
        <v>0</v>
      </c>
    </row>
    <row r="696" spans="2:24" ht="15" customHeight="1" x14ac:dyDescent="0.2">
      <c r="B696" s="337" t="s">
        <v>36</v>
      </c>
      <c r="C696" s="133" t="s">
        <v>36</v>
      </c>
      <c r="D696" s="133" t="s">
        <v>36</v>
      </c>
      <c r="E696" s="133"/>
      <c r="F696" s="133"/>
      <c r="G696" s="133"/>
      <c r="H696" s="133"/>
      <c r="I696" s="133"/>
      <c r="J696" s="133"/>
      <c r="K696" s="154"/>
      <c r="L696" s="154"/>
      <c r="M696" s="154"/>
      <c r="N696" s="154"/>
      <c r="O696" s="322" t="str">
        <f>IF($C696="1 - HöS",'C1. Verprobung'!$C$17,
IF($C696="2 - HöS/HS",'C1. Verprobung'!$C$18,
IF($C696="3 - HS",'C1. Verprobung'!$C$19,
IF($C696="4 - HS/MS",'C1. Verprobung'!$C$20,
IF($C696="5 - MS",'C1. Verprobung'!$C$21,
IF($C696="6 - MS/NS",'C1. Verprobung'!$C$22,
IF($C696="7 - NS",'C1. Verprobung'!$C$23,"-")))))))</f>
        <v>-</v>
      </c>
      <c r="P696" s="322" t="str">
        <f>IF($C696="1 - HöS",'C1. Verprobung'!$D$17,
IF($C696="2 - HöS/HS",'C1. Verprobung'!$D$18,
IF($C696="3 - HS",'C1. Verprobung'!$D$19,
IF($C696="4 - HS/MS",'C1. Verprobung'!$D$20,
IF($C696="5 - MS",'C1. Verprobung'!$D$21,
IF($C696="6 - MS/NS",'C1. Verprobung'!$D$22,
IF($C696="7 - NS",'C1. Verprobung'!$D$23,"-")))))))</f>
        <v>-</v>
      </c>
      <c r="Q696" s="322" t="str">
        <f>IF($C696="1 - HöS",'C1. Verprobung'!$E$17,
IF($C696="2 - HöS/HS",'C1. Verprobung'!$E$18,
IF($C696="3 - HS",'C1. Verprobung'!$E$19,
IF($C696="4 - HS/MS",'C1. Verprobung'!$E$20,
IF($C696="5 - MS",'C1. Verprobung'!$E$21,
IF($C696="6 - MS/NS",'C1. Verprobung'!$E$22,
IF($C696="7 - NS",'C1. Verprobung'!$E$23,"-")))))))</f>
        <v>-</v>
      </c>
      <c r="R696" s="322" t="str">
        <f>IF($C696="1 - HöS",'C1. Verprobung'!$F$17,
IF($C696="2 - HöS/HS",'C1. Verprobung'!$F$18,
IF($C696="3 - HS",'C1. Verprobung'!$F$19,
IF($C696="4 - HS/MS",'C1. Verprobung'!$F$20,
IF($C696="5 - MS",'C1. Verprobung'!$F$21,
IF($C696="6 - MS/NS",'C1. Verprobung'!$F$22,
IF($C696="7 - NS",'C1. Verprobung'!$F$23,"-")))))))</f>
        <v>-</v>
      </c>
      <c r="S696" s="151"/>
      <c r="T696" s="181">
        <f t="shared" si="53"/>
        <v>0</v>
      </c>
      <c r="U696" s="181">
        <f t="shared" si="54"/>
        <v>0</v>
      </c>
      <c r="V696" s="181">
        <f t="shared" si="55"/>
        <v>0</v>
      </c>
      <c r="W696" s="181">
        <f t="shared" si="56"/>
        <v>0</v>
      </c>
      <c r="X696" s="181">
        <f t="shared" si="57"/>
        <v>0</v>
      </c>
    </row>
    <row r="697" spans="2:24" ht="15" customHeight="1" x14ac:dyDescent="0.2">
      <c r="B697" s="337" t="s">
        <v>36</v>
      </c>
      <c r="C697" s="133" t="s">
        <v>36</v>
      </c>
      <c r="D697" s="133" t="s">
        <v>36</v>
      </c>
      <c r="E697" s="133"/>
      <c r="F697" s="133"/>
      <c r="G697" s="133"/>
      <c r="H697" s="133"/>
      <c r="I697" s="133"/>
      <c r="J697" s="133"/>
      <c r="K697" s="154"/>
      <c r="L697" s="154"/>
      <c r="M697" s="154"/>
      <c r="N697" s="154"/>
      <c r="O697" s="322" t="str">
        <f>IF($C697="1 - HöS",'C1. Verprobung'!$C$17,
IF($C697="2 - HöS/HS",'C1. Verprobung'!$C$18,
IF($C697="3 - HS",'C1. Verprobung'!$C$19,
IF($C697="4 - HS/MS",'C1. Verprobung'!$C$20,
IF($C697="5 - MS",'C1. Verprobung'!$C$21,
IF($C697="6 - MS/NS",'C1. Verprobung'!$C$22,
IF($C697="7 - NS",'C1. Verprobung'!$C$23,"-")))))))</f>
        <v>-</v>
      </c>
      <c r="P697" s="322" t="str">
        <f>IF($C697="1 - HöS",'C1. Verprobung'!$D$17,
IF($C697="2 - HöS/HS",'C1. Verprobung'!$D$18,
IF($C697="3 - HS",'C1. Verprobung'!$D$19,
IF($C697="4 - HS/MS",'C1. Verprobung'!$D$20,
IF($C697="5 - MS",'C1. Verprobung'!$D$21,
IF($C697="6 - MS/NS",'C1. Verprobung'!$D$22,
IF($C697="7 - NS",'C1. Verprobung'!$D$23,"-")))))))</f>
        <v>-</v>
      </c>
      <c r="Q697" s="322" t="str">
        <f>IF($C697="1 - HöS",'C1. Verprobung'!$E$17,
IF($C697="2 - HöS/HS",'C1. Verprobung'!$E$18,
IF($C697="3 - HS",'C1. Verprobung'!$E$19,
IF($C697="4 - HS/MS",'C1. Verprobung'!$E$20,
IF($C697="5 - MS",'C1. Verprobung'!$E$21,
IF($C697="6 - MS/NS",'C1. Verprobung'!$E$22,
IF($C697="7 - NS",'C1. Verprobung'!$E$23,"-")))))))</f>
        <v>-</v>
      </c>
      <c r="R697" s="322" t="str">
        <f>IF($C697="1 - HöS",'C1. Verprobung'!$F$17,
IF($C697="2 - HöS/HS",'C1. Verprobung'!$F$18,
IF($C697="3 - HS",'C1. Verprobung'!$F$19,
IF($C697="4 - HS/MS",'C1. Verprobung'!$F$20,
IF($C697="5 - MS",'C1. Verprobung'!$F$21,
IF($C697="6 - MS/NS",'C1. Verprobung'!$F$22,
IF($C697="7 - NS",'C1. Verprobung'!$F$23,"-")))))))</f>
        <v>-</v>
      </c>
      <c r="S697" s="151"/>
      <c r="T697" s="181">
        <f t="shared" si="53"/>
        <v>0</v>
      </c>
      <c r="U697" s="181">
        <f t="shared" si="54"/>
        <v>0</v>
      </c>
      <c r="V697" s="181">
        <f t="shared" si="55"/>
        <v>0</v>
      </c>
      <c r="W697" s="181">
        <f t="shared" si="56"/>
        <v>0</v>
      </c>
      <c r="X697" s="181">
        <f t="shared" si="57"/>
        <v>0</v>
      </c>
    </row>
    <row r="698" spans="2:24" ht="15" customHeight="1" x14ac:dyDescent="0.2">
      <c r="B698" s="337" t="s">
        <v>36</v>
      </c>
      <c r="C698" s="133" t="s">
        <v>36</v>
      </c>
      <c r="D698" s="133" t="s">
        <v>36</v>
      </c>
      <c r="E698" s="133"/>
      <c r="F698" s="133"/>
      <c r="G698" s="133"/>
      <c r="H698" s="133"/>
      <c r="I698" s="133"/>
      <c r="J698" s="133"/>
      <c r="K698" s="154"/>
      <c r="L698" s="154"/>
      <c r="M698" s="154"/>
      <c r="N698" s="154"/>
      <c r="O698" s="322" t="str">
        <f>IF($C698="1 - HöS",'C1. Verprobung'!$C$17,
IF($C698="2 - HöS/HS",'C1. Verprobung'!$C$18,
IF($C698="3 - HS",'C1. Verprobung'!$C$19,
IF($C698="4 - HS/MS",'C1. Verprobung'!$C$20,
IF($C698="5 - MS",'C1. Verprobung'!$C$21,
IF($C698="6 - MS/NS",'C1. Verprobung'!$C$22,
IF($C698="7 - NS",'C1. Verprobung'!$C$23,"-")))))))</f>
        <v>-</v>
      </c>
      <c r="P698" s="322" t="str">
        <f>IF($C698="1 - HöS",'C1. Verprobung'!$D$17,
IF($C698="2 - HöS/HS",'C1. Verprobung'!$D$18,
IF($C698="3 - HS",'C1. Verprobung'!$D$19,
IF($C698="4 - HS/MS",'C1. Verprobung'!$D$20,
IF($C698="5 - MS",'C1. Verprobung'!$D$21,
IF($C698="6 - MS/NS",'C1. Verprobung'!$D$22,
IF($C698="7 - NS",'C1. Verprobung'!$D$23,"-")))))))</f>
        <v>-</v>
      </c>
      <c r="Q698" s="322" t="str">
        <f>IF($C698="1 - HöS",'C1. Verprobung'!$E$17,
IF($C698="2 - HöS/HS",'C1. Verprobung'!$E$18,
IF($C698="3 - HS",'C1. Verprobung'!$E$19,
IF($C698="4 - HS/MS",'C1. Verprobung'!$E$20,
IF($C698="5 - MS",'C1. Verprobung'!$E$21,
IF($C698="6 - MS/NS",'C1. Verprobung'!$E$22,
IF($C698="7 - NS",'C1. Verprobung'!$E$23,"-")))))))</f>
        <v>-</v>
      </c>
      <c r="R698" s="322" t="str">
        <f>IF($C698="1 - HöS",'C1. Verprobung'!$F$17,
IF($C698="2 - HöS/HS",'C1. Verprobung'!$F$18,
IF($C698="3 - HS",'C1. Verprobung'!$F$19,
IF($C698="4 - HS/MS",'C1. Verprobung'!$F$20,
IF($C698="5 - MS",'C1. Verprobung'!$F$21,
IF($C698="6 - MS/NS",'C1. Verprobung'!$F$22,
IF($C698="7 - NS",'C1. Verprobung'!$F$23,"-")))))))</f>
        <v>-</v>
      </c>
      <c r="S698" s="151"/>
      <c r="T698" s="181">
        <f t="shared" si="53"/>
        <v>0</v>
      </c>
      <c r="U698" s="181">
        <f t="shared" si="54"/>
        <v>0</v>
      </c>
      <c r="V698" s="181">
        <f t="shared" si="55"/>
        <v>0</v>
      </c>
      <c r="W698" s="181">
        <f t="shared" si="56"/>
        <v>0</v>
      </c>
      <c r="X698" s="181">
        <f t="shared" si="57"/>
        <v>0</v>
      </c>
    </row>
    <row r="699" spans="2:24" ht="15" customHeight="1" x14ac:dyDescent="0.2">
      <c r="B699" s="337" t="s">
        <v>36</v>
      </c>
      <c r="C699" s="133" t="s">
        <v>36</v>
      </c>
      <c r="D699" s="133" t="s">
        <v>36</v>
      </c>
      <c r="E699" s="133"/>
      <c r="F699" s="133"/>
      <c r="G699" s="133"/>
      <c r="H699" s="133"/>
      <c r="I699" s="133"/>
      <c r="J699" s="133"/>
      <c r="K699" s="154"/>
      <c r="L699" s="154"/>
      <c r="M699" s="154"/>
      <c r="N699" s="154"/>
      <c r="O699" s="322" t="str">
        <f>IF($C699="1 - HöS",'C1. Verprobung'!$C$17,
IF($C699="2 - HöS/HS",'C1. Verprobung'!$C$18,
IF($C699="3 - HS",'C1. Verprobung'!$C$19,
IF($C699="4 - HS/MS",'C1. Verprobung'!$C$20,
IF($C699="5 - MS",'C1. Verprobung'!$C$21,
IF($C699="6 - MS/NS",'C1. Verprobung'!$C$22,
IF($C699="7 - NS",'C1. Verprobung'!$C$23,"-")))))))</f>
        <v>-</v>
      </c>
      <c r="P699" s="322" t="str">
        <f>IF($C699="1 - HöS",'C1. Verprobung'!$D$17,
IF($C699="2 - HöS/HS",'C1. Verprobung'!$D$18,
IF($C699="3 - HS",'C1. Verprobung'!$D$19,
IF($C699="4 - HS/MS",'C1. Verprobung'!$D$20,
IF($C699="5 - MS",'C1. Verprobung'!$D$21,
IF($C699="6 - MS/NS",'C1. Verprobung'!$D$22,
IF($C699="7 - NS",'C1. Verprobung'!$D$23,"-")))))))</f>
        <v>-</v>
      </c>
      <c r="Q699" s="322" t="str">
        <f>IF($C699="1 - HöS",'C1. Verprobung'!$E$17,
IF($C699="2 - HöS/HS",'C1. Verprobung'!$E$18,
IF($C699="3 - HS",'C1. Verprobung'!$E$19,
IF($C699="4 - HS/MS",'C1. Verprobung'!$E$20,
IF($C699="5 - MS",'C1. Verprobung'!$E$21,
IF($C699="6 - MS/NS",'C1. Verprobung'!$E$22,
IF($C699="7 - NS",'C1. Verprobung'!$E$23,"-")))))))</f>
        <v>-</v>
      </c>
      <c r="R699" s="322" t="str">
        <f>IF($C699="1 - HöS",'C1. Verprobung'!$F$17,
IF($C699="2 - HöS/HS",'C1. Verprobung'!$F$18,
IF($C699="3 - HS",'C1. Verprobung'!$F$19,
IF($C699="4 - HS/MS",'C1. Verprobung'!$F$20,
IF($C699="5 - MS",'C1. Verprobung'!$F$21,
IF($C699="6 - MS/NS",'C1. Verprobung'!$F$22,
IF($C699="7 - NS",'C1. Verprobung'!$F$23,"-")))))))</f>
        <v>-</v>
      </c>
      <c r="S699" s="151"/>
      <c r="T699" s="181">
        <f t="shared" si="53"/>
        <v>0</v>
      </c>
      <c r="U699" s="181">
        <f t="shared" si="54"/>
        <v>0</v>
      </c>
      <c r="V699" s="181">
        <f t="shared" si="55"/>
        <v>0</v>
      </c>
      <c r="W699" s="181">
        <f t="shared" si="56"/>
        <v>0</v>
      </c>
      <c r="X699" s="181">
        <f t="shared" si="57"/>
        <v>0</v>
      </c>
    </row>
    <row r="700" spans="2:24" ht="15" customHeight="1" x14ac:dyDescent="0.2">
      <c r="B700" s="337" t="s">
        <v>36</v>
      </c>
      <c r="C700" s="133" t="s">
        <v>36</v>
      </c>
      <c r="D700" s="133" t="s">
        <v>36</v>
      </c>
      <c r="E700" s="133"/>
      <c r="F700" s="133"/>
      <c r="G700" s="133"/>
      <c r="H700" s="133"/>
      <c r="I700" s="133"/>
      <c r="J700" s="133"/>
      <c r="K700" s="154"/>
      <c r="L700" s="154"/>
      <c r="M700" s="154"/>
      <c r="N700" s="154"/>
      <c r="O700" s="322" t="str">
        <f>IF($C700="1 - HöS",'C1. Verprobung'!$C$17,
IF($C700="2 - HöS/HS",'C1. Verprobung'!$C$18,
IF($C700="3 - HS",'C1. Verprobung'!$C$19,
IF($C700="4 - HS/MS",'C1. Verprobung'!$C$20,
IF($C700="5 - MS",'C1. Verprobung'!$C$21,
IF($C700="6 - MS/NS",'C1. Verprobung'!$C$22,
IF($C700="7 - NS",'C1. Verprobung'!$C$23,"-")))))))</f>
        <v>-</v>
      </c>
      <c r="P700" s="322" t="str">
        <f>IF($C700="1 - HöS",'C1. Verprobung'!$D$17,
IF($C700="2 - HöS/HS",'C1. Verprobung'!$D$18,
IF($C700="3 - HS",'C1. Verprobung'!$D$19,
IF($C700="4 - HS/MS",'C1. Verprobung'!$D$20,
IF($C700="5 - MS",'C1. Verprobung'!$D$21,
IF($C700="6 - MS/NS",'C1. Verprobung'!$D$22,
IF($C700="7 - NS",'C1. Verprobung'!$D$23,"-")))))))</f>
        <v>-</v>
      </c>
      <c r="Q700" s="322" t="str">
        <f>IF($C700="1 - HöS",'C1. Verprobung'!$E$17,
IF($C700="2 - HöS/HS",'C1. Verprobung'!$E$18,
IF($C700="3 - HS",'C1. Verprobung'!$E$19,
IF($C700="4 - HS/MS",'C1. Verprobung'!$E$20,
IF($C700="5 - MS",'C1. Verprobung'!$E$21,
IF($C700="6 - MS/NS",'C1. Verprobung'!$E$22,
IF($C700="7 - NS",'C1. Verprobung'!$E$23,"-")))))))</f>
        <v>-</v>
      </c>
      <c r="R700" s="322" t="str">
        <f>IF($C700="1 - HöS",'C1. Verprobung'!$F$17,
IF($C700="2 - HöS/HS",'C1. Verprobung'!$F$18,
IF($C700="3 - HS",'C1. Verprobung'!$F$19,
IF($C700="4 - HS/MS",'C1. Verprobung'!$F$20,
IF($C700="5 - MS",'C1. Verprobung'!$F$21,
IF($C700="6 - MS/NS",'C1. Verprobung'!$F$22,
IF($C700="7 - NS",'C1. Verprobung'!$F$23,"-")))))))</f>
        <v>-</v>
      </c>
      <c r="S700" s="151"/>
      <c r="T700" s="181">
        <f t="shared" si="53"/>
        <v>0</v>
      </c>
      <c r="U700" s="181">
        <f t="shared" si="54"/>
        <v>0</v>
      </c>
      <c r="V700" s="181">
        <f t="shared" si="55"/>
        <v>0</v>
      </c>
      <c r="W700" s="181">
        <f t="shared" si="56"/>
        <v>0</v>
      </c>
      <c r="X700" s="181">
        <f t="shared" si="57"/>
        <v>0</v>
      </c>
    </row>
    <row r="701" spans="2:24" ht="15" customHeight="1" x14ac:dyDescent="0.2">
      <c r="B701" s="337" t="s">
        <v>36</v>
      </c>
      <c r="C701" s="133" t="s">
        <v>36</v>
      </c>
      <c r="D701" s="133" t="s">
        <v>36</v>
      </c>
      <c r="E701" s="133"/>
      <c r="F701" s="133"/>
      <c r="G701" s="133"/>
      <c r="H701" s="133"/>
      <c r="I701" s="133"/>
      <c r="J701" s="133"/>
      <c r="K701" s="154"/>
      <c r="L701" s="154"/>
      <c r="M701" s="154"/>
      <c r="N701" s="154"/>
      <c r="O701" s="322" t="str">
        <f>IF($C701="1 - HöS",'C1. Verprobung'!$C$17,
IF($C701="2 - HöS/HS",'C1. Verprobung'!$C$18,
IF($C701="3 - HS",'C1. Verprobung'!$C$19,
IF($C701="4 - HS/MS",'C1. Verprobung'!$C$20,
IF($C701="5 - MS",'C1. Verprobung'!$C$21,
IF($C701="6 - MS/NS",'C1. Verprobung'!$C$22,
IF($C701="7 - NS",'C1. Verprobung'!$C$23,"-")))))))</f>
        <v>-</v>
      </c>
      <c r="P701" s="322" t="str">
        <f>IF($C701="1 - HöS",'C1. Verprobung'!$D$17,
IF($C701="2 - HöS/HS",'C1. Verprobung'!$D$18,
IF($C701="3 - HS",'C1. Verprobung'!$D$19,
IF($C701="4 - HS/MS",'C1. Verprobung'!$D$20,
IF($C701="5 - MS",'C1. Verprobung'!$D$21,
IF($C701="6 - MS/NS",'C1. Verprobung'!$D$22,
IF($C701="7 - NS",'C1. Verprobung'!$D$23,"-")))))))</f>
        <v>-</v>
      </c>
      <c r="Q701" s="322" t="str">
        <f>IF($C701="1 - HöS",'C1. Verprobung'!$E$17,
IF($C701="2 - HöS/HS",'C1. Verprobung'!$E$18,
IF($C701="3 - HS",'C1. Verprobung'!$E$19,
IF($C701="4 - HS/MS",'C1. Verprobung'!$E$20,
IF($C701="5 - MS",'C1. Verprobung'!$E$21,
IF($C701="6 - MS/NS",'C1. Verprobung'!$E$22,
IF($C701="7 - NS",'C1. Verprobung'!$E$23,"-")))))))</f>
        <v>-</v>
      </c>
      <c r="R701" s="322" t="str">
        <f>IF($C701="1 - HöS",'C1. Verprobung'!$F$17,
IF($C701="2 - HöS/HS",'C1. Verprobung'!$F$18,
IF($C701="3 - HS",'C1. Verprobung'!$F$19,
IF($C701="4 - HS/MS",'C1. Verprobung'!$F$20,
IF($C701="5 - MS",'C1. Verprobung'!$F$21,
IF($C701="6 - MS/NS",'C1. Verprobung'!$F$22,
IF($C701="7 - NS",'C1. Verprobung'!$F$23,"-")))))))</f>
        <v>-</v>
      </c>
      <c r="S701" s="151"/>
      <c r="T701" s="181">
        <f t="shared" si="53"/>
        <v>0</v>
      </c>
      <c r="U701" s="181">
        <f t="shared" si="54"/>
        <v>0</v>
      </c>
      <c r="V701" s="181">
        <f t="shared" si="55"/>
        <v>0</v>
      </c>
      <c r="W701" s="181">
        <f t="shared" si="56"/>
        <v>0</v>
      </c>
      <c r="X701" s="181">
        <f t="shared" si="57"/>
        <v>0</v>
      </c>
    </row>
    <row r="702" spans="2:24" ht="15" customHeight="1" x14ac:dyDescent="0.2">
      <c r="B702" s="337" t="s">
        <v>36</v>
      </c>
      <c r="C702" s="133" t="s">
        <v>36</v>
      </c>
      <c r="D702" s="133" t="s">
        <v>36</v>
      </c>
      <c r="E702" s="133"/>
      <c r="F702" s="133"/>
      <c r="G702" s="133"/>
      <c r="H702" s="133"/>
      <c r="I702" s="133"/>
      <c r="J702" s="133"/>
      <c r="K702" s="154"/>
      <c r="L702" s="154"/>
      <c r="M702" s="154"/>
      <c r="N702" s="154"/>
      <c r="O702" s="322" t="str">
        <f>IF($C702="1 - HöS",'C1. Verprobung'!$C$17,
IF($C702="2 - HöS/HS",'C1. Verprobung'!$C$18,
IF($C702="3 - HS",'C1. Verprobung'!$C$19,
IF($C702="4 - HS/MS",'C1. Verprobung'!$C$20,
IF($C702="5 - MS",'C1. Verprobung'!$C$21,
IF($C702="6 - MS/NS",'C1. Verprobung'!$C$22,
IF($C702="7 - NS",'C1. Verprobung'!$C$23,"-")))))))</f>
        <v>-</v>
      </c>
      <c r="P702" s="322" t="str">
        <f>IF($C702="1 - HöS",'C1. Verprobung'!$D$17,
IF($C702="2 - HöS/HS",'C1. Verprobung'!$D$18,
IF($C702="3 - HS",'C1. Verprobung'!$D$19,
IF($C702="4 - HS/MS",'C1. Verprobung'!$D$20,
IF($C702="5 - MS",'C1. Verprobung'!$D$21,
IF($C702="6 - MS/NS",'C1. Verprobung'!$D$22,
IF($C702="7 - NS",'C1. Verprobung'!$D$23,"-")))))))</f>
        <v>-</v>
      </c>
      <c r="Q702" s="322" t="str">
        <f>IF($C702="1 - HöS",'C1. Verprobung'!$E$17,
IF($C702="2 - HöS/HS",'C1. Verprobung'!$E$18,
IF($C702="3 - HS",'C1. Verprobung'!$E$19,
IF($C702="4 - HS/MS",'C1. Verprobung'!$E$20,
IF($C702="5 - MS",'C1. Verprobung'!$E$21,
IF($C702="6 - MS/NS",'C1. Verprobung'!$E$22,
IF($C702="7 - NS",'C1. Verprobung'!$E$23,"-")))))))</f>
        <v>-</v>
      </c>
      <c r="R702" s="322" t="str">
        <f>IF($C702="1 - HöS",'C1. Verprobung'!$F$17,
IF($C702="2 - HöS/HS",'C1. Verprobung'!$F$18,
IF($C702="3 - HS",'C1. Verprobung'!$F$19,
IF($C702="4 - HS/MS",'C1. Verprobung'!$F$20,
IF($C702="5 - MS",'C1. Verprobung'!$F$21,
IF($C702="6 - MS/NS",'C1. Verprobung'!$F$22,
IF($C702="7 - NS",'C1. Verprobung'!$F$23,"-")))))))</f>
        <v>-</v>
      </c>
      <c r="S702" s="151"/>
      <c r="T702" s="181">
        <f t="shared" si="53"/>
        <v>0</v>
      </c>
      <c r="U702" s="181">
        <f t="shared" si="54"/>
        <v>0</v>
      </c>
      <c r="V702" s="181">
        <f t="shared" si="55"/>
        <v>0</v>
      </c>
      <c r="W702" s="181">
        <f t="shared" si="56"/>
        <v>0</v>
      </c>
      <c r="X702" s="181">
        <f t="shared" si="57"/>
        <v>0</v>
      </c>
    </row>
    <row r="703" spans="2:24" ht="15" customHeight="1" x14ac:dyDescent="0.2">
      <c r="B703" s="337" t="s">
        <v>36</v>
      </c>
      <c r="C703" s="133" t="s">
        <v>36</v>
      </c>
      <c r="D703" s="133" t="s">
        <v>36</v>
      </c>
      <c r="E703" s="133"/>
      <c r="F703" s="133"/>
      <c r="G703" s="133"/>
      <c r="H703" s="133"/>
      <c r="I703" s="133"/>
      <c r="J703" s="133"/>
      <c r="K703" s="154"/>
      <c r="L703" s="154"/>
      <c r="M703" s="154"/>
      <c r="N703" s="154"/>
      <c r="O703" s="322" t="str">
        <f>IF($C703="1 - HöS",'C1. Verprobung'!$C$17,
IF($C703="2 - HöS/HS",'C1. Verprobung'!$C$18,
IF($C703="3 - HS",'C1. Verprobung'!$C$19,
IF($C703="4 - HS/MS",'C1. Verprobung'!$C$20,
IF($C703="5 - MS",'C1. Verprobung'!$C$21,
IF($C703="6 - MS/NS",'C1. Verprobung'!$C$22,
IF($C703="7 - NS",'C1. Verprobung'!$C$23,"-")))))))</f>
        <v>-</v>
      </c>
      <c r="P703" s="322" t="str">
        <f>IF($C703="1 - HöS",'C1. Verprobung'!$D$17,
IF($C703="2 - HöS/HS",'C1. Verprobung'!$D$18,
IF($C703="3 - HS",'C1. Verprobung'!$D$19,
IF($C703="4 - HS/MS",'C1. Verprobung'!$D$20,
IF($C703="5 - MS",'C1. Verprobung'!$D$21,
IF($C703="6 - MS/NS",'C1. Verprobung'!$D$22,
IF($C703="7 - NS",'C1. Verprobung'!$D$23,"-")))))))</f>
        <v>-</v>
      </c>
      <c r="Q703" s="322" t="str">
        <f>IF($C703="1 - HöS",'C1. Verprobung'!$E$17,
IF($C703="2 - HöS/HS",'C1. Verprobung'!$E$18,
IF($C703="3 - HS",'C1. Verprobung'!$E$19,
IF($C703="4 - HS/MS",'C1. Verprobung'!$E$20,
IF($C703="5 - MS",'C1. Verprobung'!$E$21,
IF($C703="6 - MS/NS",'C1. Verprobung'!$E$22,
IF($C703="7 - NS",'C1. Verprobung'!$E$23,"-")))))))</f>
        <v>-</v>
      </c>
      <c r="R703" s="322" t="str">
        <f>IF($C703="1 - HöS",'C1. Verprobung'!$F$17,
IF($C703="2 - HöS/HS",'C1. Verprobung'!$F$18,
IF($C703="3 - HS",'C1. Verprobung'!$F$19,
IF($C703="4 - HS/MS",'C1. Verprobung'!$F$20,
IF($C703="5 - MS",'C1. Verprobung'!$F$21,
IF($C703="6 - MS/NS",'C1. Verprobung'!$F$22,
IF($C703="7 - NS",'C1. Verprobung'!$F$23,"-")))))))</f>
        <v>-</v>
      </c>
      <c r="S703" s="151"/>
      <c r="T703" s="181">
        <f t="shared" si="53"/>
        <v>0</v>
      </c>
      <c r="U703" s="181">
        <f t="shared" si="54"/>
        <v>0</v>
      </c>
      <c r="V703" s="181">
        <f t="shared" si="55"/>
        <v>0</v>
      </c>
      <c r="W703" s="181">
        <f t="shared" si="56"/>
        <v>0</v>
      </c>
      <c r="X703" s="181">
        <f t="shared" si="57"/>
        <v>0</v>
      </c>
    </row>
    <row r="704" spans="2:24" ht="15" customHeight="1" x14ac:dyDescent="0.2">
      <c r="B704" s="337" t="s">
        <v>36</v>
      </c>
      <c r="C704" s="133" t="s">
        <v>36</v>
      </c>
      <c r="D704" s="133" t="s">
        <v>36</v>
      </c>
      <c r="E704" s="133"/>
      <c r="F704" s="133"/>
      <c r="G704" s="133"/>
      <c r="H704" s="133"/>
      <c r="I704" s="133"/>
      <c r="J704" s="133"/>
      <c r="K704" s="154"/>
      <c r="L704" s="154"/>
      <c r="M704" s="154"/>
      <c r="N704" s="154"/>
      <c r="O704" s="322" t="str">
        <f>IF($C704="1 - HöS",'C1. Verprobung'!$C$17,
IF($C704="2 - HöS/HS",'C1. Verprobung'!$C$18,
IF($C704="3 - HS",'C1. Verprobung'!$C$19,
IF($C704="4 - HS/MS",'C1. Verprobung'!$C$20,
IF($C704="5 - MS",'C1. Verprobung'!$C$21,
IF($C704="6 - MS/NS",'C1. Verprobung'!$C$22,
IF($C704="7 - NS",'C1. Verprobung'!$C$23,"-")))))))</f>
        <v>-</v>
      </c>
      <c r="P704" s="322" t="str">
        <f>IF($C704="1 - HöS",'C1. Verprobung'!$D$17,
IF($C704="2 - HöS/HS",'C1. Verprobung'!$D$18,
IF($C704="3 - HS",'C1. Verprobung'!$D$19,
IF($C704="4 - HS/MS",'C1. Verprobung'!$D$20,
IF($C704="5 - MS",'C1. Verprobung'!$D$21,
IF($C704="6 - MS/NS",'C1. Verprobung'!$D$22,
IF($C704="7 - NS",'C1. Verprobung'!$D$23,"-")))))))</f>
        <v>-</v>
      </c>
      <c r="Q704" s="322" t="str">
        <f>IF($C704="1 - HöS",'C1. Verprobung'!$E$17,
IF($C704="2 - HöS/HS",'C1. Verprobung'!$E$18,
IF($C704="3 - HS",'C1. Verprobung'!$E$19,
IF($C704="4 - HS/MS",'C1. Verprobung'!$E$20,
IF($C704="5 - MS",'C1. Verprobung'!$E$21,
IF($C704="6 - MS/NS",'C1. Verprobung'!$E$22,
IF($C704="7 - NS",'C1. Verprobung'!$E$23,"-")))))))</f>
        <v>-</v>
      </c>
      <c r="R704" s="322" t="str">
        <f>IF($C704="1 - HöS",'C1. Verprobung'!$F$17,
IF($C704="2 - HöS/HS",'C1. Verprobung'!$F$18,
IF($C704="3 - HS",'C1. Verprobung'!$F$19,
IF($C704="4 - HS/MS",'C1. Verprobung'!$F$20,
IF($C704="5 - MS",'C1. Verprobung'!$F$21,
IF($C704="6 - MS/NS",'C1. Verprobung'!$F$22,
IF($C704="7 - NS",'C1. Verprobung'!$F$23,"-")))))))</f>
        <v>-</v>
      </c>
      <c r="S704" s="151"/>
      <c r="T704" s="181">
        <f t="shared" si="53"/>
        <v>0</v>
      </c>
      <c r="U704" s="181">
        <f t="shared" si="54"/>
        <v>0</v>
      </c>
      <c r="V704" s="181">
        <f t="shared" si="55"/>
        <v>0</v>
      </c>
      <c r="W704" s="181">
        <f t="shared" si="56"/>
        <v>0</v>
      </c>
      <c r="X704" s="181">
        <f t="shared" si="57"/>
        <v>0</v>
      </c>
    </row>
    <row r="705" spans="2:24" ht="15" customHeight="1" x14ac:dyDescent="0.2">
      <c r="B705" s="337" t="s">
        <v>36</v>
      </c>
      <c r="C705" s="133" t="s">
        <v>36</v>
      </c>
      <c r="D705" s="133" t="s">
        <v>36</v>
      </c>
      <c r="E705" s="133"/>
      <c r="F705" s="133"/>
      <c r="G705" s="133"/>
      <c r="H705" s="133"/>
      <c r="I705" s="133"/>
      <c r="J705" s="133"/>
      <c r="K705" s="154"/>
      <c r="L705" s="154"/>
      <c r="M705" s="154"/>
      <c r="N705" s="154"/>
      <c r="O705" s="322" t="str">
        <f>IF($C705="1 - HöS",'C1. Verprobung'!$C$17,
IF($C705="2 - HöS/HS",'C1. Verprobung'!$C$18,
IF($C705="3 - HS",'C1. Verprobung'!$C$19,
IF($C705="4 - HS/MS",'C1. Verprobung'!$C$20,
IF($C705="5 - MS",'C1. Verprobung'!$C$21,
IF($C705="6 - MS/NS",'C1. Verprobung'!$C$22,
IF($C705="7 - NS",'C1. Verprobung'!$C$23,"-")))))))</f>
        <v>-</v>
      </c>
      <c r="P705" s="322" t="str">
        <f>IF($C705="1 - HöS",'C1. Verprobung'!$D$17,
IF($C705="2 - HöS/HS",'C1. Verprobung'!$D$18,
IF($C705="3 - HS",'C1. Verprobung'!$D$19,
IF($C705="4 - HS/MS",'C1. Verprobung'!$D$20,
IF($C705="5 - MS",'C1. Verprobung'!$D$21,
IF($C705="6 - MS/NS",'C1. Verprobung'!$D$22,
IF($C705="7 - NS",'C1. Verprobung'!$D$23,"-")))))))</f>
        <v>-</v>
      </c>
      <c r="Q705" s="322" t="str">
        <f>IF($C705="1 - HöS",'C1. Verprobung'!$E$17,
IF($C705="2 - HöS/HS",'C1. Verprobung'!$E$18,
IF($C705="3 - HS",'C1. Verprobung'!$E$19,
IF($C705="4 - HS/MS",'C1. Verprobung'!$E$20,
IF($C705="5 - MS",'C1. Verprobung'!$E$21,
IF($C705="6 - MS/NS",'C1. Verprobung'!$E$22,
IF($C705="7 - NS",'C1. Verprobung'!$E$23,"-")))))))</f>
        <v>-</v>
      </c>
      <c r="R705" s="322" t="str">
        <f>IF($C705="1 - HöS",'C1. Verprobung'!$F$17,
IF($C705="2 - HöS/HS",'C1. Verprobung'!$F$18,
IF($C705="3 - HS",'C1. Verprobung'!$F$19,
IF($C705="4 - HS/MS",'C1. Verprobung'!$F$20,
IF($C705="5 - MS",'C1. Verprobung'!$F$21,
IF($C705="6 - MS/NS",'C1. Verprobung'!$F$22,
IF($C705="7 - NS",'C1. Verprobung'!$F$23,"-")))))))</f>
        <v>-</v>
      </c>
      <c r="S705" s="151"/>
      <c r="T705" s="181">
        <f t="shared" si="53"/>
        <v>0</v>
      </c>
      <c r="U705" s="181">
        <f t="shared" si="54"/>
        <v>0</v>
      </c>
      <c r="V705" s="181">
        <f t="shared" si="55"/>
        <v>0</v>
      </c>
      <c r="W705" s="181">
        <f t="shared" si="56"/>
        <v>0</v>
      </c>
      <c r="X705" s="181">
        <f t="shared" si="57"/>
        <v>0</v>
      </c>
    </row>
    <row r="706" spans="2:24" ht="15" customHeight="1" x14ac:dyDescent="0.2">
      <c r="B706" s="337" t="s">
        <v>36</v>
      </c>
      <c r="C706" s="133" t="s">
        <v>36</v>
      </c>
      <c r="D706" s="133" t="s">
        <v>36</v>
      </c>
      <c r="E706" s="133"/>
      <c r="F706" s="133"/>
      <c r="G706" s="133"/>
      <c r="H706" s="133"/>
      <c r="I706" s="133"/>
      <c r="J706" s="133"/>
      <c r="K706" s="154"/>
      <c r="L706" s="154"/>
      <c r="M706" s="154"/>
      <c r="N706" s="154"/>
      <c r="O706" s="322" t="str">
        <f>IF($C706="1 - HöS",'C1. Verprobung'!$C$17,
IF($C706="2 - HöS/HS",'C1. Verprobung'!$C$18,
IF($C706="3 - HS",'C1. Verprobung'!$C$19,
IF($C706="4 - HS/MS",'C1. Verprobung'!$C$20,
IF($C706="5 - MS",'C1. Verprobung'!$C$21,
IF($C706="6 - MS/NS",'C1. Verprobung'!$C$22,
IF($C706="7 - NS",'C1. Verprobung'!$C$23,"-")))))))</f>
        <v>-</v>
      </c>
      <c r="P706" s="322" t="str">
        <f>IF($C706="1 - HöS",'C1. Verprobung'!$D$17,
IF($C706="2 - HöS/HS",'C1. Verprobung'!$D$18,
IF($C706="3 - HS",'C1. Verprobung'!$D$19,
IF($C706="4 - HS/MS",'C1. Verprobung'!$D$20,
IF($C706="5 - MS",'C1. Verprobung'!$D$21,
IF($C706="6 - MS/NS",'C1. Verprobung'!$D$22,
IF($C706="7 - NS",'C1. Verprobung'!$D$23,"-")))))))</f>
        <v>-</v>
      </c>
      <c r="Q706" s="322" t="str">
        <f>IF($C706="1 - HöS",'C1. Verprobung'!$E$17,
IF($C706="2 - HöS/HS",'C1. Verprobung'!$E$18,
IF($C706="3 - HS",'C1. Verprobung'!$E$19,
IF($C706="4 - HS/MS",'C1. Verprobung'!$E$20,
IF($C706="5 - MS",'C1. Verprobung'!$E$21,
IF($C706="6 - MS/NS",'C1. Verprobung'!$E$22,
IF($C706="7 - NS",'C1. Verprobung'!$E$23,"-")))))))</f>
        <v>-</v>
      </c>
      <c r="R706" s="322" t="str">
        <f>IF($C706="1 - HöS",'C1. Verprobung'!$F$17,
IF($C706="2 - HöS/HS",'C1. Verprobung'!$F$18,
IF($C706="3 - HS",'C1. Verprobung'!$F$19,
IF($C706="4 - HS/MS",'C1. Verprobung'!$F$20,
IF($C706="5 - MS",'C1. Verprobung'!$F$21,
IF($C706="6 - MS/NS",'C1. Verprobung'!$F$22,
IF($C706="7 - NS",'C1. Verprobung'!$F$23,"-")))))))</f>
        <v>-</v>
      </c>
      <c r="S706" s="151"/>
      <c r="T706" s="181">
        <f t="shared" si="53"/>
        <v>0</v>
      </c>
      <c r="U706" s="181">
        <f t="shared" si="54"/>
        <v>0</v>
      </c>
      <c r="V706" s="181">
        <f t="shared" si="55"/>
        <v>0</v>
      </c>
      <c r="W706" s="181">
        <f t="shared" si="56"/>
        <v>0</v>
      </c>
      <c r="X706" s="181">
        <f t="shared" si="57"/>
        <v>0</v>
      </c>
    </row>
    <row r="707" spans="2:24" ht="15" customHeight="1" x14ac:dyDescent="0.2">
      <c r="B707" s="337" t="s">
        <v>36</v>
      </c>
      <c r="C707" s="133" t="s">
        <v>36</v>
      </c>
      <c r="D707" s="133" t="s">
        <v>36</v>
      </c>
      <c r="E707" s="133"/>
      <c r="F707" s="133"/>
      <c r="G707" s="133"/>
      <c r="H707" s="133"/>
      <c r="I707" s="133"/>
      <c r="J707" s="133"/>
      <c r="K707" s="154"/>
      <c r="L707" s="154"/>
      <c r="M707" s="154"/>
      <c r="N707" s="154"/>
      <c r="O707" s="322" t="str">
        <f>IF($C707="1 - HöS",'C1. Verprobung'!$C$17,
IF($C707="2 - HöS/HS",'C1. Verprobung'!$C$18,
IF($C707="3 - HS",'C1. Verprobung'!$C$19,
IF($C707="4 - HS/MS",'C1. Verprobung'!$C$20,
IF($C707="5 - MS",'C1. Verprobung'!$C$21,
IF($C707="6 - MS/NS",'C1. Verprobung'!$C$22,
IF($C707="7 - NS",'C1. Verprobung'!$C$23,"-")))))))</f>
        <v>-</v>
      </c>
      <c r="P707" s="322" t="str">
        <f>IF($C707="1 - HöS",'C1. Verprobung'!$D$17,
IF($C707="2 - HöS/HS",'C1. Verprobung'!$D$18,
IF($C707="3 - HS",'C1. Verprobung'!$D$19,
IF($C707="4 - HS/MS",'C1. Verprobung'!$D$20,
IF($C707="5 - MS",'C1. Verprobung'!$D$21,
IF($C707="6 - MS/NS",'C1. Verprobung'!$D$22,
IF($C707="7 - NS",'C1. Verprobung'!$D$23,"-")))))))</f>
        <v>-</v>
      </c>
      <c r="Q707" s="322" t="str">
        <f>IF($C707="1 - HöS",'C1. Verprobung'!$E$17,
IF($C707="2 - HöS/HS",'C1. Verprobung'!$E$18,
IF($C707="3 - HS",'C1. Verprobung'!$E$19,
IF($C707="4 - HS/MS",'C1. Verprobung'!$E$20,
IF($C707="5 - MS",'C1. Verprobung'!$E$21,
IF($C707="6 - MS/NS",'C1. Verprobung'!$E$22,
IF($C707="7 - NS",'C1. Verprobung'!$E$23,"-")))))))</f>
        <v>-</v>
      </c>
      <c r="R707" s="322" t="str">
        <f>IF($C707="1 - HöS",'C1. Verprobung'!$F$17,
IF($C707="2 - HöS/HS",'C1. Verprobung'!$F$18,
IF($C707="3 - HS",'C1. Verprobung'!$F$19,
IF($C707="4 - HS/MS",'C1. Verprobung'!$F$20,
IF($C707="5 - MS",'C1. Verprobung'!$F$21,
IF($C707="6 - MS/NS",'C1. Verprobung'!$F$22,
IF($C707="7 - NS",'C1. Verprobung'!$F$23,"-")))))))</f>
        <v>-</v>
      </c>
      <c r="S707" s="151"/>
      <c r="T707" s="181">
        <f t="shared" si="53"/>
        <v>0</v>
      </c>
      <c r="U707" s="181">
        <f t="shared" si="54"/>
        <v>0</v>
      </c>
      <c r="V707" s="181">
        <f t="shared" si="55"/>
        <v>0</v>
      </c>
      <c r="W707" s="181">
        <f t="shared" si="56"/>
        <v>0</v>
      </c>
      <c r="X707" s="181">
        <f t="shared" si="57"/>
        <v>0</v>
      </c>
    </row>
    <row r="708" spans="2:24" ht="15" customHeight="1" x14ac:dyDescent="0.2">
      <c r="B708" s="337" t="s">
        <v>36</v>
      </c>
      <c r="C708" s="133" t="s">
        <v>36</v>
      </c>
      <c r="D708" s="133" t="s">
        <v>36</v>
      </c>
      <c r="E708" s="133"/>
      <c r="F708" s="133"/>
      <c r="G708" s="133"/>
      <c r="H708" s="133"/>
      <c r="I708" s="133"/>
      <c r="J708" s="133"/>
      <c r="K708" s="154"/>
      <c r="L708" s="154"/>
      <c r="M708" s="154"/>
      <c r="N708" s="154"/>
      <c r="O708" s="322" t="str">
        <f>IF($C708="1 - HöS",'C1. Verprobung'!$C$17,
IF($C708="2 - HöS/HS",'C1. Verprobung'!$C$18,
IF($C708="3 - HS",'C1. Verprobung'!$C$19,
IF($C708="4 - HS/MS",'C1. Verprobung'!$C$20,
IF($C708="5 - MS",'C1. Verprobung'!$C$21,
IF($C708="6 - MS/NS",'C1. Verprobung'!$C$22,
IF($C708="7 - NS",'C1. Verprobung'!$C$23,"-")))))))</f>
        <v>-</v>
      </c>
      <c r="P708" s="322" t="str">
        <f>IF($C708="1 - HöS",'C1. Verprobung'!$D$17,
IF($C708="2 - HöS/HS",'C1. Verprobung'!$D$18,
IF($C708="3 - HS",'C1. Verprobung'!$D$19,
IF($C708="4 - HS/MS",'C1. Verprobung'!$D$20,
IF($C708="5 - MS",'C1. Verprobung'!$D$21,
IF($C708="6 - MS/NS",'C1. Verprobung'!$D$22,
IF($C708="7 - NS",'C1. Verprobung'!$D$23,"-")))))))</f>
        <v>-</v>
      </c>
      <c r="Q708" s="322" t="str">
        <f>IF($C708="1 - HöS",'C1. Verprobung'!$E$17,
IF($C708="2 - HöS/HS",'C1. Verprobung'!$E$18,
IF($C708="3 - HS",'C1. Verprobung'!$E$19,
IF($C708="4 - HS/MS",'C1. Verprobung'!$E$20,
IF($C708="5 - MS",'C1. Verprobung'!$E$21,
IF($C708="6 - MS/NS",'C1. Verprobung'!$E$22,
IF($C708="7 - NS",'C1. Verprobung'!$E$23,"-")))))))</f>
        <v>-</v>
      </c>
      <c r="R708" s="322" t="str">
        <f>IF($C708="1 - HöS",'C1. Verprobung'!$F$17,
IF($C708="2 - HöS/HS",'C1. Verprobung'!$F$18,
IF($C708="3 - HS",'C1. Verprobung'!$F$19,
IF($C708="4 - HS/MS",'C1. Verprobung'!$F$20,
IF($C708="5 - MS",'C1. Verprobung'!$F$21,
IF($C708="6 - MS/NS",'C1. Verprobung'!$F$22,
IF($C708="7 - NS",'C1. Verprobung'!$F$23,"-")))))))</f>
        <v>-</v>
      </c>
      <c r="S708" s="151"/>
      <c r="T708" s="181">
        <f t="shared" si="53"/>
        <v>0</v>
      </c>
      <c r="U708" s="181">
        <f t="shared" si="54"/>
        <v>0</v>
      </c>
      <c r="V708" s="181">
        <f t="shared" si="55"/>
        <v>0</v>
      </c>
      <c r="W708" s="181">
        <f t="shared" si="56"/>
        <v>0</v>
      </c>
      <c r="X708" s="181">
        <f t="shared" si="57"/>
        <v>0</v>
      </c>
    </row>
    <row r="709" spans="2:24" ht="15" customHeight="1" x14ac:dyDescent="0.2">
      <c r="B709" s="337" t="s">
        <v>36</v>
      </c>
      <c r="C709" s="133" t="s">
        <v>36</v>
      </c>
      <c r="D709" s="133" t="s">
        <v>36</v>
      </c>
      <c r="E709" s="133"/>
      <c r="F709" s="133"/>
      <c r="G709" s="133"/>
      <c r="H709" s="133"/>
      <c r="I709" s="133"/>
      <c r="J709" s="133"/>
      <c r="K709" s="154"/>
      <c r="L709" s="154"/>
      <c r="M709" s="154"/>
      <c r="N709" s="154"/>
      <c r="O709" s="322" t="str">
        <f>IF($C709="1 - HöS",'C1. Verprobung'!$C$17,
IF($C709="2 - HöS/HS",'C1. Verprobung'!$C$18,
IF($C709="3 - HS",'C1. Verprobung'!$C$19,
IF($C709="4 - HS/MS",'C1. Verprobung'!$C$20,
IF($C709="5 - MS",'C1. Verprobung'!$C$21,
IF($C709="6 - MS/NS",'C1. Verprobung'!$C$22,
IF($C709="7 - NS",'C1. Verprobung'!$C$23,"-")))))))</f>
        <v>-</v>
      </c>
      <c r="P709" s="322" t="str">
        <f>IF($C709="1 - HöS",'C1. Verprobung'!$D$17,
IF($C709="2 - HöS/HS",'C1. Verprobung'!$D$18,
IF($C709="3 - HS",'C1. Verprobung'!$D$19,
IF($C709="4 - HS/MS",'C1. Verprobung'!$D$20,
IF($C709="5 - MS",'C1. Verprobung'!$D$21,
IF($C709="6 - MS/NS",'C1. Verprobung'!$D$22,
IF($C709="7 - NS",'C1. Verprobung'!$D$23,"-")))))))</f>
        <v>-</v>
      </c>
      <c r="Q709" s="322" t="str">
        <f>IF($C709="1 - HöS",'C1. Verprobung'!$E$17,
IF($C709="2 - HöS/HS",'C1. Verprobung'!$E$18,
IF($C709="3 - HS",'C1. Verprobung'!$E$19,
IF($C709="4 - HS/MS",'C1. Verprobung'!$E$20,
IF($C709="5 - MS",'C1. Verprobung'!$E$21,
IF($C709="6 - MS/NS",'C1. Verprobung'!$E$22,
IF($C709="7 - NS",'C1. Verprobung'!$E$23,"-")))))))</f>
        <v>-</v>
      </c>
      <c r="R709" s="322" t="str">
        <f>IF($C709="1 - HöS",'C1. Verprobung'!$F$17,
IF($C709="2 - HöS/HS",'C1. Verprobung'!$F$18,
IF($C709="3 - HS",'C1. Verprobung'!$F$19,
IF($C709="4 - HS/MS",'C1. Verprobung'!$F$20,
IF($C709="5 - MS",'C1. Verprobung'!$F$21,
IF($C709="6 - MS/NS",'C1. Verprobung'!$F$22,
IF($C709="7 - NS",'C1. Verprobung'!$F$23,"-")))))))</f>
        <v>-</v>
      </c>
      <c r="S709" s="151"/>
      <c r="T709" s="181">
        <f t="shared" si="53"/>
        <v>0</v>
      </c>
      <c r="U709" s="181">
        <f t="shared" si="54"/>
        <v>0</v>
      </c>
      <c r="V709" s="181">
        <f t="shared" si="55"/>
        <v>0</v>
      </c>
      <c r="W709" s="181">
        <f t="shared" si="56"/>
        <v>0</v>
      </c>
      <c r="X709" s="181">
        <f t="shared" si="57"/>
        <v>0</v>
      </c>
    </row>
    <row r="710" spans="2:24" ht="15" customHeight="1" x14ac:dyDescent="0.2">
      <c r="B710" s="337" t="s">
        <v>36</v>
      </c>
      <c r="C710" s="133" t="s">
        <v>36</v>
      </c>
      <c r="D710" s="133" t="s">
        <v>36</v>
      </c>
      <c r="E710" s="133"/>
      <c r="F710" s="133"/>
      <c r="G710" s="133"/>
      <c r="H710" s="133"/>
      <c r="I710" s="133"/>
      <c r="J710" s="133"/>
      <c r="K710" s="154"/>
      <c r="L710" s="154"/>
      <c r="M710" s="154"/>
      <c r="N710" s="154"/>
      <c r="O710" s="322" t="str">
        <f>IF($C710="1 - HöS",'C1. Verprobung'!$C$17,
IF($C710="2 - HöS/HS",'C1. Verprobung'!$C$18,
IF($C710="3 - HS",'C1. Verprobung'!$C$19,
IF($C710="4 - HS/MS",'C1. Verprobung'!$C$20,
IF($C710="5 - MS",'C1. Verprobung'!$C$21,
IF($C710="6 - MS/NS",'C1. Verprobung'!$C$22,
IF($C710="7 - NS",'C1. Verprobung'!$C$23,"-")))))))</f>
        <v>-</v>
      </c>
      <c r="P710" s="322" t="str">
        <f>IF($C710="1 - HöS",'C1. Verprobung'!$D$17,
IF($C710="2 - HöS/HS",'C1. Verprobung'!$D$18,
IF($C710="3 - HS",'C1. Verprobung'!$D$19,
IF($C710="4 - HS/MS",'C1. Verprobung'!$D$20,
IF($C710="5 - MS",'C1. Verprobung'!$D$21,
IF($C710="6 - MS/NS",'C1. Verprobung'!$D$22,
IF($C710="7 - NS",'C1. Verprobung'!$D$23,"-")))))))</f>
        <v>-</v>
      </c>
      <c r="Q710" s="322" t="str">
        <f>IF($C710="1 - HöS",'C1. Verprobung'!$E$17,
IF($C710="2 - HöS/HS",'C1. Verprobung'!$E$18,
IF($C710="3 - HS",'C1. Verprobung'!$E$19,
IF($C710="4 - HS/MS",'C1. Verprobung'!$E$20,
IF($C710="5 - MS",'C1. Verprobung'!$E$21,
IF($C710="6 - MS/NS",'C1. Verprobung'!$E$22,
IF($C710="7 - NS",'C1. Verprobung'!$E$23,"-")))))))</f>
        <v>-</v>
      </c>
      <c r="R710" s="322" t="str">
        <f>IF($C710="1 - HöS",'C1. Verprobung'!$F$17,
IF($C710="2 - HöS/HS",'C1. Verprobung'!$F$18,
IF($C710="3 - HS",'C1. Verprobung'!$F$19,
IF($C710="4 - HS/MS",'C1. Verprobung'!$F$20,
IF($C710="5 - MS",'C1. Verprobung'!$F$21,
IF($C710="6 - MS/NS",'C1. Verprobung'!$F$22,
IF($C710="7 - NS",'C1. Verprobung'!$F$23,"-")))))))</f>
        <v>-</v>
      </c>
      <c r="S710" s="151"/>
      <c r="T710" s="181">
        <f t="shared" si="53"/>
        <v>0</v>
      </c>
      <c r="U710" s="181">
        <f t="shared" si="54"/>
        <v>0</v>
      </c>
      <c r="V710" s="181">
        <f t="shared" si="55"/>
        <v>0</v>
      </c>
      <c r="W710" s="181">
        <f t="shared" si="56"/>
        <v>0</v>
      </c>
      <c r="X710" s="181">
        <f t="shared" si="57"/>
        <v>0</v>
      </c>
    </row>
    <row r="711" spans="2:24" ht="15" customHeight="1" x14ac:dyDescent="0.2">
      <c r="B711" s="337" t="s">
        <v>36</v>
      </c>
      <c r="C711" s="133" t="s">
        <v>36</v>
      </c>
      <c r="D711" s="133" t="s">
        <v>36</v>
      </c>
      <c r="E711" s="133"/>
      <c r="F711" s="133"/>
      <c r="G711" s="133"/>
      <c r="H711" s="133"/>
      <c r="I711" s="133"/>
      <c r="J711" s="133"/>
      <c r="K711" s="154"/>
      <c r="L711" s="154"/>
      <c r="M711" s="154"/>
      <c r="N711" s="154"/>
      <c r="O711" s="322" t="str">
        <f>IF($C711="1 - HöS",'C1. Verprobung'!$C$17,
IF($C711="2 - HöS/HS",'C1. Verprobung'!$C$18,
IF($C711="3 - HS",'C1. Verprobung'!$C$19,
IF($C711="4 - HS/MS",'C1. Verprobung'!$C$20,
IF($C711="5 - MS",'C1. Verprobung'!$C$21,
IF($C711="6 - MS/NS",'C1. Verprobung'!$C$22,
IF($C711="7 - NS",'C1. Verprobung'!$C$23,"-")))))))</f>
        <v>-</v>
      </c>
      <c r="P711" s="322" t="str">
        <f>IF($C711="1 - HöS",'C1. Verprobung'!$D$17,
IF($C711="2 - HöS/HS",'C1. Verprobung'!$D$18,
IF($C711="3 - HS",'C1. Verprobung'!$D$19,
IF($C711="4 - HS/MS",'C1. Verprobung'!$D$20,
IF($C711="5 - MS",'C1. Verprobung'!$D$21,
IF($C711="6 - MS/NS",'C1. Verprobung'!$D$22,
IF($C711="7 - NS",'C1. Verprobung'!$D$23,"-")))))))</f>
        <v>-</v>
      </c>
      <c r="Q711" s="322" t="str">
        <f>IF($C711="1 - HöS",'C1. Verprobung'!$E$17,
IF($C711="2 - HöS/HS",'C1. Verprobung'!$E$18,
IF($C711="3 - HS",'C1. Verprobung'!$E$19,
IF($C711="4 - HS/MS",'C1. Verprobung'!$E$20,
IF($C711="5 - MS",'C1. Verprobung'!$E$21,
IF($C711="6 - MS/NS",'C1. Verprobung'!$E$22,
IF($C711="7 - NS",'C1. Verprobung'!$E$23,"-")))))))</f>
        <v>-</v>
      </c>
      <c r="R711" s="322" t="str">
        <f>IF($C711="1 - HöS",'C1. Verprobung'!$F$17,
IF($C711="2 - HöS/HS",'C1. Verprobung'!$F$18,
IF($C711="3 - HS",'C1. Verprobung'!$F$19,
IF($C711="4 - HS/MS",'C1. Verprobung'!$F$20,
IF($C711="5 - MS",'C1. Verprobung'!$F$21,
IF($C711="6 - MS/NS",'C1. Verprobung'!$F$22,
IF($C711="7 - NS",'C1. Verprobung'!$F$23,"-")))))))</f>
        <v>-</v>
      </c>
      <c r="S711" s="151"/>
      <c r="T711" s="181">
        <f t="shared" si="53"/>
        <v>0</v>
      </c>
      <c r="U711" s="181">
        <f t="shared" si="54"/>
        <v>0</v>
      </c>
      <c r="V711" s="181">
        <f t="shared" si="55"/>
        <v>0</v>
      </c>
      <c r="W711" s="181">
        <f t="shared" si="56"/>
        <v>0</v>
      </c>
      <c r="X711" s="181">
        <f t="shared" si="57"/>
        <v>0</v>
      </c>
    </row>
    <row r="712" spans="2:24" ht="15" customHeight="1" x14ac:dyDescent="0.2">
      <c r="B712" s="337" t="s">
        <v>36</v>
      </c>
      <c r="C712" s="133" t="s">
        <v>36</v>
      </c>
      <c r="D712" s="133" t="s">
        <v>36</v>
      </c>
      <c r="E712" s="133"/>
      <c r="F712" s="133"/>
      <c r="G712" s="133"/>
      <c r="H712" s="133"/>
      <c r="I712" s="133"/>
      <c r="J712" s="133"/>
      <c r="K712" s="154"/>
      <c r="L712" s="154"/>
      <c r="M712" s="154"/>
      <c r="N712" s="154"/>
      <c r="O712" s="322" t="str">
        <f>IF($C712="1 - HöS",'C1. Verprobung'!$C$17,
IF($C712="2 - HöS/HS",'C1. Verprobung'!$C$18,
IF($C712="3 - HS",'C1. Verprobung'!$C$19,
IF($C712="4 - HS/MS",'C1. Verprobung'!$C$20,
IF($C712="5 - MS",'C1. Verprobung'!$C$21,
IF($C712="6 - MS/NS",'C1. Verprobung'!$C$22,
IF($C712="7 - NS",'C1. Verprobung'!$C$23,"-")))))))</f>
        <v>-</v>
      </c>
      <c r="P712" s="322" t="str">
        <f>IF($C712="1 - HöS",'C1. Verprobung'!$D$17,
IF($C712="2 - HöS/HS",'C1. Verprobung'!$D$18,
IF($C712="3 - HS",'C1. Verprobung'!$D$19,
IF($C712="4 - HS/MS",'C1. Verprobung'!$D$20,
IF($C712="5 - MS",'C1. Verprobung'!$D$21,
IF($C712="6 - MS/NS",'C1. Verprobung'!$D$22,
IF($C712="7 - NS",'C1. Verprobung'!$D$23,"-")))))))</f>
        <v>-</v>
      </c>
      <c r="Q712" s="322" t="str">
        <f>IF($C712="1 - HöS",'C1. Verprobung'!$E$17,
IF($C712="2 - HöS/HS",'C1. Verprobung'!$E$18,
IF($C712="3 - HS",'C1. Verprobung'!$E$19,
IF($C712="4 - HS/MS",'C1. Verprobung'!$E$20,
IF($C712="5 - MS",'C1. Verprobung'!$E$21,
IF($C712="6 - MS/NS",'C1. Verprobung'!$E$22,
IF($C712="7 - NS",'C1. Verprobung'!$E$23,"-")))))))</f>
        <v>-</v>
      </c>
      <c r="R712" s="322" t="str">
        <f>IF($C712="1 - HöS",'C1. Verprobung'!$F$17,
IF($C712="2 - HöS/HS",'C1. Verprobung'!$F$18,
IF($C712="3 - HS",'C1. Verprobung'!$F$19,
IF($C712="4 - HS/MS",'C1. Verprobung'!$F$20,
IF($C712="5 - MS",'C1. Verprobung'!$F$21,
IF($C712="6 - MS/NS",'C1. Verprobung'!$F$22,
IF($C712="7 - NS",'C1. Verprobung'!$F$23,"-")))))))</f>
        <v>-</v>
      </c>
      <c r="S712" s="151"/>
      <c r="T712" s="181">
        <f t="shared" si="53"/>
        <v>0</v>
      </c>
      <c r="U712" s="181">
        <f t="shared" si="54"/>
        <v>0</v>
      </c>
      <c r="V712" s="181">
        <f t="shared" si="55"/>
        <v>0</v>
      </c>
      <c r="W712" s="181">
        <f t="shared" si="56"/>
        <v>0</v>
      </c>
      <c r="X712" s="181">
        <f t="shared" si="57"/>
        <v>0</v>
      </c>
    </row>
    <row r="713" spans="2:24" ht="15" customHeight="1" x14ac:dyDescent="0.2">
      <c r="B713" s="337" t="s">
        <v>36</v>
      </c>
      <c r="C713" s="133" t="s">
        <v>36</v>
      </c>
      <c r="D713" s="133" t="s">
        <v>36</v>
      </c>
      <c r="E713" s="133"/>
      <c r="F713" s="133"/>
      <c r="G713" s="133"/>
      <c r="H713" s="133"/>
      <c r="I713" s="133"/>
      <c r="J713" s="133"/>
      <c r="K713" s="154"/>
      <c r="L713" s="154"/>
      <c r="M713" s="154"/>
      <c r="N713" s="154"/>
      <c r="O713" s="322" t="str">
        <f>IF($C713="1 - HöS",'C1. Verprobung'!$C$17,
IF($C713="2 - HöS/HS",'C1. Verprobung'!$C$18,
IF($C713="3 - HS",'C1. Verprobung'!$C$19,
IF($C713="4 - HS/MS",'C1. Verprobung'!$C$20,
IF($C713="5 - MS",'C1. Verprobung'!$C$21,
IF($C713="6 - MS/NS",'C1. Verprobung'!$C$22,
IF($C713="7 - NS",'C1. Verprobung'!$C$23,"-")))))))</f>
        <v>-</v>
      </c>
      <c r="P713" s="322" t="str">
        <f>IF($C713="1 - HöS",'C1. Verprobung'!$D$17,
IF($C713="2 - HöS/HS",'C1. Verprobung'!$D$18,
IF($C713="3 - HS",'C1. Verprobung'!$D$19,
IF($C713="4 - HS/MS",'C1. Verprobung'!$D$20,
IF($C713="5 - MS",'C1. Verprobung'!$D$21,
IF($C713="6 - MS/NS",'C1. Verprobung'!$D$22,
IF($C713="7 - NS",'C1. Verprobung'!$D$23,"-")))))))</f>
        <v>-</v>
      </c>
      <c r="Q713" s="322" t="str">
        <f>IF($C713="1 - HöS",'C1. Verprobung'!$E$17,
IF($C713="2 - HöS/HS",'C1. Verprobung'!$E$18,
IF($C713="3 - HS",'C1. Verprobung'!$E$19,
IF($C713="4 - HS/MS",'C1. Verprobung'!$E$20,
IF($C713="5 - MS",'C1. Verprobung'!$E$21,
IF($C713="6 - MS/NS",'C1. Verprobung'!$E$22,
IF($C713="7 - NS",'C1. Verprobung'!$E$23,"-")))))))</f>
        <v>-</v>
      </c>
      <c r="R713" s="322" t="str">
        <f>IF($C713="1 - HöS",'C1. Verprobung'!$F$17,
IF($C713="2 - HöS/HS",'C1. Verprobung'!$F$18,
IF($C713="3 - HS",'C1. Verprobung'!$F$19,
IF($C713="4 - HS/MS",'C1. Verprobung'!$F$20,
IF($C713="5 - MS",'C1. Verprobung'!$F$21,
IF($C713="6 - MS/NS",'C1. Verprobung'!$F$22,
IF($C713="7 - NS",'C1. Verprobung'!$F$23,"-")))))))</f>
        <v>-</v>
      </c>
      <c r="S713" s="151"/>
      <c r="T713" s="181">
        <f t="shared" si="53"/>
        <v>0</v>
      </c>
      <c r="U713" s="181">
        <f t="shared" si="54"/>
        <v>0</v>
      </c>
      <c r="V713" s="181">
        <f t="shared" si="55"/>
        <v>0</v>
      </c>
      <c r="W713" s="181">
        <f t="shared" si="56"/>
        <v>0</v>
      </c>
      <c r="X713" s="181">
        <f t="shared" si="57"/>
        <v>0</v>
      </c>
    </row>
    <row r="714" spans="2:24" ht="15" customHeight="1" x14ac:dyDescent="0.2">
      <c r="B714" s="337" t="s">
        <v>36</v>
      </c>
      <c r="C714" s="133" t="s">
        <v>36</v>
      </c>
      <c r="D714" s="133" t="s">
        <v>36</v>
      </c>
      <c r="E714" s="133"/>
      <c r="F714" s="133"/>
      <c r="G714" s="133"/>
      <c r="H714" s="133"/>
      <c r="I714" s="133"/>
      <c r="J714" s="133"/>
      <c r="K714" s="154"/>
      <c r="L714" s="154"/>
      <c r="M714" s="154"/>
      <c r="N714" s="154"/>
      <c r="O714" s="322" t="str">
        <f>IF($C714="1 - HöS",'C1. Verprobung'!$C$17,
IF($C714="2 - HöS/HS",'C1. Verprobung'!$C$18,
IF($C714="3 - HS",'C1. Verprobung'!$C$19,
IF($C714="4 - HS/MS",'C1. Verprobung'!$C$20,
IF($C714="5 - MS",'C1. Verprobung'!$C$21,
IF($C714="6 - MS/NS",'C1. Verprobung'!$C$22,
IF($C714="7 - NS",'C1. Verprobung'!$C$23,"-")))))))</f>
        <v>-</v>
      </c>
      <c r="P714" s="322" t="str">
        <f>IF($C714="1 - HöS",'C1. Verprobung'!$D$17,
IF($C714="2 - HöS/HS",'C1. Verprobung'!$D$18,
IF($C714="3 - HS",'C1. Verprobung'!$D$19,
IF($C714="4 - HS/MS",'C1. Verprobung'!$D$20,
IF($C714="5 - MS",'C1. Verprobung'!$D$21,
IF($C714="6 - MS/NS",'C1. Verprobung'!$D$22,
IF($C714="7 - NS",'C1. Verprobung'!$D$23,"-")))))))</f>
        <v>-</v>
      </c>
      <c r="Q714" s="322" t="str">
        <f>IF($C714="1 - HöS",'C1. Verprobung'!$E$17,
IF($C714="2 - HöS/HS",'C1. Verprobung'!$E$18,
IF($C714="3 - HS",'C1. Verprobung'!$E$19,
IF($C714="4 - HS/MS",'C1. Verprobung'!$E$20,
IF($C714="5 - MS",'C1. Verprobung'!$E$21,
IF($C714="6 - MS/NS",'C1. Verprobung'!$E$22,
IF($C714="7 - NS",'C1. Verprobung'!$E$23,"-")))))))</f>
        <v>-</v>
      </c>
      <c r="R714" s="322" t="str">
        <f>IF($C714="1 - HöS",'C1. Verprobung'!$F$17,
IF($C714="2 - HöS/HS",'C1. Verprobung'!$F$18,
IF($C714="3 - HS",'C1. Verprobung'!$F$19,
IF($C714="4 - HS/MS",'C1. Verprobung'!$F$20,
IF($C714="5 - MS",'C1. Verprobung'!$F$21,
IF($C714="6 - MS/NS",'C1. Verprobung'!$F$22,
IF($C714="7 - NS",'C1. Verprobung'!$F$23,"-")))))))</f>
        <v>-</v>
      </c>
      <c r="S714" s="151"/>
      <c r="T714" s="181">
        <f t="shared" si="53"/>
        <v>0</v>
      </c>
      <c r="U714" s="181">
        <f t="shared" si="54"/>
        <v>0</v>
      </c>
      <c r="V714" s="181">
        <f t="shared" si="55"/>
        <v>0</v>
      </c>
      <c r="W714" s="181">
        <f t="shared" si="56"/>
        <v>0</v>
      </c>
      <c r="X714" s="181">
        <f t="shared" si="57"/>
        <v>0</v>
      </c>
    </row>
    <row r="715" spans="2:24" ht="15" customHeight="1" x14ac:dyDescent="0.2">
      <c r="B715" s="337" t="s">
        <v>36</v>
      </c>
      <c r="C715" s="133" t="s">
        <v>36</v>
      </c>
      <c r="D715" s="133" t="s">
        <v>36</v>
      </c>
      <c r="E715" s="133"/>
      <c r="F715" s="133"/>
      <c r="G715" s="133"/>
      <c r="H715" s="133"/>
      <c r="I715" s="133"/>
      <c r="J715" s="133"/>
      <c r="K715" s="154"/>
      <c r="L715" s="154"/>
      <c r="M715" s="154"/>
      <c r="N715" s="154"/>
      <c r="O715" s="322" t="str">
        <f>IF($C715="1 - HöS",'C1. Verprobung'!$C$17,
IF($C715="2 - HöS/HS",'C1. Verprobung'!$C$18,
IF($C715="3 - HS",'C1. Verprobung'!$C$19,
IF($C715="4 - HS/MS",'C1. Verprobung'!$C$20,
IF($C715="5 - MS",'C1. Verprobung'!$C$21,
IF($C715="6 - MS/NS",'C1. Verprobung'!$C$22,
IF($C715="7 - NS",'C1. Verprobung'!$C$23,"-")))))))</f>
        <v>-</v>
      </c>
      <c r="P715" s="322" t="str">
        <f>IF($C715="1 - HöS",'C1. Verprobung'!$D$17,
IF($C715="2 - HöS/HS",'C1. Verprobung'!$D$18,
IF($C715="3 - HS",'C1. Verprobung'!$D$19,
IF($C715="4 - HS/MS",'C1. Verprobung'!$D$20,
IF($C715="5 - MS",'C1. Verprobung'!$D$21,
IF($C715="6 - MS/NS",'C1. Verprobung'!$D$22,
IF($C715="7 - NS",'C1. Verprobung'!$D$23,"-")))))))</f>
        <v>-</v>
      </c>
      <c r="Q715" s="322" t="str">
        <f>IF($C715="1 - HöS",'C1. Verprobung'!$E$17,
IF($C715="2 - HöS/HS",'C1. Verprobung'!$E$18,
IF($C715="3 - HS",'C1. Verprobung'!$E$19,
IF($C715="4 - HS/MS",'C1. Verprobung'!$E$20,
IF($C715="5 - MS",'C1. Verprobung'!$E$21,
IF($C715="6 - MS/NS",'C1. Verprobung'!$E$22,
IF($C715="7 - NS",'C1. Verprobung'!$E$23,"-")))))))</f>
        <v>-</v>
      </c>
      <c r="R715" s="322" t="str">
        <f>IF($C715="1 - HöS",'C1. Verprobung'!$F$17,
IF($C715="2 - HöS/HS",'C1. Verprobung'!$F$18,
IF($C715="3 - HS",'C1. Verprobung'!$F$19,
IF($C715="4 - HS/MS",'C1. Verprobung'!$F$20,
IF($C715="5 - MS",'C1. Verprobung'!$F$21,
IF($C715="6 - MS/NS",'C1. Verprobung'!$F$22,
IF($C715="7 - NS",'C1. Verprobung'!$F$23,"-")))))))</f>
        <v>-</v>
      </c>
      <c r="S715" s="151"/>
      <c r="T715" s="181">
        <f t="shared" si="53"/>
        <v>0</v>
      </c>
      <c r="U715" s="181">
        <f t="shared" si="54"/>
        <v>0</v>
      </c>
      <c r="V715" s="181">
        <f t="shared" si="55"/>
        <v>0</v>
      </c>
      <c r="W715" s="181">
        <f t="shared" si="56"/>
        <v>0</v>
      </c>
      <c r="X715" s="181">
        <f t="shared" si="57"/>
        <v>0</v>
      </c>
    </row>
    <row r="716" spans="2:24" ht="15" customHeight="1" x14ac:dyDescent="0.2">
      <c r="B716" s="337" t="s">
        <v>36</v>
      </c>
      <c r="C716" s="133" t="s">
        <v>36</v>
      </c>
      <c r="D716" s="133" t="s">
        <v>36</v>
      </c>
      <c r="E716" s="133"/>
      <c r="F716" s="133"/>
      <c r="G716" s="133"/>
      <c r="H716" s="133"/>
      <c r="I716" s="133"/>
      <c r="J716" s="133"/>
      <c r="K716" s="154"/>
      <c r="L716" s="154"/>
      <c r="M716" s="154"/>
      <c r="N716" s="154"/>
      <c r="O716" s="322" t="str">
        <f>IF($C716="1 - HöS",'C1. Verprobung'!$C$17,
IF($C716="2 - HöS/HS",'C1. Verprobung'!$C$18,
IF($C716="3 - HS",'C1. Verprobung'!$C$19,
IF($C716="4 - HS/MS",'C1. Verprobung'!$C$20,
IF($C716="5 - MS",'C1. Verprobung'!$C$21,
IF($C716="6 - MS/NS",'C1. Verprobung'!$C$22,
IF($C716="7 - NS",'C1. Verprobung'!$C$23,"-")))))))</f>
        <v>-</v>
      </c>
      <c r="P716" s="322" t="str">
        <f>IF($C716="1 - HöS",'C1. Verprobung'!$D$17,
IF($C716="2 - HöS/HS",'C1. Verprobung'!$D$18,
IF($C716="3 - HS",'C1. Verprobung'!$D$19,
IF($C716="4 - HS/MS",'C1. Verprobung'!$D$20,
IF($C716="5 - MS",'C1. Verprobung'!$D$21,
IF($C716="6 - MS/NS",'C1. Verprobung'!$D$22,
IF($C716="7 - NS",'C1. Verprobung'!$D$23,"-")))))))</f>
        <v>-</v>
      </c>
      <c r="Q716" s="322" t="str">
        <f>IF($C716="1 - HöS",'C1. Verprobung'!$E$17,
IF($C716="2 - HöS/HS",'C1. Verprobung'!$E$18,
IF($C716="3 - HS",'C1. Verprobung'!$E$19,
IF($C716="4 - HS/MS",'C1. Verprobung'!$E$20,
IF($C716="5 - MS",'C1. Verprobung'!$E$21,
IF($C716="6 - MS/NS",'C1. Verprobung'!$E$22,
IF($C716="7 - NS",'C1. Verprobung'!$E$23,"-")))))))</f>
        <v>-</v>
      </c>
      <c r="R716" s="322" t="str">
        <f>IF($C716="1 - HöS",'C1. Verprobung'!$F$17,
IF($C716="2 - HöS/HS",'C1. Verprobung'!$F$18,
IF($C716="3 - HS",'C1. Verprobung'!$F$19,
IF($C716="4 - HS/MS",'C1. Verprobung'!$F$20,
IF($C716="5 - MS",'C1. Verprobung'!$F$21,
IF($C716="6 - MS/NS",'C1. Verprobung'!$F$22,
IF($C716="7 - NS",'C1. Verprobung'!$F$23,"-")))))))</f>
        <v>-</v>
      </c>
      <c r="S716" s="151"/>
      <c r="T716" s="181">
        <f t="shared" si="53"/>
        <v>0</v>
      </c>
      <c r="U716" s="181">
        <f t="shared" si="54"/>
        <v>0</v>
      </c>
      <c r="V716" s="181">
        <f t="shared" si="55"/>
        <v>0</v>
      </c>
      <c r="W716" s="181">
        <f t="shared" si="56"/>
        <v>0</v>
      </c>
      <c r="X716" s="181">
        <f t="shared" si="57"/>
        <v>0</v>
      </c>
    </row>
    <row r="717" spans="2:24" ht="15" customHeight="1" x14ac:dyDescent="0.2">
      <c r="B717" s="337" t="s">
        <v>36</v>
      </c>
      <c r="C717" s="133" t="s">
        <v>36</v>
      </c>
      <c r="D717" s="133" t="s">
        <v>36</v>
      </c>
      <c r="E717" s="133"/>
      <c r="F717" s="133"/>
      <c r="G717" s="133"/>
      <c r="H717" s="133"/>
      <c r="I717" s="133"/>
      <c r="J717" s="133"/>
      <c r="K717" s="154"/>
      <c r="L717" s="154"/>
      <c r="M717" s="154"/>
      <c r="N717" s="154"/>
      <c r="O717" s="322" t="str">
        <f>IF($C717="1 - HöS",'C1. Verprobung'!$C$17,
IF($C717="2 - HöS/HS",'C1. Verprobung'!$C$18,
IF($C717="3 - HS",'C1. Verprobung'!$C$19,
IF($C717="4 - HS/MS",'C1. Verprobung'!$C$20,
IF($C717="5 - MS",'C1. Verprobung'!$C$21,
IF($C717="6 - MS/NS",'C1. Verprobung'!$C$22,
IF($C717="7 - NS",'C1. Verprobung'!$C$23,"-")))))))</f>
        <v>-</v>
      </c>
      <c r="P717" s="322" t="str">
        <f>IF($C717="1 - HöS",'C1. Verprobung'!$D$17,
IF($C717="2 - HöS/HS",'C1. Verprobung'!$D$18,
IF($C717="3 - HS",'C1. Verprobung'!$D$19,
IF($C717="4 - HS/MS",'C1. Verprobung'!$D$20,
IF($C717="5 - MS",'C1. Verprobung'!$D$21,
IF($C717="6 - MS/NS",'C1. Verprobung'!$D$22,
IF($C717="7 - NS",'C1. Verprobung'!$D$23,"-")))))))</f>
        <v>-</v>
      </c>
      <c r="Q717" s="322" t="str">
        <f>IF($C717="1 - HöS",'C1. Verprobung'!$E$17,
IF($C717="2 - HöS/HS",'C1. Verprobung'!$E$18,
IF($C717="3 - HS",'C1. Verprobung'!$E$19,
IF($C717="4 - HS/MS",'C1. Verprobung'!$E$20,
IF($C717="5 - MS",'C1. Verprobung'!$E$21,
IF($C717="6 - MS/NS",'C1. Verprobung'!$E$22,
IF($C717="7 - NS",'C1. Verprobung'!$E$23,"-")))))))</f>
        <v>-</v>
      </c>
      <c r="R717" s="322" t="str">
        <f>IF($C717="1 - HöS",'C1. Verprobung'!$F$17,
IF($C717="2 - HöS/HS",'C1. Verprobung'!$F$18,
IF($C717="3 - HS",'C1. Verprobung'!$F$19,
IF($C717="4 - HS/MS",'C1. Verprobung'!$F$20,
IF($C717="5 - MS",'C1. Verprobung'!$F$21,
IF($C717="6 - MS/NS",'C1. Verprobung'!$F$22,
IF($C717="7 - NS",'C1. Verprobung'!$F$23,"-")))))))</f>
        <v>-</v>
      </c>
      <c r="S717" s="151"/>
      <c r="T717" s="181">
        <f t="shared" si="53"/>
        <v>0</v>
      </c>
      <c r="U717" s="181">
        <f t="shared" si="54"/>
        <v>0</v>
      </c>
      <c r="V717" s="181">
        <f t="shared" si="55"/>
        <v>0</v>
      </c>
      <c r="W717" s="181">
        <f t="shared" si="56"/>
        <v>0</v>
      </c>
      <c r="X717" s="181">
        <f t="shared" si="57"/>
        <v>0</v>
      </c>
    </row>
    <row r="718" spans="2:24" ht="15" customHeight="1" x14ac:dyDescent="0.2">
      <c r="B718" s="337" t="s">
        <v>36</v>
      </c>
      <c r="C718" s="133" t="s">
        <v>36</v>
      </c>
      <c r="D718" s="133" t="s">
        <v>36</v>
      </c>
      <c r="E718" s="133"/>
      <c r="F718" s="133"/>
      <c r="G718" s="133"/>
      <c r="H718" s="133"/>
      <c r="I718" s="133"/>
      <c r="J718" s="133"/>
      <c r="K718" s="154"/>
      <c r="L718" s="154"/>
      <c r="M718" s="154"/>
      <c r="N718" s="154"/>
      <c r="O718" s="322" t="str">
        <f>IF($C718="1 - HöS",'C1. Verprobung'!$C$17,
IF($C718="2 - HöS/HS",'C1. Verprobung'!$C$18,
IF($C718="3 - HS",'C1. Verprobung'!$C$19,
IF($C718="4 - HS/MS",'C1. Verprobung'!$C$20,
IF($C718="5 - MS",'C1. Verprobung'!$C$21,
IF($C718="6 - MS/NS",'C1. Verprobung'!$C$22,
IF($C718="7 - NS",'C1. Verprobung'!$C$23,"-")))))))</f>
        <v>-</v>
      </c>
      <c r="P718" s="322" t="str">
        <f>IF($C718="1 - HöS",'C1. Verprobung'!$D$17,
IF($C718="2 - HöS/HS",'C1. Verprobung'!$D$18,
IF($C718="3 - HS",'C1. Verprobung'!$D$19,
IF($C718="4 - HS/MS",'C1. Verprobung'!$D$20,
IF($C718="5 - MS",'C1. Verprobung'!$D$21,
IF($C718="6 - MS/NS",'C1. Verprobung'!$D$22,
IF($C718="7 - NS",'C1. Verprobung'!$D$23,"-")))))))</f>
        <v>-</v>
      </c>
      <c r="Q718" s="322" t="str">
        <f>IF($C718="1 - HöS",'C1. Verprobung'!$E$17,
IF($C718="2 - HöS/HS",'C1. Verprobung'!$E$18,
IF($C718="3 - HS",'C1. Verprobung'!$E$19,
IF($C718="4 - HS/MS",'C1. Verprobung'!$E$20,
IF($C718="5 - MS",'C1. Verprobung'!$E$21,
IF($C718="6 - MS/NS",'C1. Verprobung'!$E$22,
IF($C718="7 - NS",'C1. Verprobung'!$E$23,"-")))))))</f>
        <v>-</v>
      </c>
      <c r="R718" s="322" t="str">
        <f>IF($C718="1 - HöS",'C1. Verprobung'!$F$17,
IF($C718="2 - HöS/HS",'C1. Verprobung'!$F$18,
IF($C718="3 - HS",'C1. Verprobung'!$F$19,
IF($C718="4 - HS/MS",'C1. Verprobung'!$F$20,
IF($C718="5 - MS",'C1. Verprobung'!$F$21,
IF($C718="6 - MS/NS",'C1. Verprobung'!$F$22,
IF($C718="7 - NS",'C1. Verprobung'!$F$23,"-")))))))</f>
        <v>-</v>
      </c>
      <c r="S718" s="151"/>
      <c r="T718" s="181">
        <f t="shared" si="53"/>
        <v>0</v>
      </c>
      <c r="U718" s="181">
        <f t="shared" si="54"/>
        <v>0</v>
      </c>
      <c r="V718" s="181">
        <f t="shared" si="55"/>
        <v>0</v>
      </c>
      <c r="W718" s="181">
        <f t="shared" si="56"/>
        <v>0</v>
      </c>
      <c r="X718" s="181">
        <f t="shared" si="57"/>
        <v>0</v>
      </c>
    </row>
    <row r="719" spans="2:24" ht="15" customHeight="1" x14ac:dyDescent="0.2">
      <c r="B719" s="337" t="s">
        <v>36</v>
      </c>
      <c r="C719" s="133" t="s">
        <v>36</v>
      </c>
      <c r="D719" s="133" t="s">
        <v>36</v>
      </c>
      <c r="E719" s="133"/>
      <c r="F719" s="133"/>
      <c r="G719" s="133"/>
      <c r="H719" s="133"/>
      <c r="I719" s="133"/>
      <c r="J719" s="133"/>
      <c r="K719" s="154"/>
      <c r="L719" s="154"/>
      <c r="M719" s="154"/>
      <c r="N719" s="154"/>
      <c r="O719" s="322" t="str">
        <f>IF($C719="1 - HöS",'C1. Verprobung'!$C$17,
IF($C719="2 - HöS/HS",'C1. Verprobung'!$C$18,
IF($C719="3 - HS",'C1. Verprobung'!$C$19,
IF($C719="4 - HS/MS",'C1. Verprobung'!$C$20,
IF($C719="5 - MS",'C1. Verprobung'!$C$21,
IF($C719="6 - MS/NS",'C1. Verprobung'!$C$22,
IF($C719="7 - NS",'C1. Verprobung'!$C$23,"-")))))))</f>
        <v>-</v>
      </c>
      <c r="P719" s="322" t="str">
        <f>IF($C719="1 - HöS",'C1. Verprobung'!$D$17,
IF($C719="2 - HöS/HS",'C1. Verprobung'!$D$18,
IF($C719="3 - HS",'C1. Verprobung'!$D$19,
IF($C719="4 - HS/MS",'C1. Verprobung'!$D$20,
IF($C719="5 - MS",'C1. Verprobung'!$D$21,
IF($C719="6 - MS/NS",'C1. Verprobung'!$D$22,
IF($C719="7 - NS",'C1. Verprobung'!$D$23,"-")))))))</f>
        <v>-</v>
      </c>
      <c r="Q719" s="322" t="str">
        <f>IF($C719="1 - HöS",'C1. Verprobung'!$E$17,
IF($C719="2 - HöS/HS",'C1. Verprobung'!$E$18,
IF($C719="3 - HS",'C1. Verprobung'!$E$19,
IF($C719="4 - HS/MS",'C1. Verprobung'!$E$20,
IF($C719="5 - MS",'C1. Verprobung'!$E$21,
IF($C719="6 - MS/NS",'C1. Verprobung'!$E$22,
IF($C719="7 - NS",'C1. Verprobung'!$E$23,"-")))))))</f>
        <v>-</v>
      </c>
      <c r="R719" s="322" t="str">
        <f>IF($C719="1 - HöS",'C1. Verprobung'!$F$17,
IF($C719="2 - HöS/HS",'C1. Verprobung'!$F$18,
IF($C719="3 - HS",'C1. Verprobung'!$F$19,
IF($C719="4 - HS/MS",'C1. Verprobung'!$F$20,
IF($C719="5 - MS",'C1. Verprobung'!$F$21,
IF($C719="6 - MS/NS",'C1. Verprobung'!$F$22,
IF($C719="7 - NS",'C1. Verprobung'!$F$23,"-")))))))</f>
        <v>-</v>
      </c>
      <c r="S719" s="151"/>
      <c r="T719" s="181">
        <f t="shared" si="53"/>
        <v>0</v>
      </c>
      <c r="U719" s="181">
        <f t="shared" si="54"/>
        <v>0</v>
      </c>
      <c r="V719" s="181">
        <f t="shared" si="55"/>
        <v>0</v>
      </c>
      <c r="W719" s="181">
        <f t="shared" si="56"/>
        <v>0</v>
      </c>
      <c r="X719" s="181">
        <f t="shared" si="57"/>
        <v>0</v>
      </c>
    </row>
    <row r="720" spans="2:24" ht="15" customHeight="1" x14ac:dyDescent="0.2">
      <c r="B720" s="337" t="s">
        <v>36</v>
      </c>
      <c r="C720" s="133" t="s">
        <v>36</v>
      </c>
      <c r="D720" s="133" t="s">
        <v>36</v>
      </c>
      <c r="E720" s="133"/>
      <c r="F720" s="133"/>
      <c r="G720" s="133"/>
      <c r="H720" s="133"/>
      <c r="I720" s="133"/>
      <c r="J720" s="133"/>
      <c r="K720" s="154"/>
      <c r="L720" s="154"/>
      <c r="M720" s="154"/>
      <c r="N720" s="154"/>
      <c r="O720" s="322" t="str">
        <f>IF($C720="1 - HöS",'C1. Verprobung'!$C$17,
IF($C720="2 - HöS/HS",'C1. Verprobung'!$C$18,
IF($C720="3 - HS",'C1. Verprobung'!$C$19,
IF($C720="4 - HS/MS",'C1. Verprobung'!$C$20,
IF($C720="5 - MS",'C1. Verprobung'!$C$21,
IF($C720="6 - MS/NS",'C1. Verprobung'!$C$22,
IF($C720="7 - NS",'C1. Verprobung'!$C$23,"-")))))))</f>
        <v>-</v>
      </c>
      <c r="P720" s="322" t="str">
        <f>IF($C720="1 - HöS",'C1. Verprobung'!$D$17,
IF($C720="2 - HöS/HS",'C1. Verprobung'!$D$18,
IF($C720="3 - HS",'C1. Verprobung'!$D$19,
IF($C720="4 - HS/MS",'C1. Verprobung'!$D$20,
IF($C720="5 - MS",'C1. Verprobung'!$D$21,
IF($C720="6 - MS/NS",'C1. Verprobung'!$D$22,
IF($C720="7 - NS",'C1. Verprobung'!$D$23,"-")))))))</f>
        <v>-</v>
      </c>
      <c r="Q720" s="322" t="str">
        <f>IF($C720="1 - HöS",'C1. Verprobung'!$E$17,
IF($C720="2 - HöS/HS",'C1. Verprobung'!$E$18,
IF($C720="3 - HS",'C1. Verprobung'!$E$19,
IF($C720="4 - HS/MS",'C1. Verprobung'!$E$20,
IF($C720="5 - MS",'C1. Verprobung'!$E$21,
IF($C720="6 - MS/NS",'C1. Verprobung'!$E$22,
IF($C720="7 - NS",'C1. Verprobung'!$E$23,"-")))))))</f>
        <v>-</v>
      </c>
      <c r="R720" s="322" t="str">
        <f>IF($C720="1 - HöS",'C1. Verprobung'!$F$17,
IF($C720="2 - HöS/HS",'C1. Verprobung'!$F$18,
IF($C720="3 - HS",'C1. Verprobung'!$F$19,
IF($C720="4 - HS/MS",'C1. Verprobung'!$F$20,
IF($C720="5 - MS",'C1. Verprobung'!$F$21,
IF($C720="6 - MS/NS",'C1. Verprobung'!$F$22,
IF($C720="7 - NS",'C1. Verprobung'!$F$23,"-")))))))</f>
        <v>-</v>
      </c>
      <c r="S720" s="151"/>
      <c r="T720" s="181">
        <f t="shared" si="53"/>
        <v>0</v>
      </c>
      <c r="U720" s="181">
        <f t="shared" si="54"/>
        <v>0</v>
      </c>
      <c r="V720" s="181">
        <f t="shared" si="55"/>
        <v>0</v>
      </c>
      <c r="W720" s="181">
        <f t="shared" si="56"/>
        <v>0</v>
      </c>
      <c r="X720" s="181">
        <f t="shared" si="57"/>
        <v>0</v>
      </c>
    </row>
    <row r="721" spans="2:24" ht="15" customHeight="1" x14ac:dyDescent="0.2">
      <c r="B721" s="337" t="s">
        <v>36</v>
      </c>
      <c r="C721" s="133" t="s">
        <v>36</v>
      </c>
      <c r="D721" s="133" t="s">
        <v>36</v>
      </c>
      <c r="E721" s="133"/>
      <c r="F721" s="133"/>
      <c r="G721" s="133"/>
      <c r="H721" s="133"/>
      <c r="I721" s="133"/>
      <c r="J721" s="133"/>
      <c r="K721" s="154"/>
      <c r="L721" s="154"/>
      <c r="M721" s="154"/>
      <c r="N721" s="154"/>
      <c r="O721" s="322" t="str">
        <f>IF($C721="1 - HöS",'C1. Verprobung'!$C$17,
IF($C721="2 - HöS/HS",'C1. Verprobung'!$C$18,
IF($C721="3 - HS",'C1. Verprobung'!$C$19,
IF($C721="4 - HS/MS",'C1. Verprobung'!$C$20,
IF($C721="5 - MS",'C1. Verprobung'!$C$21,
IF($C721="6 - MS/NS",'C1. Verprobung'!$C$22,
IF($C721="7 - NS",'C1. Verprobung'!$C$23,"-")))))))</f>
        <v>-</v>
      </c>
      <c r="P721" s="322" t="str">
        <f>IF($C721="1 - HöS",'C1. Verprobung'!$D$17,
IF($C721="2 - HöS/HS",'C1. Verprobung'!$D$18,
IF($C721="3 - HS",'C1. Verprobung'!$D$19,
IF($C721="4 - HS/MS",'C1. Verprobung'!$D$20,
IF($C721="5 - MS",'C1. Verprobung'!$D$21,
IF($C721="6 - MS/NS",'C1. Verprobung'!$D$22,
IF($C721="7 - NS",'C1. Verprobung'!$D$23,"-")))))))</f>
        <v>-</v>
      </c>
      <c r="Q721" s="322" t="str">
        <f>IF($C721="1 - HöS",'C1. Verprobung'!$E$17,
IF($C721="2 - HöS/HS",'C1. Verprobung'!$E$18,
IF($C721="3 - HS",'C1. Verprobung'!$E$19,
IF($C721="4 - HS/MS",'C1. Verprobung'!$E$20,
IF($C721="5 - MS",'C1. Verprobung'!$E$21,
IF($C721="6 - MS/NS",'C1. Verprobung'!$E$22,
IF($C721="7 - NS",'C1. Verprobung'!$E$23,"-")))))))</f>
        <v>-</v>
      </c>
      <c r="R721" s="322" t="str">
        <f>IF($C721="1 - HöS",'C1. Verprobung'!$F$17,
IF($C721="2 - HöS/HS",'C1. Verprobung'!$F$18,
IF($C721="3 - HS",'C1. Verprobung'!$F$19,
IF($C721="4 - HS/MS",'C1. Verprobung'!$F$20,
IF($C721="5 - MS",'C1. Verprobung'!$F$21,
IF($C721="6 - MS/NS",'C1. Verprobung'!$F$22,
IF($C721="7 - NS",'C1. Verprobung'!$F$23,"-")))))))</f>
        <v>-</v>
      </c>
      <c r="S721" s="151"/>
      <c r="T721" s="181">
        <f t="shared" ref="T721:T784" si="58">IF($B721="§ 19 Abs. 2 Satz 1 StromNEV",(($K721*$O721)+($L721*$P721/100))*($S721),0)</f>
        <v>0</v>
      </c>
      <c r="U721" s="181">
        <f t="shared" ref="U721:U784" si="59">IF($B721="§ 19 Abs. 2 Satz 1 StromNEV",(($M721*$Q721)+($N721*$R721/100))*($S721),0)</f>
        <v>0</v>
      </c>
      <c r="V721" s="181">
        <f t="shared" ref="V721:V784" si="60">IF($B721="§ 19 Abs. 2 Satz 2 StromNEV",(($M721*$Q721)+($N721*$R721/100))*($S721),0)</f>
        <v>0</v>
      </c>
      <c r="W721" s="181">
        <f t="shared" si="56"/>
        <v>0</v>
      </c>
      <c r="X721" s="181">
        <f t="shared" si="57"/>
        <v>0</v>
      </c>
    </row>
    <row r="722" spans="2:24" ht="15" customHeight="1" x14ac:dyDescent="0.2">
      <c r="B722" s="337" t="s">
        <v>36</v>
      </c>
      <c r="C722" s="133" t="s">
        <v>36</v>
      </c>
      <c r="D722" s="133" t="s">
        <v>36</v>
      </c>
      <c r="E722" s="133"/>
      <c r="F722" s="133"/>
      <c r="G722" s="133"/>
      <c r="H722" s="133"/>
      <c r="I722" s="133"/>
      <c r="J722" s="133"/>
      <c r="K722" s="154"/>
      <c r="L722" s="154"/>
      <c r="M722" s="154"/>
      <c r="N722" s="154"/>
      <c r="O722" s="322" t="str">
        <f>IF($C722="1 - HöS",'C1. Verprobung'!$C$17,
IF($C722="2 - HöS/HS",'C1. Verprobung'!$C$18,
IF($C722="3 - HS",'C1. Verprobung'!$C$19,
IF($C722="4 - HS/MS",'C1. Verprobung'!$C$20,
IF($C722="5 - MS",'C1. Verprobung'!$C$21,
IF($C722="6 - MS/NS",'C1. Verprobung'!$C$22,
IF($C722="7 - NS",'C1. Verprobung'!$C$23,"-")))))))</f>
        <v>-</v>
      </c>
      <c r="P722" s="322" t="str">
        <f>IF($C722="1 - HöS",'C1. Verprobung'!$D$17,
IF($C722="2 - HöS/HS",'C1. Verprobung'!$D$18,
IF($C722="3 - HS",'C1. Verprobung'!$D$19,
IF($C722="4 - HS/MS",'C1. Verprobung'!$D$20,
IF($C722="5 - MS",'C1. Verprobung'!$D$21,
IF($C722="6 - MS/NS",'C1. Verprobung'!$D$22,
IF($C722="7 - NS",'C1. Verprobung'!$D$23,"-")))))))</f>
        <v>-</v>
      </c>
      <c r="Q722" s="322" t="str">
        <f>IF($C722="1 - HöS",'C1. Verprobung'!$E$17,
IF($C722="2 - HöS/HS",'C1. Verprobung'!$E$18,
IF($C722="3 - HS",'C1. Verprobung'!$E$19,
IF($C722="4 - HS/MS",'C1. Verprobung'!$E$20,
IF($C722="5 - MS",'C1. Verprobung'!$E$21,
IF($C722="6 - MS/NS",'C1. Verprobung'!$E$22,
IF($C722="7 - NS",'C1. Verprobung'!$E$23,"-")))))))</f>
        <v>-</v>
      </c>
      <c r="R722" s="322" t="str">
        <f>IF($C722="1 - HöS",'C1. Verprobung'!$F$17,
IF($C722="2 - HöS/HS",'C1. Verprobung'!$F$18,
IF($C722="3 - HS",'C1. Verprobung'!$F$19,
IF($C722="4 - HS/MS",'C1. Verprobung'!$F$20,
IF($C722="5 - MS",'C1. Verprobung'!$F$21,
IF($C722="6 - MS/NS",'C1. Verprobung'!$F$22,
IF($C722="7 - NS",'C1. Verprobung'!$F$23,"-")))))))</f>
        <v>-</v>
      </c>
      <c r="S722" s="151"/>
      <c r="T722" s="181">
        <f t="shared" si="58"/>
        <v>0</v>
      </c>
      <c r="U722" s="181">
        <f t="shared" si="59"/>
        <v>0</v>
      </c>
      <c r="V722" s="181">
        <f t="shared" si="60"/>
        <v>0</v>
      </c>
      <c r="W722" s="181">
        <f t="shared" ref="W722:W785" si="61">IF($B722="§ 118 Abs. 6 Satz 9 EnWG",(($K722*$O722)+($L722*$P722/100))*($S722),0)</f>
        <v>0</v>
      </c>
      <c r="X722" s="181">
        <f t="shared" ref="X722:X785" si="62">IF($B722="§ 118 Abs. 6 Satz 9 EnWG",(($M722*$Q722)+($N722*$R722/100))*($S722),0)</f>
        <v>0</v>
      </c>
    </row>
    <row r="723" spans="2:24" ht="15" customHeight="1" x14ac:dyDescent="0.2">
      <c r="B723" s="337" t="s">
        <v>36</v>
      </c>
      <c r="C723" s="133" t="s">
        <v>36</v>
      </c>
      <c r="D723" s="133" t="s">
        <v>36</v>
      </c>
      <c r="E723" s="133"/>
      <c r="F723" s="133"/>
      <c r="G723" s="133"/>
      <c r="H723" s="133"/>
      <c r="I723" s="133"/>
      <c r="J723" s="133"/>
      <c r="K723" s="154"/>
      <c r="L723" s="154"/>
      <c r="M723" s="154"/>
      <c r="N723" s="154"/>
      <c r="O723" s="322" t="str">
        <f>IF($C723="1 - HöS",'C1. Verprobung'!$C$17,
IF($C723="2 - HöS/HS",'C1. Verprobung'!$C$18,
IF($C723="3 - HS",'C1. Verprobung'!$C$19,
IF($C723="4 - HS/MS",'C1. Verprobung'!$C$20,
IF($C723="5 - MS",'C1. Verprobung'!$C$21,
IF($C723="6 - MS/NS",'C1. Verprobung'!$C$22,
IF($C723="7 - NS",'C1. Verprobung'!$C$23,"-")))))))</f>
        <v>-</v>
      </c>
      <c r="P723" s="322" t="str">
        <f>IF($C723="1 - HöS",'C1. Verprobung'!$D$17,
IF($C723="2 - HöS/HS",'C1. Verprobung'!$D$18,
IF($C723="3 - HS",'C1. Verprobung'!$D$19,
IF($C723="4 - HS/MS",'C1. Verprobung'!$D$20,
IF($C723="5 - MS",'C1. Verprobung'!$D$21,
IF($C723="6 - MS/NS",'C1. Verprobung'!$D$22,
IF($C723="7 - NS",'C1. Verprobung'!$D$23,"-")))))))</f>
        <v>-</v>
      </c>
      <c r="Q723" s="322" t="str">
        <f>IF($C723="1 - HöS",'C1. Verprobung'!$E$17,
IF($C723="2 - HöS/HS",'C1. Verprobung'!$E$18,
IF($C723="3 - HS",'C1. Verprobung'!$E$19,
IF($C723="4 - HS/MS",'C1. Verprobung'!$E$20,
IF($C723="5 - MS",'C1. Verprobung'!$E$21,
IF($C723="6 - MS/NS",'C1. Verprobung'!$E$22,
IF($C723="7 - NS",'C1. Verprobung'!$E$23,"-")))))))</f>
        <v>-</v>
      </c>
      <c r="R723" s="322" t="str">
        <f>IF($C723="1 - HöS",'C1. Verprobung'!$F$17,
IF($C723="2 - HöS/HS",'C1. Verprobung'!$F$18,
IF($C723="3 - HS",'C1. Verprobung'!$F$19,
IF($C723="4 - HS/MS",'C1. Verprobung'!$F$20,
IF($C723="5 - MS",'C1. Verprobung'!$F$21,
IF($C723="6 - MS/NS",'C1. Verprobung'!$F$22,
IF($C723="7 - NS",'C1. Verprobung'!$F$23,"-")))))))</f>
        <v>-</v>
      </c>
      <c r="S723" s="151"/>
      <c r="T723" s="181">
        <f t="shared" si="58"/>
        <v>0</v>
      </c>
      <c r="U723" s="181">
        <f t="shared" si="59"/>
        <v>0</v>
      </c>
      <c r="V723" s="181">
        <f t="shared" si="60"/>
        <v>0</v>
      </c>
      <c r="W723" s="181">
        <f t="shared" si="61"/>
        <v>0</v>
      </c>
      <c r="X723" s="181">
        <f t="shared" si="62"/>
        <v>0</v>
      </c>
    </row>
    <row r="724" spans="2:24" ht="15" customHeight="1" x14ac:dyDescent="0.2">
      <c r="B724" s="337" t="s">
        <v>36</v>
      </c>
      <c r="C724" s="133" t="s">
        <v>36</v>
      </c>
      <c r="D724" s="133" t="s">
        <v>36</v>
      </c>
      <c r="E724" s="133"/>
      <c r="F724" s="133"/>
      <c r="G724" s="133"/>
      <c r="H724" s="133"/>
      <c r="I724" s="133"/>
      <c r="J724" s="133"/>
      <c r="K724" s="154"/>
      <c r="L724" s="154"/>
      <c r="M724" s="154"/>
      <c r="N724" s="154"/>
      <c r="O724" s="322" t="str">
        <f>IF($C724="1 - HöS",'C1. Verprobung'!$C$17,
IF($C724="2 - HöS/HS",'C1. Verprobung'!$C$18,
IF($C724="3 - HS",'C1. Verprobung'!$C$19,
IF($C724="4 - HS/MS",'C1. Verprobung'!$C$20,
IF($C724="5 - MS",'C1. Verprobung'!$C$21,
IF($C724="6 - MS/NS",'C1. Verprobung'!$C$22,
IF($C724="7 - NS",'C1. Verprobung'!$C$23,"-")))))))</f>
        <v>-</v>
      </c>
      <c r="P724" s="322" t="str">
        <f>IF($C724="1 - HöS",'C1. Verprobung'!$D$17,
IF($C724="2 - HöS/HS",'C1. Verprobung'!$D$18,
IF($C724="3 - HS",'C1. Verprobung'!$D$19,
IF($C724="4 - HS/MS",'C1. Verprobung'!$D$20,
IF($C724="5 - MS",'C1. Verprobung'!$D$21,
IF($C724="6 - MS/NS",'C1. Verprobung'!$D$22,
IF($C724="7 - NS",'C1. Verprobung'!$D$23,"-")))))))</f>
        <v>-</v>
      </c>
      <c r="Q724" s="322" t="str">
        <f>IF($C724="1 - HöS",'C1. Verprobung'!$E$17,
IF($C724="2 - HöS/HS",'C1. Verprobung'!$E$18,
IF($C724="3 - HS",'C1. Verprobung'!$E$19,
IF($C724="4 - HS/MS",'C1. Verprobung'!$E$20,
IF($C724="5 - MS",'C1. Verprobung'!$E$21,
IF($C724="6 - MS/NS",'C1. Verprobung'!$E$22,
IF($C724="7 - NS",'C1. Verprobung'!$E$23,"-")))))))</f>
        <v>-</v>
      </c>
      <c r="R724" s="322" t="str">
        <f>IF($C724="1 - HöS",'C1. Verprobung'!$F$17,
IF($C724="2 - HöS/HS",'C1. Verprobung'!$F$18,
IF($C724="3 - HS",'C1. Verprobung'!$F$19,
IF($C724="4 - HS/MS",'C1. Verprobung'!$F$20,
IF($C724="5 - MS",'C1. Verprobung'!$F$21,
IF($C724="6 - MS/NS",'C1. Verprobung'!$F$22,
IF($C724="7 - NS",'C1. Verprobung'!$F$23,"-")))))))</f>
        <v>-</v>
      </c>
      <c r="S724" s="151"/>
      <c r="T724" s="181">
        <f t="shared" si="58"/>
        <v>0</v>
      </c>
      <c r="U724" s="181">
        <f t="shared" si="59"/>
        <v>0</v>
      </c>
      <c r="V724" s="181">
        <f t="shared" si="60"/>
        <v>0</v>
      </c>
      <c r="W724" s="181">
        <f t="shared" si="61"/>
        <v>0</v>
      </c>
      <c r="X724" s="181">
        <f t="shared" si="62"/>
        <v>0</v>
      </c>
    </row>
    <row r="725" spans="2:24" ht="15" customHeight="1" x14ac:dyDescent="0.2">
      <c r="B725" s="337" t="s">
        <v>36</v>
      </c>
      <c r="C725" s="133" t="s">
        <v>36</v>
      </c>
      <c r="D725" s="133" t="s">
        <v>36</v>
      </c>
      <c r="E725" s="133"/>
      <c r="F725" s="133"/>
      <c r="G725" s="133"/>
      <c r="H725" s="133"/>
      <c r="I725" s="133"/>
      <c r="J725" s="133"/>
      <c r="K725" s="154"/>
      <c r="L725" s="154"/>
      <c r="M725" s="154"/>
      <c r="N725" s="154"/>
      <c r="O725" s="322" t="str">
        <f>IF($C725="1 - HöS",'C1. Verprobung'!$C$17,
IF($C725="2 - HöS/HS",'C1. Verprobung'!$C$18,
IF($C725="3 - HS",'C1. Verprobung'!$C$19,
IF($C725="4 - HS/MS",'C1. Verprobung'!$C$20,
IF($C725="5 - MS",'C1. Verprobung'!$C$21,
IF($C725="6 - MS/NS",'C1. Verprobung'!$C$22,
IF($C725="7 - NS",'C1. Verprobung'!$C$23,"-")))))))</f>
        <v>-</v>
      </c>
      <c r="P725" s="322" t="str">
        <f>IF($C725="1 - HöS",'C1. Verprobung'!$D$17,
IF($C725="2 - HöS/HS",'C1. Verprobung'!$D$18,
IF($C725="3 - HS",'C1. Verprobung'!$D$19,
IF($C725="4 - HS/MS",'C1. Verprobung'!$D$20,
IF($C725="5 - MS",'C1. Verprobung'!$D$21,
IF($C725="6 - MS/NS",'C1. Verprobung'!$D$22,
IF($C725="7 - NS",'C1. Verprobung'!$D$23,"-")))))))</f>
        <v>-</v>
      </c>
      <c r="Q725" s="322" t="str">
        <f>IF($C725="1 - HöS",'C1. Verprobung'!$E$17,
IF($C725="2 - HöS/HS",'C1. Verprobung'!$E$18,
IF($C725="3 - HS",'C1. Verprobung'!$E$19,
IF($C725="4 - HS/MS",'C1. Verprobung'!$E$20,
IF($C725="5 - MS",'C1. Verprobung'!$E$21,
IF($C725="6 - MS/NS",'C1. Verprobung'!$E$22,
IF($C725="7 - NS",'C1. Verprobung'!$E$23,"-")))))))</f>
        <v>-</v>
      </c>
      <c r="R725" s="322" t="str">
        <f>IF($C725="1 - HöS",'C1. Verprobung'!$F$17,
IF($C725="2 - HöS/HS",'C1. Verprobung'!$F$18,
IF($C725="3 - HS",'C1. Verprobung'!$F$19,
IF($C725="4 - HS/MS",'C1. Verprobung'!$F$20,
IF($C725="5 - MS",'C1. Verprobung'!$F$21,
IF($C725="6 - MS/NS",'C1. Verprobung'!$F$22,
IF($C725="7 - NS",'C1. Verprobung'!$F$23,"-")))))))</f>
        <v>-</v>
      </c>
      <c r="S725" s="151"/>
      <c r="T725" s="181">
        <f t="shared" si="58"/>
        <v>0</v>
      </c>
      <c r="U725" s="181">
        <f t="shared" si="59"/>
        <v>0</v>
      </c>
      <c r="V725" s="181">
        <f t="shared" si="60"/>
        <v>0</v>
      </c>
      <c r="W725" s="181">
        <f t="shared" si="61"/>
        <v>0</v>
      </c>
      <c r="X725" s="181">
        <f t="shared" si="62"/>
        <v>0</v>
      </c>
    </row>
    <row r="726" spans="2:24" ht="15" customHeight="1" x14ac:dyDescent="0.2">
      <c r="B726" s="337" t="s">
        <v>36</v>
      </c>
      <c r="C726" s="133" t="s">
        <v>36</v>
      </c>
      <c r="D726" s="133" t="s">
        <v>36</v>
      </c>
      <c r="E726" s="133"/>
      <c r="F726" s="133"/>
      <c r="G726" s="133"/>
      <c r="H726" s="133"/>
      <c r="I726" s="133"/>
      <c r="J726" s="133"/>
      <c r="K726" s="154"/>
      <c r="L726" s="154"/>
      <c r="M726" s="154"/>
      <c r="N726" s="154"/>
      <c r="O726" s="322" t="str">
        <f>IF($C726="1 - HöS",'C1. Verprobung'!$C$17,
IF($C726="2 - HöS/HS",'C1. Verprobung'!$C$18,
IF($C726="3 - HS",'C1. Verprobung'!$C$19,
IF($C726="4 - HS/MS",'C1. Verprobung'!$C$20,
IF($C726="5 - MS",'C1. Verprobung'!$C$21,
IF($C726="6 - MS/NS",'C1. Verprobung'!$C$22,
IF($C726="7 - NS",'C1. Verprobung'!$C$23,"-")))))))</f>
        <v>-</v>
      </c>
      <c r="P726" s="322" t="str">
        <f>IF($C726="1 - HöS",'C1. Verprobung'!$D$17,
IF($C726="2 - HöS/HS",'C1. Verprobung'!$D$18,
IF($C726="3 - HS",'C1. Verprobung'!$D$19,
IF($C726="4 - HS/MS",'C1. Verprobung'!$D$20,
IF($C726="5 - MS",'C1. Verprobung'!$D$21,
IF($C726="6 - MS/NS",'C1. Verprobung'!$D$22,
IF($C726="7 - NS",'C1. Verprobung'!$D$23,"-")))))))</f>
        <v>-</v>
      </c>
      <c r="Q726" s="322" t="str">
        <f>IF($C726="1 - HöS",'C1. Verprobung'!$E$17,
IF($C726="2 - HöS/HS",'C1. Verprobung'!$E$18,
IF($C726="3 - HS",'C1. Verprobung'!$E$19,
IF($C726="4 - HS/MS",'C1. Verprobung'!$E$20,
IF($C726="5 - MS",'C1. Verprobung'!$E$21,
IF($C726="6 - MS/NS",'C1. Verprobung'!$E$22,
IF($C726="7 - NS",'C1. Verprobung'!$E$23,"-")))))))</f>
        <v>-</v>
      </c>
      <c r="R726" s="322" t="str">
        <f>IF($C726="1 - HöS",'C1. Verprobung'!$F$17,
IF($C726="2 - HöS/HS",'C1. Verprobung'!$F$18,
IF($C726="3 - HS",'C1. Verprobung'!$F$19,
IF($C726="4 - HS/MS",'C1. Verprobung'!$F$20,
IF($C726="5 - MS",'C1. Verprobung'!$F$21,
IF($C726="6 - MS/NS",'C1. Verprobung'!$F$22,
IF($C726="7 - NS",'C1. Verprobung'!$F$23,"-")))))))</f>
        <v>-</v>
      </c>
      <c r="S726" s="151"/>
      <c r="T726" s="181">
        <f t="shared" si="58"/>
        <v>0</v>
      </c>
      <c r="U726" s="181">
        <f t="shared" si="59"/>
        <v>0</v>
      </c>
      <c r="V726" s="181">
        <f t="shared" si="60"/>
        <v>0</v>
      </c>
      <c r="W726" s="181">
        <f t="shared" si="61"/>
        <v>0</v>
      </c>
      <c r="X726" s="181">
        <f t="shared" si="62"/>
        <v>0</v>
      </c>
    </row>
    <row r="727" spans="2:24" ht="15" customHeight="1" x14ac:dyDescent="0.2">
      <c r="B727" s="337" t="s">
        <v>36</v>
      </c>
      <c r="C727" s="133" t="s">
        <v>36</v>
      </c>
      <c r="D727" s="133" t="s">
        <v>36</v>
      </c>
      <c r="E727" s="133"/>
      <c r="F727" s="133"/>
      <c r="G727" s="133"/>
      <c r="H727" s="133"/>
      <c r="I727" s="133"/>
      <c r="J727" s="133"/>
      <c r="K727" s="154"/>
      <c r="L727" s="154"/>
      <c r="M727" s="154"/>
      <c r="N727" s="154"/>
      <c r="O727" s="322" t="str">
        <f>IF($C727="1 - HöS",'C1. Verprobung'!$C$17,
IF($C727="2 - HöS/HS",'C1. Verprobung'!$C$18,
IF($C727="3 - HS",'C1. Verprobung'!$C$19,
IF($C727="4 - HS/MS",'C1. Verprobung'!$C$20,
IF($C727="5 - MS",'C1. Verprobung'!$C$21,
IF($C727="6 - MS/NS",'C1. Verprobung'!$C$22,
IF($C727="7 - NS",'C1. Verprobung'!$C$23,"-")))))))</f>
        <v>-</v>
      </c>
      <c r="P727" s="322" t="str">
        <f>IF($C727="1 - HöS",'C1. Verprobung'!$D$17,
IF($C727="2 - HöS/HS",'C1. Verprobung'!$D$18,
IF($C727="3 - HS",'C1. Verprobung'!$D$19,
IF($C727="4 - HS/MS",'C1. Verprobung'!$D$20,
IF($C727="5 - MS",'C1. Verprobung'!$D$21,
IF($C727="6 - MS/NS",'C1. Verprobung'!$D$22,
IF($C727="7 - NS",'C1. Verprobung'!$D$23,"-")))))))</f>
        <v>-</v>
      </c>
      <c r="Q727" s="322" t="str">
        <f>IF($C727="1 - HöS",'C1. Verprobung'!$E$17,
IF($C727="2 - HöS/HS",'C1. Verprobung'!$E$18,
IF($C727="3 - HS",'C1. Verprobung'!$E$19,
IF($C727="4 - HS/MS",'C1. Verprobung'!$E$20,
IF($C727="5 - MS",'C1. Verprobung'!$E$21,
IF($C727="6 - MS/NS",'C1. Verprobung'!$E$22,
IF($C727="7 - NS",'C1. Verprobung'!$E$23,"-")))))))</f>
        <v>-</v>
      </c>
      <c r="R727" s="322" t="str">
        <f>IF($C727="1 - HöS",'C1. Verprobung'!$F$17,
IF($C727="2 - HöS/HS",'C1. Verprobung'!$F$18,
IF($C727="3 - HS",'C1. Verprobung'!$F$19,
IF($C727="4 - HS/MS",'C1. Verprobung'!$F$20,
IF($C727="5 - MS",'C1. Verprobung'!$F$21,
IF($C727="6 - MS/NS",'C1. Verprobung'!$F$22,
IF($C727="7 - NS",'C1. Verprobung'!$F$23,"-")))))))</f>
        <v>-</v>
      </c>
      <c r="S727" s="151"/>
      <c r="T727" s="181">
        <f t="shared" si="58"/>
        <v>0</v>
      </c>
      <c r="U727" s="181">
        <f t="shared" si="59"/>
        <v>0</v>
      </c>
      <c r="V727" s="181">
        <f t="shared" si="60"/>
        <v>0</v>
      </c>
      <c r="W727" s="181">
        <f t="shared" si="61"/>
        <v>0</v>
      </c>
      <c r="X727" s="181">
        <f t="shared" si="62"/>
        <v>0</v>
      </c>
    </row>
    <row r="728" spans="2:24" ht="15" customHeight="1" x14ac:dyDescent="0.2">
      <c r="B728" s="337" t="s">
        <v>36</v>
      </c>
      <c r="C728" s="133" t="s">
        <v>36</v>
      </c>
      <c r="D728" s="133" t="s">
        <v>36</v>
      </c>
      <c r="E728" s="133"/>
      <c r="F728" s="133"/>
      <c r="G728" s="133"/>
      <c r="H728" s="133"/>
      <c r="I728" s="133"/>
      <c r="J728" s="133"/>
      <c r="K728" s="154"/>
      <c r="L728" s="154"/>
      <c r="M728" s="154"/>
      <c r="N728" s="154"/>
      <c r="O728" s="322" t="str">
        <f>IF($C728="1 - HöS",'C1. Verprobung'!$C$17,
IF($C728="2 - HöS/HS",'C1. Verprobung'!$C$18,
IF($C728="3 - HS",'C1. Verprobung'!$C$19,
IF($C728="4 - HS/MS",'C1. Verprobung'!$C$20,
IF($C728="5 - MS",'C1. Verprobung'!$C$21,
IF($C728="6 - MS/NS",'C1. Verprobung'!$C$22,
IF($C728="7 - NS",'C1. Verprobung'!$C$23,"-")))))))</f>
        <v>-</v>
      </c>
      <c r="P728" s="322" t="str">
        <f>IF($C728="1 - HöS",'C1. Verprobung'!$D$17,
IF($C728="2 - HöS/HS",'C1. Verprobung'!$D$18,
IF($C728="3 - HS",'C1. Verprobung'!$D$19,
IF($C728="4 - HS/MS",'C1. Verprobung'!$D$20,
IF($C728="5 - MS",'C1. Verprobung'!$D$21,
IF($C728="6 - MS/NS",'C1. Verprobung'!$D$22,
IF($C728="7 - NS",'C1. Verprobung'!$D$23,"-")))))))</f>
        <v>-</v>
      </c>
      <c r="Q728" s="322" t="str">
        <f>IF($C728="1 - HöS",'C1. Verprobung'!$E$17,
IF($C728="2 - HöS/HS",'C1. Verprobung'!$E$18,
IF($C728="3 - HS",'C1. Verprobung'!$E$19,
IF($C728="4 - HS/MS",'C1. Verprobung'!$E$20,
IF($C728="5 - MS",'C1. Verprobung'!$E$21,
IF($C728="6 - MS/NS",'C1. Verprobung'!$E$22,
IF($C728="7 - NS",'C1. Verprobung'!$E$23,"-")))))))</f>
        <v>-</v>
      </c>
      <c r="R728" s="322" t="str">
        <f>IF($C728="1 - HöS",'C1. Verprobung'!$F$17,
IF($C728="2 - HöS/HS",'C1. Verprobung'!$F$18,
IF($C728="3 - HS",'C1. Verprobung'!$F$19,
IF($C728="4 - HS/MS",'C1. Verprobung'!$F$20,
IF($C728="5 - MS",'C1. Verprobung'!$F$21,
IF($C728="6 - MS/NS",'C1. Verprobung'!$F$22,
IF($C728="7 - NS",'C1. Verprobung'!$F$23,"-")))))))</f>
        <v>-</v>
      </c>
      <c r="S728" s="151"/>
      <c r="T728" s="181">
        <f t="shared" si="58"/>
        <v>0</v>
      </c>
      <c r="U728" s="181">
        <f t="shared" si="59"/>
        <v>0</v>
      </c>
      <c r="V728" s="181">
        <f t="shared" si="60"/>
        <v>0</v>
      </c>
      <c r="W728" s="181">
        <f t="shared" si="61"/>
        <v>0</v>
      </c>
      <c r="X728" s="181">
        <f t="shared" si="62"/>
        <v>0</v>
      </c>
    </row>
    <row r="729" spans="2:24" ht="15" customHeight="1" x14ac:dyDescent="0.2">
      <c r="B729" s="337" t="s">
        <v>36</v>
      </c>
      <c r="C729" s="133" t="s">
        <v>36</v>
      </c>
      <c r="D729" s="133" t="s">
        <v>36</v>
      </c>
      <c r="E729" s="133"/>
      <c r="F729" s="133"/>
      <c r="G729" s="133"/>
      <c r="H729" s="133"/>
      <c r="I729" s="133"/>
      <c r="J729" s="133"/>
      <c r="K729" s="154"/>
      <c r="L729" s="154"/>
      <c r="M729" s="154"/>
      <c r="N729" s="154"/>
      <c r="O729" s="322" t="str">
        <f>IF($C729="1 - HöS",'C1. Verprobung'!$C$17,
IF($C729="2 - HöS/HS",'C1. Verprobung'!$C$18,
IF($C729="3 - HS",'C1. Verprobung'!$C$19,
IF($C729="4 - HS/MS",'C1. Verprobung'!$C$20,
IF($C729="5 - MS",'C1. Verprobung'!$C$21,
IF($C729="6 - MS/NS",'C1. Verprobung'!$C$22,
IF($C729="7 - NS",'C1. Verprobung'!$C$23,"-")))))))</f>
        <v>-</v>
      </c>
      <c r="P729" s="322" t="str">
        <f>IF($C729="1 - HöS",'C1. Verprobung'!$D$17,
IF($C729="2 - HöS/HS",'C1. Verprobung'!$D$18,
IF($C729="3 - HS",'C1. Verprobung'!$D$19,
IF($C729="4 - HS/MS",'C1. Verprobung'!$D$20,
IF($C729="5 - MS",'C1. Verprobung'!$D$21,
IF($C729="6 - MS/NS",'C1. Verprobung'!$D$22,
IF($C729="7 - NS",'C1. Verprobung'!$D$23,"-")))))))</f>
        <v>-</v>
      </c>
      <c r="Q729" s="322" t="str">
        <f>IF($C729="1 - HöS",'C1. Verprobung'!$E$17,
IF($C729="2 - HöS/HS",'C1. Verprobung'!$E$18,
IF($C729="3 - HS",'C1. Verprobung'!$E$19,
IF($C729="4 - HS/MS",'C1. Verprobung'!$E$20,
IF($C729="5 - MS",'C1. Verprobung'!$E$21,
IF($C729="6 - MS/NS",'C1. Verprobung'!$E$22,
IF($C729="7 - NS",'C1. Verprobung'!$E$23,"-")))))))</f>
        <v>-</v>
      </c>
      <c r="R729" s="322" t="str">
        <f>IF($C729="1 - HöS",'C1. Verprobung'!$F$17,
IF($C729="2 - HöS/HS",'C1. Verprobung'!$F$18,
IF($C729="3 - HS",'C1. Verprobung'!$F$19,
IF($C729="4 - HS/MS",'C1. Verprobung'!$F$20,
IF($C729="5 - MS",'C1. Verprobung'!$F$21,
IF($C729="6 - MS/NS",'C1. Verprobung'!$F$22,
IF($C729="7 - NS",'C1. Verprobung'!$F$23,"-")))))))</f>
        <v>-</v>
      </c>
      <c r="S729" s="151"/>
      <c r="T729" s="181">
        <f t="shared" si="58"/>
        <v>0</v>
      </c>
      <c r="U729" s="181">
        <f t="shared" si="59"/>
        <v>0</v>
      </c>
      <c r="V729" s="181">
        <f t="shared" si="60"/>
        <v>0</v>
      </c>
      <c r="W729" s="181">
        <f t="shared" si="61"/>
        <v>0</v>
      </c>
      <c r="X729" s="181">
        <f t="shared" si="62"/>
        <v>0</v>
      </c>
    </row>
    <row r="730" spans="2:24" ht="15" customHeight="1" x14ac:dyDescent="0.2">
      <c r="B730" s="337" t="s">
        <v>36</v>
      </c>
      <c r="C730" s="133" t="s">
        <v>36</v>
      </c>
      <c r="D730" s="133" t="s">
        <v>36</v>
      </c>
      <c r="E730" s="133"/>
      <c r="F730" s="133"/>
      <c r="G730" s="133"/>
      <c r="H730" s="133"/>
      <c r="I730" s="133"/>
      <c r="J730" s="133"/>
      <c r="K730" s="154"/>
      <c r="L730" s="154"/>
      <c r="M730" s="154"/>
      <c r="N730" s="154"/>
      <c r="O730" s="322" t="str">
        <f>IF($C730="1 - HöS",'C1. Verprobung'!$C$17,
IF($C730="2 - HöS/HS",'C1. Verprobung'!$C$18,
IF($C730="3 - HS",'C1. Verprobung'!$C$19,
IF($C730="4 - HS/MS",'C1. Verprobung'!$C$20,
IF($C730="5 - MS",'C1. Verprobung'!$C$21,
IF($C730="6 - MS/NS",'C1. Verprobung'!$C$22,
IF($C730="7 - NS",'C1. Verprobung'!$C$23,"-")))))))</f>
        <v>-</v>
      </c>
      <c r="P730" s="322" t="str">
        <f>IF($C730="1 - HöS",'C1. Verprobung'!$D$17,
IF($C730="2 - HöS/HS",'C1. Verprobung'!$D$18,
IF($C730="3 - HS",'C1. Verprobung'!$D$19,
IF($C730="4 - HS/MS",'C1. Verprobung'!$D$20,
IF($C730="5 - MS",'C1. Verprobung'!$D$21,
IF($C730="6 - MS/NS",'C1. Verprobung'!$D$22,
IF($C730="7 - NS",'C1. Verprobung'!$D$23,"-")))))))</f>
        <v>-</v>
      </c>
      <c r="Q730" s="322" t="str">
        <f>IF($C730="1 - HöS",'C1. Verprobung'!$E$17,
IF($C730="2 - HöS/HS",'C1. Verprobung'!$E$18,
IF($C730="3 - HS",'C1. Verprobung'!$E$19,
IF($C730="4 - HS/MS",'C1. Verprobung'!$E$20,
IF($C730="5 - MS",'C1. Verprobung'!$E$21,
IF($C730="6 - MS/NS",'C1. Verprobung'!$E$22,
IF($C730="7 - NS",'C1. Verprobung'!$E$23,"-")))))))</f>
        <v>-</v>
      </c>
      <c r="R730" s="322" t="str">
        <f>IF($C730="1 - HöS",'C1. Verprobung'!$F$17,
IF($C730="2 - HöS/HS",'C1. Verprobung'!$F$18,
IF($C730="3 - HS",'C1. Verprobung'!$F$19,
IF($C730="4 - HS/MS",'C1. Verprobung'!$F$20,
IF($C730="5 - MS",'C1. Verprobung'!$F$21,
IF($C730="6 - MS/NS",'C1. Verprobung'!$F$22,
IF($C730="7 - NS",'C1. Verprobung'!$F$23,"-")))))))</f>
        <v>-</v>
      </c>
      <c r="S730" s="151"/>
      <c r="T730" s="181">
        <f t="shared" si="58"/>
        <v>0</v>
      </c>
      <c r="U730" s="181">
        <f t="shared" si="59"/>
        <v>0</v>
      </c>
      <c r="V730" s="181">
        <f t="shared" si="60"/>
        <v>0</v>
      </c>
      <c r="W730" s="181">
        <f t="shared" si="61"/>
        <v>0</v>
      </c>
      <c r="X730" s="181">
        <f t="shared" si="62"/>
        <v>0</v>
      </c>
    </row>
    <row r="731" spans="2:24" ht="15" customHeight="1" x14ac:dyDescent="0.2">
      <c r="B731" s="337" t="s">
        <v>36</v>
      </c>
      <c r="C731" s="133" t="s">
        <v>36</v>
      </c>
      <c r="D731" s="133" t="s">
        <v>36</v>
      </c>
      <c r="E731" s="133"/>
      <c r="F731" s="133"/>
      <c r="G731" s="133"/>
      <c r="H731" s="133"/>
      <c r="I731" s="133"/>
      <c r="J731" s="133"/>
      <c r="K731" s="154"/>
      <c r="L731" s="154"/>
      <c r="M731" s="154"/>
      <c r="N731" s="154"/>
      <c r="O731" s="322" t="str">
        <f>IF($C731="1 - HöS",'C1. Verprobung'!$C$17,
IF($C731="2 - HöS/HS",'C1. Verprobung'!$C$18,
IF($C731="3 - HS",'C1. Verprobung'!$C$19,
IF($C731="4 - HS/MS",'C1. Verprobung'!$C$20,
IF($C731="5 - MS",'C1. Verprobung'!$C$21,
IF($C731="6 - MS/NS",'C1. Verprobung'!$C$22,
IF($C731="7 - NS",'C1. Verprobung'!$C$23,"-")))))))</f>
        <v>-</v>
      </c>
      <c r="P731" s="322" t="str">
        <f>IF($C731="1 - HöS",'C1. Verprobung'!$D$17,
IF($C731="2 - HöS/HS",'C1. Verprobung'!$D$18,
IF($C731="3 - HS",'C1. Verprobung'!$D$19,
IF($C731="4 - HS/MS",'C1. Verprobung'!$D$20,
IF($C731="5 - MS",'C1. Verprobung'!$D$21,
IF($C731="6 - MS/NS",'C1. Verprobung'!$D$22,
IF($C731="7 - NS",'C1. Verprobung'!$D$23,"-")))))))</f>
        <v>-</v>
      </c>
      <c r="Q731" s="322" t="str">
        <f>IF($C731="1 - HöS",'C1. Verprobung'!$E$17,
IF($C731="2 - HöS/HS",'C1. Verprobung'!$E$18,
IF($C731="3 - HS",'C1. Verprobung'!$E$19,
IF($C731="4 - HS/MS",'C1. Verprobung'!$E$20,
IF($C731="5 - MS",'C1. Verprobung'!$E$21,
IF($C731="6 - MS/NS",'C1. Verprobung'!$E$22,
IF($C731="7 - NS",'C1. Verprobung'!$E$23,"-")))))))</f>
        <v>-</v>
      </c>
      <c r="R731" s="322" t="str">
        <f>IF($C731="1 - HöS",'C1. Verprobung'!$F$17,
IF($C731="2 - HöS/HS",'C1. Verprobung'!$F$18,
IF($C731="3 - HS",'C1. Verprobung'!$F$19,
IF($C731="4 - HS/MS",'C1. Verprobung'!$F$20,
IF($C731="5 - MS",'C1. Verprobung'!$F$21,
IF($C731="6 - MS/NS",'C1. Verprobung'!$F$22,
IF($C731="7 - NS",'C1. Verprobung'!$F$23,"-")))))))</f>
        <v>-</v>
      </c>
      <c r="S731" s="151"/>
      <c r="T731" s="181">
        <f t="shared" si="58"/>
        <v>0</v>
      </c>
      <c r="U731" s="181">
        <f t="shared" si="59"/>
        <v>0</v>
      </c>
      <c r="V731" s="181">
        <f t="shared" si="60"/>
        <v>0</v>
      </c>
      <c r="W731" s="181">
        <f t="shared" si="61"/>
        <v>0</v>
      </c>
      <c r="X731" s="181">
        <f t="shared" si="62"/>
        <v>0</v>
      </c>
    </row>
    <row r="732" spans="2:24" ht="15" customHeight="1" x14ac:dyDescent="0.2">
      <c r="B732" s="337" t="s">
        <v>36</v>
      </c>
      <c r="C732" s="133" t="s">
        <v>36</v>
      </c>
      <c r="D732" s="133" t="s">
        <v>36</v>
      </c>
      <c r="E732" s="133"/>
      <c r="F732" s="133"/>
      <c r="G732" s="133"/>
      <c r="H732" s="133"/>
      <c r="I732" s="133"/>
      <c r="J732" s="133"/>
      <c r="K732" s="154"/>
      <c r="L732" s="154"/>
      <c r="M732" s="154"/>
      <c r="N732" s="154"/>
      <c r="O732" s="322" t="str">
        <f>IF($C732="1 - HöS",'C1. Verprobung'!$C$17,
IF($C732="2 - HöS/HS",'C1. Verprobung'!$C$18,
IF($C732="3 - HS",'C1. Verprobung'!$C$19,
IF($C732="4 - HS/MS",'C1. Verprobung'!$C$20,
IF($C732="5 - MS",'C1. Verprobung'!$C$21,
IF($C732="6 - MS/NS",'C1. Verprobung'!$C$22,
IF($C732="7 - NS",'C1. Verprobung'!$C$23,"-")))))))</f>
        <v>-</v>
      </c>
      <c r="P732" s="322" t="str">
        <f>IF($C732="1 - HöS",'C1. Verprobung'!$D$17,
IF($C732="2 - HöS/HS",'C1. Verprobung'!$D$18,
IF($C732="3 - HS",'C1. Verprobung'!$D$19,
IF($C732="4 - HS/MS",'C1. Verprobung'!$D$20,
IF($C732="5 - MS",'C1. Verprobung'!$D$21,
IF($C732="6 - MS/NS",'C1. Verprobung'!$D$22,
IF($C732="7 - NS",'C1. Verprobung'!$D$23,"-")))))))</f>
        <v>-</v>
      </c>
      <c r="Q732" s="322" t="str">
        <f>IF($C732="1 - HöS",'C1. Verprobung'!$E$17,
IF($C732="2 - HöS/HS",'C1. Verprobung'!$E$18,
IF($C732="3 - HS",'C1. Verprobung'!$E$19,
IF($C732="4 - HS/MS",'C1. Verprobung'!$E$20,
IF($C732="5 - MS",'C1. Verprobung'!$E$21,
IF($C732="6 - MS/NS",'C1. Verprobung'!$E$22,
IF($C732="7 - NS",'C1. Verprobung'!$E$23,"-")))))))</f>
        <v>-</v>
      </c>
      <c r="R732" s="322" t="str">
        <f>IF($C732="1 - HöS",'C1. Verprobung'!$F$17,
IF($C732="2 - HöS/HS",'C1. Verprobung'!$F$18,
IF($C732="3 - HS",'C1. Verprobung'!$F$19,
IF($C732="4 - HS/MS",'C1. Verprobung'!$F$20,
IF($C732="5 - MS",'C1. Verprobung'!$F$21,
IF($C732="6 - MS/NS",'C1. Verprobung'!$F$22,
IF($C732="7 - NS",'C1. Verprobung'!$F$23,"-")))))))</f>
        <v>-</v>
      </c>
      <c r="S732" s="151"/>
      <c r="T732" s="181">
        <f t="shared" si="58"/>
        <v>0</v>
      </c>
      <c r="U732" s="181">
        <f t="shared" si="59"/>
        <v>0</v>
      </c>
      <c r="V732" s="181">
        <f t="shared" si="60"/>
        <v>0</v>
      </c>
      <c r="W732" s="181">
        <f t="shared" si="61"/>
        <v>0</v>
      </c>
      <c r="X732" s="181">
        <f t="shared" si="62"/>
        <v>0</v>
      </c>
    </row>
    <row r="733" spans="2:24" ht="15" customHeight="1" x14ac:dyDescent="0.2">
      <c r="B733" s="337" t="s">
        <v>36</v>
      </c>
      <c r="C733" s="133" t="s">
        <v>36</v>
      </c>
      <c r="D733" s="133" t="s">
        <v>36</v>
      </c>
      <c r="E733" s="133"/>
      <c r="F733" s="133"/>
      <c r="G733" s="133"/>
      <c r="H733" s="133"/>
      <c r="I733" s="133"/>
      <c r="J733" s="133"/>
      <c r="K733" s="154"/>
      <c r="L733" s="154"/>
      <c r="M733" s="154"/>
      <c r="N733" s="154"/>
      <c r="O733" s="322" t="str">
        <f>IF($C733="1 - HöS",'C1. Verprobung'!$C$17,
IF($C733="2 - HöS/HS",'C1. Verprobung'!$C$18,
IF($C733="3 - HS",'C1. Verprobung'!$C$19,
IF($C733="4 - HS/MS",'C1. Verprobung'!$C$20,
IF($C733="5 - MS",'C1. Verprobung'!$C$21,
IF($C733="6 - MS/NS",'C1. Verprobung'!$C$22,
IF($C733="7 - NS",'C1. Verprobung'!$C$23,"-")))))))</f>
        <v>-</v>
      </c>
      <c r="P733" s="322" t="str">
        <f>IF($C733="1 - HöS",'C1. Verprobung'!$D$17,
IF($C733="2 - HöS/HS",'C1. Verprobung'!$D$18,
IF($C733="3 - HS",'C1. Verprobung'!$D$19,
IF($C733="4 - HS/MS",'C1. Verprobung'!$D$20,
IF($C733="5 - MS",'C1. Verprobung'!$D$21,
IF($C733="6 - MS/NS",'C1. Verprobung'!$D$22,
IF($C733="7 - NS",'C1. Verprobung'!$D$23,"-")))))))</f>
        <v>-</v>
      </c>
      <c r="Q733" s="322" t="str">
        <f>IF($C733="1 - HöS",'C1. Verprobung'!$E$17,
IF($C733="2 - HöS/HS",'C1. Verprobung'!$E$18,
IF($C733="3 - HS",'C1. Verprobung'!$E$19,
IF($C733="4 - HS/MS",'C1. Verprobung'!$E$20,
IF($C733="5 - MS",'C1. Verprobung'!$E$21,
IF($C733="6 - MS/NS",'C1. Verprobung'!$E$22,
IF($C733="7 - NS",'C1. Verprobung'!$E$23,"-")))))))</f>
        <v>-</v>
      </c>
      <c r="R733" s="322" t="str">
        <f>IF($C733="1 - HöS",'C1. Verprobung'!$F$17,
IF($C733="2 - HöS/HS",'C1. Verprobung'!$F$18,
IF($C733="3 - HS",'C1. Verprobung'!$F$19,
IF($C733="4 - HS/MS",'C1. Verprobung'!$F$20,
IF($C733="5 - MS",'C1. Verprobung'!$F$21,
IF($C733="6 - MS/NS",'C1. Verprobung'!$F$22,
IF($C733="7 - NS",'C1. Verprobung'!$F$23,"-")))))))</f>
        <v>-</v>
      </c>
      <c r="S733" s="151"/>
      <c r="T733" s="181">
        <f t="shared" si="58"/>
        <v>0</v>
      </c>
      <c r="U733" s="181">
        <f t="shared" si="59"/>
        <v>0</v>
      </c>
      <c r="V733" s="181">
        <f t="shared" si="60"/>
        <v>0</v>
      </c>
      <c r="W733" s="181">
        <f t="shared" si="61"/>
        <v>0</v>
      </c>
      <c r="X733" s="181">
        <f t="shared" si="62"/>
        <v>0</v>
      </c>
    </row>
    <row r="734" spans="2:24" ht="15" customHeight="1" x14ac:dyDescent="0.2">
      <c r="B734" s="337" t="s">
        <v>36</v>
      </c>
      <c r="C734" s="133" t="s">
        <v>36</v>
      </c>
      <c r="D734" s="133" t="s">
        <v>36</v>
      </c>
      <c r="E734" s="133"/>
      <c r="F734" s="133"/>
      <c r="G734" s="133"/>
      <c r="H734" s="133"/>
      <c r="I734" s="133"/>
      <c r="J734" s="133"/>
      <c r="K734" s="154"/>
      <c r="L734" s="154"/>
      <c r="M734" s="154"/>
      <c r="N734" s="154"/>
      <c r="O734" s="322" t="str">
        <f>IF($C734="1 - HöS",'C1. Verprobung'!$C$17,
IF($C734="2 - HöS/HS",'C1. Verprobung'!$C$18,
IF($C734="3 - HS",'C1. Verprobung'!$C$19,
IF($C734="4 - HS/MS",'C1. Verprobung'!$C$20,
IF($C734="5 - MS",'C1. Verprobung'!$C$21,
IF($C734="6 - MS/NS",'C1. Verprobung'!$C$22,
IF($C734="7 - NS",'C1. Verprobung'!$C$23,"-")))))))</f>
        <v>-</v>
      </c>
      <c r="P734" s="322" t="str">
        <f>IF($C734="1 - HöS",'C1. Verprobung'!$D$17,
IF($C734="2 - HöS/HS",'C1. Verprobung'!$D$18,
IF($C734="3 - HS",'C1. Verprobung'!$D$19,
IF($C734="4 - HS/MS",'C1. Verprobung'!$D$20,
IF($C734="5 - MS",'C1. Verprobung'!$D$21,
IF($C734="6 - MS/NS",'C1. Verprobung'!$D$22,
IF($C734="7 - NS",'C1. Verprobung'!$D$23,"-")))))))</f>
        <v>-</v>
      </c>
      <c r="Q734" s="322" t="str">
        <f>IF($C734="1 - HöS",'C1. Verprobung'!$E$17,
IF($C734="2 - HöS/HS",'C1. Verprobung'!$E$18,
IF($C734="3 - HS",'C1. Verprobung'!$E$19,
IF($C734="4 - HS/MS",'C1. Verprobung'!$E$20,
IF($C734="5 - MS",'C1. Verprobung'!$E$21,
IF($C734="6 - MS/NS",'C1. Verprobung'!$E$22,
IF($C734="7 - NS",'C1. Verprobung'!$E$23,"-")))))))</f>
        <v>-</v>
      </c>
      <c r="R734" s="322" t="str">
        <f>IF($C734="1 - HöS",'C1. Verprobung'!$F$17,
IF($C734="2 - HöS/HS",'C1. Verprobung'!$F$18,
IF($C734="3 - HS",'C1. Verprobung'!$F$19,
IF($C734="4 - HS/MS",'C1. Verprobung'!$F$20,
IF($C734="5 - MS",'C1. Verprobung'!$F$21,
IF($C734="6 - MS/NS",'C1. Verprobung'!$F$22,
IF($C734="7 - NS",'C1. Verprobung'!$F$23,"-")))))))</f>
        <v>-</v>
      </c>
      <c r="S734" s="151"/>
      <c r="T734" s="181">
        <f t="shared" si="58"/>
        <v>0</v>
      </c>
      <c r="U734" s="181">
        <f t="shared" si="59"/>
        <v>0</v>
      </c>
      <c r="V734" s="181">
        <f t="shared" si="60"/>
        <v>0</v>
      </c>
      <c r="W734" s="181">
        <f t="shared" si="61"/>
        <v>0</v>
      </c>
      <c r="X734" s="181">
        <f t="shared" si="62"/>
        <v>0</v>
      </c>
    </row>
    <row r="735" spans="2:24" ht="15" customHeight="1" x14ac:dyDescent="0.2">
      <c r="B735" s="337" t="s">
        <v>36</v>
      </c>
      <c r="C735" s="133" t="s">
        <v>36</v>
      </c>
      <c r="D735" s="133" t="s">
        <v>36</v>
      </c>
      <c r="E735" s="133"/>
      <c r="F735" s="133"/>
      <c r="G735" s="133"/>
      <c r="H735" s="133"/>
      <c r="I735" s="133"/>
      <c r="J735" s="133"/>
      <c r="K735" s="154"/>
      <c r="L735" s="154"/>
      <c r="M735" s="154"/>
      <c r="N735" s="154"/>
      <c r="O735" s="322" t="str">
        <f>IF($C735="1 - HöS",'C1. Verprobung'!$C$17,
IF($C735="2 - HöS/HS",'C1. Verprobung'!$C$18,
IF($C735="3 - HS",'C1. Verprobung'!$C$19,
IF($C735="4 - HS/MS",'C1. Verprobung'!$C$20,
IF($C735="5 - MS",'C1. Verprobung'!$C$21,
IF($C735="6 - MS/NS",'C1. Verprobung'!$C$22,
IF($C735="7 - NS",'C1. Verprobung'!$C$23,"-")))))))</f>
        <v>-</v>
      </c>
      <c r="P735" s="322" t="str">
        <f>IF($C735="1 - HöS",'C1. Verprobung'!$D$17,
IF($C735="2 - HöS/HS",'C1. Verprobung'!$D$18,
IF($C735="3 - HS",'C1. Verprobung'!$D$19,
IF($C735="4 - HS/MS",'C1. Verprobung'!$D$20,
IF($C735="5 - MS",'C1. Verprobung'!$D$21,
IF($C735="6 - MS/NS",'C1. Verprobung'!$D$22,
IF($C735="7 - NS",'C1. Verprobung'!$D$23,"-")))))))</f>
        <v>-</v>
      </c>
      <c r="Q735" s="322" t="str">
        <f>IF($C735="1 - HöS",'C1. Verprobung'!$E$17,
IF($C735="2 - HöS/HS",'C1. Verprobung'!$E$18,
IF($C735="3 - HS",'C1. Verprobung'!$E$19,
IF($C735="4 - HS/MS",'C1. Verprobung'!$E$20,
IF($C735="5 - MS",'C1. Verprobung'!$E$21,
IF($C735="6 - MS/NS",'C1. Verprobung'!$E$22,
IF($C735="7 - NS",'C1. Verprobung'!$E$23,"-")))))))</f>
        <v>-</v>
      </c>
      <c r="R735" s="322" t="str">
        <f>IF($C735="1 - HöS",'C1. Verprobung'!$F$17,
IF($C735="2 - HöS/HS",'C1. Verprobung'!$F$18,
IF($C735="3 - HS",'C1. Verprobung'!$F$19,
IF($C735="4 - HS/MS",'C1. Verprobung'!$F$20,
IF($C735="5 - MS",'C1. Verprobung'!$F$21,
IF($C735="6 - MS/NS",'C1. Verprobung'!$F$22,
IF($C735="7 - NS",'C1. Verprobung'!$F$23,"-")))))))</f>
        <v>-</v>
      </c>
      <c r="S735" s="151"/>
      <c r="T735" s="181">
        <f t="shared" si="58"/>
        <v>0</v>
      </c>
      <c r="U735" s="181">
        <f t="shared" si="59"/>
        <v>0</v>
      </c>
      <c r="V735" s="181">
        <f t="shared" si="60"/>
        <v>0</v>
      </c>
      <c r="W735" s="181">
        <f t="shared" si="61"/>
        <v>0</v>
      </c>
      <c r="X735" s="181">
        <f t="shared" si="62"/>
        <v>0</v>
      </c>
    </row>
    <row r="736" spans="2:24" ht="15" customHeight="1" x14ac:dyDescent="0.2">
      <c r="B736" s="337" t="s">
        <v>36</v>
      </c>
      <c r="C736" s="133" t="s">
        <v>36</v>
      </c>
      <c r="D736" s="133" t="s">
        <v>36</v>
      </c>
      <c r="E736" s="133"/>
      <c r="F736" s="133"/>
      <c r="G736" s="133"/>
      <c r="H736" s="133"/>
      <c r="I736" s="133"/>
      <c r="J736" s="133"/>
      <c r="K736" s="154"/>
      <c r="L736" s="154"/>
      <c r="M736" s="154"/>
      <c r="N736" s="154"/>
      <c r="O736" s="322" t="str">
        <f>IF($C736="1 - HöS",'C1. Verprobung'!$C$17,
IF($C736="2 - HöS/HS",'C1. Verprobung'!$C$18,
IF($C736="3 - HS",'C1. Verprobung'!$C$19,
IF($C736="4 - HS/MS",'C1. Verprobung'!$C$20,
IF($C736="5 - MS",'C1. Verprobung'!$C$21,
IF($C736="6 - MS/NS",'C1. Verprobung'!$C$22,
IF($C736="7 - NS",'C1. Verprobung'!$C$23,"-")))))))</f>
        <v>-</v>
      </c>
      <c r="P736" s="322" t="str">
        <f>IF($C736="1 - HöS",'C1. Verprobung'!$D$17,
IF($C736="2 - HöS/HS",'C1. Verprobung'!$D$18,
IF($C736="3 - HS",'C1. Verprobung'!$D$19,
IF($C736="4 - HS/MS",'C1. Verprobung'!$D$20,
IF($C736="5 - MS",'C1. Verprobung'!$D$21,
IF($C736="6 - MS/NS",'C1. Verprobung'!$D$22,
IF($C736="7 - NS",'C1. Verprobung'!$D$23,"-")))))))</f>
        <v>-</v>
      </c>
      <c r="Q736" s="322" t="str">
        <f>IF($C736="1 - HöS",'C1. Verprobung'!$E$17,
IF($C736="2 - HöS/HS",'C1. Verprobung'!$E$18,
IF($C736="3 - HS",'C1. Verprobung'!$E$19,
IF($C736="4 - HS/MS",'C1. Verprobung'!$E$20,
IF($C736="5 - MS",'C1. Verprobung'!$E$21,
IF($C736="6 - MS/NS",'C1. Verprobung'!$E$22,
IF($C736="7 - NS",'C1. Verprobung'!$E$23,"-")))))))</f>
        <v>-</v>
      </c>
      <c r="R736" s="322" t="str">
        <f>IF($C736="1 - HöS",'C1. Verprobung'!$F$17,
IF($C736="2 - HöS/HS",'C1. Verprobung'!$F$18,
IF($C736="3 - HS",'C1. Verprobung'!$F$19,
IF($C736="4 - HS/MS",'C1. Verprobung'!$F$20,
IF($C736="5 - MS",'C1. Verprobung'!$F$21,
IF($C736="6 - MS/NS",'C1. Verprobung'!$F$22,
IF($C736="7 - NS",'C1. Verprobung'!$F$23,"-")))))))</f>
        <v>-</v>
      </c>
      <c r="S736" s="151"/>
      <c r="T736" s="181">
        <f t="shared" si="58"/>
        <v>0</v>
      </c>
      <c r="U736" s="181">
        <f t="shared" si="59"/>
        <v>0</v>
      </c>
      <c r="V736" s="181">
        <f t="shared" si="60"/>
        <v>0</v>
      </c>
      <c r="W736" s="181">
        <f t="shared" si="61"/>
        <v>0</v>
      </c>
      <c r="X736" s="181">
        <f t="shared" si="62"/>
        <v>0</v>
      </c>
    </row>
    <row r="737" spans="2:24" ht="15" customHeight="1" x14ac:dyDescent="0.2">
      <c r="B737" s="337" t="s">
        <v>36</v>
      </c>
      <c r="C737" s="133" t="s">
        <v>36</v>
      </c>
      <c r="D737" s="133" t="s">
        <v>36</v>
      </c>
      <c r="E737" s="133"/>
      <c r="F737" s="133"/>
      <c r="G737" s="133"/>
      <c r="H737" s="133"/>
      <c r="I737" s="133"/>
      <c r="J737" s="133"/>
      <c r="K737" s="154"/>
      <c r="L737" s="154"/>
      <c r="M737" s="154"/>
      <c r="N737" s="154"/>
      <c r="O737" s="322" t="str">
        <f>IF($C737="1 - HöS",'C1. Verprobung'!$C$17,
IF($C737="2 - HöS/HS",'C1. Verprobung'!$C$18,
IF($C737="3 - HS",'C1. Verprobung'!$C$19,
IF($C737="4 - HS/MS",'C1. Verprobung'!$C$20,
IF($C737="5 - MS",'C1. Verprobung'!$C$21,
IF($C737="6 - MS/NS",'C1. Verprobung'!$C$22,
IF($C737="7 - NS",'C1. Verprobung'!$C$23,"-")))))))</f>
        <v>-</v>
      </c>
      <c r="P737" s="322" t="str">
        <f>IF($C737="1 - HöS",'C1. Verprobung'!$D$17,
IF($C737="2 - HöS/HS",'C1. Verprobung'!$D$18,
IF($C737="3 - HS",'C1. Verprobung'!$D$19,
IF($C737="4 - HS/MS",'C1. Verprobung'!$D$20,
IF($C737="5 - MS",'C1. Verprobung'!$D$21,
IF($C737="6 - MS/NS",'C1. Verprobung'!$D$22,
IF($C737="7 - NS",'C1. Verprobung'!$D$23,"-")))))))</f>
        <v>-</v>
      </c>
      <c r="Q737" s="322" t="str">
        <f>IF($C737="1 - HöS",'C1. Verprobung'!$E$17,
IF($C737="2 - HöS/HS",'C1. Verprobung'!$E$18,
IF($C737="3 - HS",'C1. Verprobung'!$E$19,
IF($C737="4 - HS/MS",'C1. Verprobung'!$E$20,
IF($C737="5 - MS",'C1. Verprobung'!$E$21,
IF($C737="6 - MS/NS",'C1. Verprobung'!$E$22,
IF($C737="7 - NS",'C1. Verprobung'!$E$23,"-")))))))</f>
        <v>-</v>
      </c>
      <c r="R737" s="322" t="str">
        <f>IF($C737="1 - HöS",'C1. Verprobung'!$F$17,
IF($C737="2 - HöS/HS",'C1. Verprobung'!$F$18,
IF($C737="3 - HS",'C1. Verprobung'!$F$19,
IF($C737="4 - HS/MS",'C1. Verprobung'!$F$20,
IF($C737="5 - MS",'C1. Verprobung'!$F$21,
IF($C737="6 - MS/NS",'C1. Verprobung'!$F$22,
IF($C737="7 - NS",'C1. Verprobung'!$F$23,"-")))))))</f>
        <v>-</v>
      </c>
      <c r="S737" s="151"/>
      <c r="T737" s="181">
        <f t="shared" si="58"/>
        <v>0</v>
      </c>
      <c r="U737" s="181">
        <f t="shared" si="59"/>
        <v>0</v>
      </c>
      <c r="V737" s="181">
        <f t="shared" si="60"/>
        <v>0</v>
      </c>
      <c r="W737" s="181">
        <f t="shared" si="61"/>
        <v>0</v>
      </c>
      <c r="X737" s="181">
        <f t="shared" si="62"/>
        <v>0</v>
      </c>
    </row>
    <row r="738" spans="2:24" ht="15" customHeight="1" x14ac:dyDescent="0.2">
      <c r="B738" s="337" t="s">
        <v>36</v>
      </c>
      <c r="C738" s="133" t="s">
        <v>36</v>
      </c>
      <c r="D738" s="133" t="s">
        <v>36</v>
      </c>
      <c r="E738" s="133"/>
      <c r="F738" s="133"/>
      <c r="G738" s="133"/>
      <c r="H738" s="133"/>
      <c r="I738" s="133"/>
      <c r="J738" s="133"/>
      <c r="K738" s="154"/>
      <c r="L738" s="154"/>
      <c r="M738" s="154"/>
      <c r="N738" s="154"/>
      <c r="O738" s="322" t="str">
        <f>IF($C738="1 - HöS",'C1. Verprobung'!$C$17,
IF($C738="2 - HöS/HS",'C1. Verprobung'!$C$18,
IF($C738="3 - HS",'C1. Verprobung'!$C$19,
IF($C738="4 - HS/MS",'C1. Verprobung'!$C$20,
IF($C738="5 - MS",'C1. Verprobung'!$C$21,
IF($C738="6 - MS/NS",'C1. Verprobung'!$C$22,
IF($C738="7 - NS",'C1. Verprobung'!$C$23,"-")))))))</f>
        <v>-</v>
      </c>
      <c r="P738" s="322" t="str">
        <f>IF($C738="1 - HöS",'C1. Verprobung'!$D$17,
IF($C738="2 - HöS/HS",'C1. Verprobung'!$D$18,
IF($C738="3 - HS",'C1. Verprobung'!$D$19,
IF($C738="4 - HS/MS",'C1. Verprobung'!$D$20,
IF($C738="5 - MS",'C1. Verprobung'!$D$21,
IF($C738="6 - MS/NS",'C1. Verprobung'!$D$22,
IF($C738="7 - NS",'C1. Verprobung'!$D$23,"-")))))))</f>
        <v>-</v>
      </c>
      <c r="Q738" s="322" t="str">
        <f>IF($C738="1 - HöS",'C1. Verprobung'!$E$17,
IF($C738="2 - HöS/HS",'C1. Verprobung'!$E$18,
IF($C738="3 - HS",'C1. Verprobung'!$E$19,
IF($C738="4 - HS/MS",'C1. Verprobung'!$E$20,
IF($C738="5 - MS",'C1. Verprobung'!$E$21,
IF($C738="6 - MS/NS",'C1. Verprobung'!$E$22,
IF($C738="7 - NS",'C1. Verprobung'!$E$23,"-")))))))</f>
        <v>-</v>
      </c>
      <c r="R738" s="322" t="str">
        <f>IF($C738="1 - HöS",'C1. Verprobung'!$F$17,
IF($C738="2 - HöS/HS",'C1. Verprobung'!$F$18,
IF($C738="3 - HS",'C1. Verprobung'!$F$19,
IF($C738="4 - HS/MS",'C1. Verprobung'!$F$20,
IF($C738="5 - MS",'C1. Verprobung'!$F$21,
IF($C738="6 - MS/NS",'C1. Verprobung'!$F$22,
IF($C738="7 - NS",'C1. Verprobung'!$F$23,"-")))))))</f>
        <v>-</v>
      </c>
      <c r="S738" s="151"/>
      <c r="T738" s="181">
        <f t="shared" si="58"/>
        <v>0</v>
      </c>
      <c r="U738" s="181">
        <f t="shared" si="59"/>
        <v>0</v>
      </c>
      <c r="V738" s="181">
        <f t="shared" si="60"/>
        <v>0</v>
      </c>
      <c r="W738" s="181">
        <f t="shared" si="61"/>
        <v>0</v>
      </c>
      <c r="X738" s="181">
        <f t="shared" si="62"/>
        <v>0</v>
      </c>
    </row>
    <row r="739" spans="2:24" ht="15" customHeight="1" x14ac:dyDescent="0.2">
      <c r="B739" s="337" t="s">
        <v>36</v>
      </c>
      <c r="C739" s="133" t="s">
        <v>36</v>
      </c>
      <c r="D739" s="133" t="s">
        <v>36</v>
      </c>
      <c r="E739" s="133"/>
      <c r="F739" s="133"/>
      <c r="G739" s="133"/>
      <c r="H739" s="133"/>
      <c r="I739" s="133"/>
      <c r="J739" s="133"/>
      <c r="K739" s="154"/>
      <c r="L739" s="154"/>
      <c r="M739" s="154"/>
      <c r="N739" s="154"/>
      <c r="O739" s="322" t="str">
        <f>IF($C739="1 - HöS",'C1. Verprobung'!$C$17,
IF($C739="2 - HöS/HS",'C1. Verprobung'!$C$18,
IF($C739="3 - HS",'C1. Verprobung'!$C$19,
IF($C739="4 - HS/MS",'C1. Verprobung'!$C$20,
IF($C739="5 - MS",'C1. Verprobung'!$C$21,
IF($C739="6 - MS/NS",'C1. Verprobung'!$C$22,
IF($C739="7 - NS",'C1. Verprobung'!$C$23,"-")))))))</f>
        <v>-</v>
      </c>
      <c r="P739" s="322" t="str">
        <f>IF($C739="1 - HöS",'C1. Verprobung'!$D$17,
IF($C739="2 - HöS/HS",'C1. Verprobung'!$D$18,
IF($C739="3 - HS",'C1. Verprobung'!$D$19,
IF($C739="4 - HS/MS",'C1. Verprobung'!$D$20,
IF($C739="5 - MS",'C1. Verprobung'!$D$21,
IF($C739="6 - MS/NS",'C1. Verprobung'!$D$22,
IF($C739="7 - NS",'C1. Verprobung'!$D$23,"-")))))))</f>
        <v>-</v>
      </c>
      <c r="Q739" s="322" t="str">
        <f>IF($C739="1 - HöS",'C1. Verprobung'!$E$17,
IF($C739="2 - HöS/HS",'C1. Verprobung'!$E$18,
IF($C739="3 - HS",'C1. Verprobung'!$E$19,
IF($C739="4 - HS/MS",'C1. Verprobung'!$E$20,
IF($C739="5 - MS",'C1. Verprobung'!$E$21,
IF($C739="6 - MS/NS",'C1. Verprobung'!$E$22,
IF($C739="7 - NS",'C1. Verprobung'!$E$23,"-")))))))</f>
        <v>-</v>
      </c>
      <c r="R739" s="322" t="str">
        <f>IF($C739="1 - HöS",'C1. Verprobung'!$F$17,
IF($C739="2 - HöS/HS",'C1. Verprobung'!$F$18,
IF($C739="3 - HS",'C1. Verprobung'!$F$19,
IF($C739="4 - HS/MS",'C1. Verprobung'!$F$20,
IF($C739="5 - MS",'C1. Verprobung'!$F$21,
IF($C739="6 - MS/NS",'C1. Verprobung'!$F$22,
IF($C739="7 - NS",'C1. Verprobung'!$F$23,"-")))))))</f>
        <v>-</v>
      </c>
      <c r="S739" s="151"/>
      <c r="T739" s="181">
        <f t="shared" si="58"/>
        <v>0</v>
      </c>
      <c r="U739" s="181">
        <f t="shared" si="59"/>
        <v>0</v>
      </c>
      <c r="V739" s="181">
        <f t="shared" si="60"/>
        <v>0</v>
      </c>
      <c r="W739" s="181">
        <f t="shared" si="61"/>
        <v>0</v>
      </c>
      <c r="X739" s="181">
        <f t="shared" si="62"/>
        <v>0</v>
      </c>
    </row>
    <row r="740" spans="2:24" ht="15" customHeight="1" x14ac:dyDescent="0.2">
      <c r="B740" s="337" t="s">
        <v>36</v>
      </c>
      <c r="C740" s="133" t="s">
        <v>36</v>
      </c>
      <c r="D740" s="133" t="s">
        <v>36</v>
      </c>
      <c r="E740" s="133"/>
      <c r="F740" s="133"/>
      <c r="G740" s="133"/>
      <c r="H740" s="133"/>
      <c r="I740" s="133"/>
      <c r="J740" s="133"/>
      <c r="K740" s="154"/>
      <c r="L740" s="154"/>
      <c r="M740" s="154"/>
      <c r="N740" s="154"/>
      <c r="O740" s="322" t="str">
        <f>IF($C740="1 - HöS",'C1. Verprobung'!$C$17,
IF($C740="2 - HöS/HS",'C1. Verprobung'!$C$18,
IF($C740="3 - HS",'C1. Verprobung'!$C$19,
IF($C740="4 - HS/MS",'C1. Verprobung'!$C$20,
IF($C740="5 - MS",'C1. Verprobung'!$C$21,
IF($C740="6 - MS/NS",'C1. Verprobung'!$C$22,
IF($C740="7 - NS",'C1. Verprobung'!$C$23,"-")))))))</f>
        <v>-</v>
      </c>
      <c r="P740" s="322" t="str">
        <f>IF($C740="1 - HöS",'C1. Verprobung'!$D$17,
IF($C740="2 - HöS/HS",'C1. Verprobung'!$D$18,
IF($C740="3 - HS",'C1. Verprobung'!$D$19,
IF($C740="4 - HS/MS",'C1. Verprobung'!$D$20,
IF($C740="5 - MS",'C1. Verprobung'!$D$21,
IF($C740="6 - MS/NS",'C1. Verprobung'!$D$22,
IF($C740="7 - NS",'C1. Verprobung'!$D$23,"-")))))))</f>
        <v>-</v>
      </c>
      <c r="Q740" s="322" t="str">
        <f>IF($C740="1 - HöS",'C1. Verprobung'!$E$17,
IF($C740="2 - HöS/HS",'C1. Verprobung'!$E$18,
IF($C740="3 - HS",'C1. Verprobung'!$E$19,
IF($C740="4 - HS/MS",'C1. Verprobung'!$E$20,
IF($C740="5 - MS",'C1. Verprobung'!$E$21,
IF($C740="6 - MS/NS",'C1. Verprobung'!$E$22,
IF($C740="7 - NS",'C1. Verprobung'!$E$23,"-")))))))</f>
        <v>-</v>
      </c>
      <c r="R740" s="322" t="str">
        <f>IF($C740="1 - HöS",'C1. Verprobung'!$F$17,
IF($C740="2 - HöS/HS",'C1. Verprobung'!$F$18,
IF($C740="3 - HS",'C1. Verprobung'!$F$19,
IF($C740="4 - HS/MS",'C1. Verprobung'!$F$20,
IF($C740="5 - MS",'C1. Verprobung'!$F$21,
IF($C740="6 - MS/NS",'C1. Verprobung'!$F$22,
IF($C740="7 - NS",'C1. Verprobung'!$F$23,"-")))))))</f>
        <v>-</v>
      </c>
      <c r="S740" s="151"/>
      <c r="T740" s="181">
        <f t="shared" si="58"/>
        <v>0</v>
      </c>
      <c r="U740" s="181">
        <f t="shared" si="59"/>
        <v>0</v>
      </c>
      <c r="V740" s="181">
        <f t="shared" si="60"/>
        <v>0</v>
      </c>
      <c r="W740" s="181">
        <f t="shared" si="61"/>
        <v>0</v>
      </c>
      <c r="X740" s="181">
        <f t="shared" si="62"/>
        <v>0</v>
      </c>
    </row>
    <row r="741" spans="2:24" ht="15" customHeight="1" x14ac:dyDescent="0.2">
      <c r="B741" s="337" t="s">
        <v>36</v>
      </c>
      <c r="C741" s="133" t="s">
        <v>36</v>
      </c>
      <c r="D741" s="133" t="s">
        <v>36</v>
      </c>
      <c r="E741" s="133"/>
      <c r="F741" s="133"/>
      <c r="G741" s="133"/>
      <c r="H741" s="133"/>
      <c r="I741" s="133"/>
      <c r="J741" s="133"/>
      <c r="K741" s="154"/>
      <c r="L741" s="154"/>
      <c r="M741" s="154"/>
      <c r="N741" s="154"/>
      <c r="O741" s="322" t="str">
        <f>IF($C741="1 - HöS",'C1. Verprobung'!$C$17,
IF($C741="2 - HöS/HS",'C1. Verprobung'!$C$18,
IF($C741="3 - HS",'C1. Verprobung'!$C$19,
IF($C741="4 - HS/MS",'C1. Verprobung'!$C$20,
IF($C741="5 - MS",'C1. Verprobung'!$C$21,
IF($C741="6 - MS/NS",'C1. Verprobung'!$C$22,
IF($C741="7 - NS",'C1. Verprobung'!$C$23,"-")))))))</f>
        <v>-</v>
      </c>
      <c r="P741" s="322" t="str">
        <f>IF($C741="1 - HöS",'C1. Verprobung'!$D$17,
IF($C741="2 - HöS/HS",'C1. Verprobung'!$D$18,
IF($C741="3 - HS",'C1. Verprobung'!$D$19,
IF($C741="4 - HS/MS",'C1. Verprobung'!$D$20,
IF($C741="5 - MS",'C1. Verprobung'!$D$21,
IF($C741="6 - MS/NS",'C1. Verprobung'!$D$22,
IF($C741="7 - NS",'C1. Verprobung'!$D$23,"-")))))))</f>
        <v>-</v>
      </c>
      <c r="Q741" s="322" t="str">
        <f>IF($C741="1 - HöS",'C1. Verprobung'!$E$17,
IF($C741="2 - HöS/HS",'C1. Verprobung'!$E$18,
IF($C741="3 - HS",'C1. Verprobung'!$E$19,
IF($C741="4 - HS/MS",'C1. Verprobung'!$E$20,
IF($C741="5 - MS",'C1. Verprobung'!$E$21,
IF($C741="6 - MS/NS",'C1. Verprobung'!$E$22,
IF($C741="7 - NS",'C1. Verprobung'!$E$23,"-")))))))</f>
        <v>-</v>
      </c>
      <c r="R741" s="322" t="str">
        <f>IF($C741="1 - HöS",'C1. Verprobung'!$F$17,
IF($C741="2 - HöS/HS",'C1. Verprobung'!$F$18,
IF($C741="3 - HS",'C1. Verprobung'!$F$19,
IF($C741="4 - HS/MS",'C1. Verprobung'!$F$20,
IF($C741="5 - MS",'C1. Verprobung'!$F$21,
IF($C741="6 - MS/NS",'C1. Verprobung'!$F$22,
IF($C741="7 - NS",'C1. Verprobung'!$F$23,"-")))))))</f>
        <v>-</v>
      </c>
      <c r="S741" s="151"/>
      <c r="T741" s="181">
        <f t="shared" si="58"/>
        <v>0</v>
      </c>
      <c r="U741" s="181">
        <f t="shared" si="59"/>
        <v>0</v>
      </c>
      <c r="V741" s="181">
        <f t="shared" si="60"/>
        <v>0</v>
      </c>
      <c r="W741" s="181">
        <f t="shared" si="61"/>
        <v>0</v>
      </c>
      <c r="X741" s="181">
        <f t="shared" si="62"/>
        <v>0</v>
      </c>
    </row>
    <row r="742" spans="2:24" ht="15" customHeight="1" x14ac:dyDescent="0.2">
      <c r="B742" s="337" t="s">
        <v>36</v>
      </c>
      <c r="C742" s="133" t="s">
        <v>36</v>
      </c>
      <c r="D742" s="133" t="s">
        <v>36</v>
      </c>
      <c r="E742" s="133"/>
      <c r="F742" s="133"/>
      <c r="G742" s="133"/>
      <c r="H742" s="133"/>
      <c r="I742" s="133"/>
      <c r="J742" s="133"/>
      <c r="K742" s="154"/>
      <c r="L742" s="154"/>
      <c r="M742" s="154"/>
      <c r="N742" s="154"/>
      <c r="O742" s="322" t="str">
        <f>IF($C742="1 - HöS",'C1. Verprobung'!$C$17,
IF($C742="2 - HöS/HS",'C1. Verprobung'!$C$18,
IF($C742="3 - HS",'C1. Verprobung'!$C$19,
IF($C742="4 - HS/MS",'C1. Verprobung'!$C$20,
IF($C742="5 - MS",'C1. Verprobung'!$C$21,
IF($C742="6 - MS/NS",'C1. Verprobung'!$C$22,
IF($C742="7 - NS",'C1. Verprobung'!$C$23,"-")))))))</f>
        <v>-</v>
      </c>
      <c r="P742" s="322" t="str">
        <f>IF($C742="1 - HöS",'C1. Verprobung'!$D$17,
IF($C742="2 - HöS/HS",'C1. Verprobung'!$D$18,
IF($C742="3 - HS",'C1. Verprobung'!$D$19,
IF($C742="4 - HS/MS",'C1. Verprobung'!$D$20,
IF($C742="5 - MS",'C1. Verprobung'!$D$21,
IF($C742="6 - MS/NS",'C1. Verprobung'!$D$22,
IF($C742="7 - NS",'C1. Verprobung'!$D$23,"-")))))))</f>
        <v>-</v>
      </c>
      <c r="Q742" s="322" t="str">
        <f>IF($C742="1 - HöS",'C1. Verprobung'!$E$17,
IF($C742="2 - HöS/HS",'C1. Verprobung'!$E$18,
IF($C742="3 - HS",'C1. Verprobung'!$E$19,
IF($C742="4 - HS/MS",'C1. Verprobung'!$E$20,
IF($C742="5 - MS",'C1. Verprobung'!$E$21,
IF($C742="6 - MS/NS",'C1. Verprobung'!$E$22,
IF($C742="7 - NS",'C1. Verprobung'!$E$23,"-")))))))</f>
        <v>-</v>
      </c>
      <c r="R742" s="322" t="str">
        <f>IF($C742="1 - HöS",'C1. Verprobung'!$F$17,
IF($C742="2 - HöS/HS",'C1. Verprobung'!$F$18,
IF($C742="3 - HS",'C1. Verprobung'!$F$19,
IF($C742="4 - HS/MS",'C1. Verprobung'!$F$20,
IF($C742="5 - MS",'C1. Verprobung'!$F$21,
IF($C742="6 - MS/NS",'C1. Verprobung'!$F$22,
IF($C742="7 - NS",'C1. Verprobung'!$F$23,"-")))))))</f>
        <v>-</v>
      </c>
      <c r="S742" s="151"/>
      <c r="T742" s="181">
        <f t="shared" si="58"/>
        <v>0</v>
      </c>
      <c r="U742" s="181">
        <f t="shared" si="59"/>
        <v>0</v>
      </c>
      <c r="V742" s="181">
        <f t="shared" si="60"/>
        <v>0</v>
      </c>
      <c r="W742" s="181">
        <f t="shared" si="61"/>
        <v>0</v>
      </c>
      <c r="X742" s="181">
        <f t="shared" si="62"/>
        <v>0</v>
      </c>
    </row>
    <row r="743" spans="2:24" ht="15" customHeight="1" x14ac:dyDescent="0.2">
      <c r="B743" s="337" t="s">
        <v>36</v>
      </c>
      <c r="C743" s="133" t="s">
        <v>36</v>
      </c>
      <c r="D743" s="133" t="s">
        <v>36</v>
      </c>
      <c r="E743" s="133"/>
      <c r="F743" s="133"/>
      <c r="G743" s="133"/>
      <c r="H743" s="133"/>
      <c r="I743" s="133"/>
      <c r="J743" s="133"/>
      <c r="K743" s="154"/>
      <c r="L743" s="154"/>
      <c r="M743" s="154"/>
      <c r="N743" s="154"/>
      <c r="O743" s="322" t="str">
        <f>IF($C743="1 - HöS",'C1. Verprobung'!$C$17,
IF($C743="2 - HöS/HS",'C1. Verprobung'!$C$18,
IF($C743="3 - HS",'C1. Verprobung'!$C$19,
IF($C743="4 - HS/MS",'C1. Verprobung'!$C$20,
IF($C743="5 - MS",'C1. Verprobung'!$C$21,
IF($C743="6 - MS/NS",'C1. Verprobung'!$C$22,
IF($C743="7 - NS",'C1. Verprobung'!$C$23,"-")))))))</f>
        <v>-</v>
      </c>
      <c r="P743" s="322" t="str">
        <f>IF($C743="1 - HöS",'C1. Verprobung'!$D$17,
IF($C743="2 - HöS/HS",'C1. Verprobung'!$D$18,
IF($C743="3 - HS",'C1. Verprobung'!$D$19,
IF($C743="4 - HS/MS",'C1. Verprobung'!$D$20,
IF($C743="5 - MS",'C1. Verprobung'!$D$21,
IF($C743="6 - MS/NS",'C1. Verprobung'!$D$22,
IF($C743="7 - NS",'C1. Verprobung'!$D$23,"-")))))))</f>
        <v>-</v>
      </c>
      <c r="Q743" s="322" t="str">
        <f>IF($C743="1 - HöS",'C1. Verprobung'!$E$17,
IF($C743="2 - HöS/HS",'C1. Verprobung'!$E$18,
IF($C743="3 - HS",'C1. Verprobung'!$E$19,
IF($C743="4 - HS/MS",'C1. Verprobung'!$E$20,
IF($C743="5 - MS",'C1. Verprobung'!$E$21,
IF($C743="6 - MS/NS",'C1. Verprobung'!$E$22,
IF($C743="7 - NS",'C1. Verprobung'!$E$23,"-")))))))</f>
        <v>-</v>
      </c>
      <c r="R743" s="322" t="str">
        <f>IF($C743="1 - HöS",'C1. Verprobung'!$F$17,
IF($C743="2 - HöS/HS",'C1. Verprobung'!$F$18,
IF($C743="3 - HS",'C1. Verprobung'!$F$19,
IF($C743="4 - HS/MS",'C1. Verprobung'!$F$20,
IF($C743="5 - MS",'C1. Verprobung'!$F$21,
IF($C743="6 - MS/NS",'C1. Verprobung'!$F$22,
IF($C743="7 - NS",'C1. Verprobung'!$F$23,"-")))))))</f>
        <v>-</v>
      </c>
      <c r="S743" s="151"/>
      <c r="T743" s="181">
        <f t="shared" si="58"/>
        <v>0</v>
      </c>
      <c r="U743" s="181">
        <f t="shared" si="59"/>
        <v>0</v>
      </c>
      <c r="V743" s="181">
        <f t="shared" si="60"/>
        <v>0</v>
      </c>
      <c r="W743" s="181">
        <f t="shared" si="61"/>
        <v>0</v>
      </c>
      <c r="X743" s="181">
        <f t="shared" si="62"/>
        <v>0</v>
      </c>
    </row>
    <row r="744" spans="2:24" ht="15" customHeight="1" x14ac:dyDescent="0.2">
      <c r="B744" s="337" t="s">
        <v>36</v>
      </c>
      <c r="C744" s="133" t="s">
        <v>36</v>
      </c>
      <c r="D744" s="133" t="s">
        <v>36</v>
      </c>
      <c r="E744" s="133"/>
      <c r="F744" s="133"/>
      <c r="G744" s="133"/>
      <c r="H744" s="133"/>
      <c r="I744" s="133"/>
      <c r="J744" s="133"/>
      <c r="K744" s="154"/>
      <c r="L744" s="154"/>
      <c r="M744" s="154"/>
      <c r="N744" s="154"/>
      <c r="O744" s="322" t="str">
        <f>IF($C744="1 - HöS",'C1. Verprobung'!$C$17,
IF($C744="2 - HöS/HS",'C1. Verprobung'!$C$18,
IF($C744="3 - HS",'C1. Verprobung'!$C$19,
IF($C744="4 - HS/MS",'C1. Verprobung'!$C$20,
IF($C744="5 - MS",'C1. Verprobung'!$C$21,
IF($C744="6 - MS/NS",'C1. Verprobung'!$C$22,
IF($C744="7 - NS",'C1. Verprobung'!$C$23,"-")))))))</f>
        <v>-</v>
      </c>
      <c r="P744" s="322" t="str">
        <f>IF($C744="1 - HöS",'C1. Verprobung'!$D$17,
IF($C744="2 - HöS/HS",'C1. Verprobung'!$D$18,
IF($C744="3 - HS",'C1. Verprobung'!$D$19,
IF($C744="4 - HS/MS",'C1. Verprobung'!$D$20,
IF($C744="5 - MS",'C1. Verprobung'!$D$21,
IF($C744="6 - MS/NS",'C1. Verprobung'!$D$22,
IF($C744="7 - NS",'C1. Verprobung'!$D$23,"-")))))))</f>
        <v>-</v>
      </c>
      <c r="Q744" s="322" t="str">
        <f>IF($C744="1 - HöS",'C1. Verprobung'!$E$17,
IF($C744="2 - HöS/HS",'C1. Verprobung'!$E$18,
IF($C744="3 - HS",'C1. Verprobung'!$E$19,
IF($C744="4 - HS/MS",'C1. Verprobung'!$E$20,
IF($C744="5 - MS",'C1. Verprobung'!$E$21,
IF($C744="6 - MS/NS",'C1. Verprobung'!$E$22,
IF($C744="7 - NS",'C1. Verprobung'!$E$23,"-")))))))</f>
        <v>-</v>
      </c>
      <c r="R744" s="322" t="str">
        <f>IF($C744="1 - HöS",'C1. Verprobung'!$F$17,
IF($C744="2 - HöS/HS",'C1. Verprobung'!$F$18,
IF($C744="3 - HS",'C1. Verprobung'!$F$19,
IF($C744="4 - HS/MS",'C1. Verprobung'!$F$20,
IF($C744="5 - MS",'C1. Verprobung'!$F$21,
IF($C744="6 - MS/NS",'C1. Verprobung'!$F$22,
IF($C744="7 - NS",'C1. Verprobung'!$F$23,"-")))))))</f>
        <v>-</v>
      </c>
      <c r="S744" s="151"/>
      <c r="T744" s="181">
        <f t="shared" si="58"/>
        <v>0</v>
      </c>
      <c r="U744" s="181">
        <f t="shared" si="59"/>
        <v>0</v>
      </c>
      <c r="V744" s="181">
        <f t="shared" si="60"/>
        <v>0</v>
      </c>
      <c r="W744" s="181">
        <f t="shared" si="61"/>
        <v>0</v>
      </c>
      <c r="X744" s="181">
        <f t="shared" si="62"/>
        <v>0</v>
      </c>
    </row>
    <row r="745" spans="2:24" ht="15" customHeight="1" x14ac:dyDescent="0.2">
      <c r="B745" s="337" t="s">
        <v>36</v>
      </c>
      <c r="C745" s="133" t="s">
        <v>36</v>
      </c>
      <c r="D745" s="133" t="s">
        <v>36</v>
      </c>
      <c r="E745" s="133"/>
      <c r="F745" s="133"/>
      <c r="G745" s="133"/>
      <c r="H745" s="133"/>
      <c r="I745" s="133"/>
      <c r="J745" s="133"/>
      <c r="K745" s="154"/>
      <c r="L745" s="154"/>
      <c r="M745" s="154"/>
      <c r="N745" s="154"/>
      <c r="O745" s="322" t="str">
        <f>IF($C745="1 - HöS",'C1. Verprobung'!$C$17,
IF($C745="2 - HöS/HS",'C1. Verprobung'!$C$18,
IF($C745="3 - HS",'C1. Verprobung'!$C$19,
IF($C745="4 - HS/MS",'C1. Verprobung'!$C$20,
IF($C745="5 - MS",'C1. Verprobung'!$C$21,
IF($C745="6 - MS/NS",'C1. Verprobung'!$C$22,
IF($C745="7 - NS",'C1. Verprobung'!$C$23,"-")))))))</f>
        <v>-</v>
      </c>
      <c r="P745" s="322" t="str">
        <f>IF($C745="1 - HöS",'C1. Verprobung'!$D$17,
IF($C745="2 - HöS/HS",'C1. Verprobung'!$D$18,
IF($C745="3 - HS",'C1. Verprobung'!$D$19,
IF($C745="4 - HS/MS",'C1. Verprobung'!$D$20,
IF($C745="5 - MS",'C1. Verprobung'!$D$21,
IF($C745="6 - MS/NS",'C1. Verprobung'!$D$22,
IF($C745="7 - NS",'C1. Verprobung'!$D$23,"-")))))))</f>
        <v>-</v>
      </c>
      <c r="Q745" s="322" t="str">
        <f>IF($C745="1 - HöS",'C1. Verprobung'!$E$17,
IF($C745="2 - HöS/HS",'C1. Verprobung'!$E$18,
IF($C745="3 - HS",'C1. Verprobung'!$E$19,
IF($C745="4 - HS/MS",'C1. Verprobung'!$E$20,
IF($C745="5 - MS",'C1. Verprobung'!$E$21,
IF($C745="6 - MS/NS",'C1. Verprobung'!$E$22,
IF($C745="7 - NS",'C1. Verprobung'!$E$23,"-")))))))</f>
        <v>-</v>
      </c>
      <c r="R745" s="322" t="str">
        <f>IF($C745="1 - HöS",'C1. Verprobung'!$F$17,
IF($C745="2 - HöS/HS",'C1. Verprobung'!$F$18,
IF($C745="3 - HS",'C1. Verprobung'!$F$19,
IF($C745="4 - HS/MS",'C1. Verprobung'!$F$20,
IF($C745="5 - MS",'C1. Verprobung'!$F$21,
IF($C745="6 - MS/NS",'C1. Verprobung'!$F$22,
IF($C745="7 - NS",'C1. Verprobung'!$F$23,"-")))))))</f>
        <v>-</v>
      </c>
      <c r="S745" s="151"/>
      <c r="T745" s="181">
        <f t="shared" si="58"/>
        <v>0</v>
      </c>
      <c r="U745" s="181">
        <f t="shared" si="59"/>
        <v>0</v>
      </c>
      <c r="V745" s="181">
        <f t="shared" si="60"/>
        <v>0</v>
      </c>
      <c r="W745" s="181">
        <f t="shared" si="61"/>
        <v>0</v>
      </c>
      <c r="X745" s="181">
        <f t="shared" si="62"/>
        <v>0</v>
      </c>
    </row>
    <row r="746" spans="2:24" ht="15" customHeight="1" x14ac:dyDescent="0.2">
      <c r="B746" s="337" t="s">
        <v>36</v>
      </c>
      <c r="C746" s="133" t="s">
        <v>36</v>
      </c>
      <c r="D746" s="133" t="s">
        <v>36</v>
      </c>
      <c r="E746" s="133"/>
      <c r="F746" s="133"/>
      <c r="G746" s="133"/>
      <c r="H746" s="133"/>
      <c r="I746" s="133"/>
      <c r="J746" s="133"/>
      <c r="K746" s="154"/>
      <c r="L746" s="154"/>
      <c r="M746" s="154"/>
      <c r="N746" s="154"/>
      <c r="O746" s="322" t="str">
        <f>IF($C746="1 - HöS",'C1. Verprobung'!$C$17,
IF($C746="2 - HöS/HS",'C1. Verprobung'!$C$18,
IF($C746="3 - HS",'C1. Verprobung'!$C$19,
IF($C746="4 - HS/MS",'C1. Verprobung'!$C$20,
IF($C746="5 - MS",'C1. Verprobung'!$C$21,
IF($C746="6 - MS/NS",'C1. Verprobung'!$C$22,
IF($C746="7 - NS",'C1. Verprobung'!$C$23,"-")))))))</f>
        <v>-</v>
      </c>
      <c r="P746" s="322" t="str">
        <f>IF($C746="1 - HöS",'C1. Verprobung'!$D$17,
IF($C746="2 - HöS/HS",'C1. Verprobung'!$D$18,
IF($C746="3 - HS",'C1. Verprobung'!$D$19,
IF($C746="4 - HS/MS",'C1. Verprobung'!$D$20,
IF($C746="5 - MS",'C1. Verprobung'!$D$21,
IF($C746="6 - MS/NS",'C1. Verprobung'!$D$22,
IF($C746="7 - NS",'C1. Verprobung'!$D$23,"-")))))))</f>
        <v>-</v>
      </c>
      <c r="Q746" s="322" t="str">
        <f>IF($C746="1 - HöS",'C1. Verprobung'!$E$17,
IF($C746="2 - HöS/HS",'C1. Verprobung'!$E$18,
IF($C746="3 - HS",'C1. Verprobung'!$E$19,
IF($C746="4 - HS/MS",'C1. Verprobung'!$E$20,
IF($C746="5 - MS",'C1. Verprobung'!$E$21,
IF($C746="6 - MS/NS",'C1. Verprobung'!$E$22,
IF($C746="7 - NS",'C1. Verprobung'!$E$23,"-")))))))</f>
        <v>-</v>
      </c>
      <c r="R746" s="322" t="str">
        <f>IF($C746="1 - HöS",'C1. Verprobung'!$F$17,
IF($C746="2 - HöS/HS",'C1. Verprobung'!$F$18,
IF($C746="3 - HS",'C1. Verprobung'!$F$19,
IF($C746="4 - HS/MS",'C1. Verprobung'!$F$20,
IF($C746="5 - MS",'C1. Verprobung'!$F$21,
IF($C746="6 - MS/NS",'C1. Verprobung'!$F$22,
IF($C746="7 - NS",'C1. Verprobung'!$F$23,"-")))))))</f>
        <v>-</v>
      </c>
      <c r="S746" s="151"/>
      <c r="T746" s="181">
        <f t="shared" si="58"/>
        <v>0</v>
      </c>
      <c r="U746" s="181">
        <f t="shared" si="59"/>
        <v>0</v>
      </c>
      <c r="V746" s="181">
        <f t="shared" si="60"/>
        <v>0</v>
      </c>
      <c r="W746" s="181">
        <f t="shared" si="61"/>
        <v>0</v>
      </c>
      <c r="X746" s="181">
        <f t="shared" si="62"/>
        <v>0</v>
      </c>
    </row>
    <row r="747" spans="2:24" ht="15" customHeight="1" x14ac:dyDescent="0.2">
      <c r="B747" s="337" t="s">
        <v>36</v>
      </c>
      <c r="C747" s="133" t="s">
        <v>36</v>
      </c>
      <c r="D747" s="133" t="s">
        <v>36</v>
      </c>
      <c r="E747" s="133"/>
      <c r="F747" s="133"/>
      <c r="G747" s="133"/>
      <c r="H747" s="133"/>
      <c r="I747" s="133"/>
      <c r="J747" s="133"/>
      <c r="K747" s="154"/>
      <c r="L747" s="154"/>
      <c r="M747" s="154"/>
      <c r="N747" s="154"/>
      <c r="O747" s="322" t="str">
        <f>IF($C747="1 - HöS",'C1. Verprobung'!$C$17,
IF($C747="2 - HöS/HS",'C1. Verprobung'!$C$18,
IF($C747="3 - HS",'C1. Verprobung'!$C$19,
IF($C747="4 - HS/MS",'C1. Verprobung'!$C$20,
IF($C747="5 - MS",'C1. Verprobung'!$C$21,
IF($C747="6 - MS/NS",'C1. Verprobung'!$C$22,
IF($C747="7 - NS",'C1. Verprobung'!$C$23,"-")))))))</f>
        <v>-</v>
      </c>
      <c r="P747" s="322" t="str">
        <f>IF($C747="1 - HöS",'C1. Verprobung'!$D$17,
IF($C747="2 - HöS/HS",'C1. Verprobung'!$D$18,
IF($C747="3 - HS",'C1. Verprobung'!$D$19,
IF($C747="4 - HS/MS",'C1. Verprobung'!$D$20,
IF($C747="5 - MS",'C1. Verprobung'!$D$21,
IF($C747="6 - MS/NS",'C1. Verprobung'!$D$22,
IF($C747="7 - NS",'C1. Verprobung'!$D$23,"-")))))))</f>
        <v>-</v>
      </c>
      <c r="Q747" s="322" t="str">
        <f>IF($C747="1 - HöS",'C1. Verprobung'!$E$17,
IF($C747="2 - HöS/HS",'C1. Verprobung'!$E$18,
IF($C747="3 - HS",'C1. Verprobung'!$E$19,
IF($C747="4 - HS/MS",'C1. Verprobung'!$E$20,
IF($C747="5 - MS",'C1. Verprobung'!$E$21,
IF($C747="6 - MS/NS",'C1. Verprobung'!$E$22,
IF($C747="7 - NS",'C1. Verprobung'!$E$23,"-")))))))</f>
        <v>-</v>
      </c>
      <c r="R747" s="322" t="str">
        <f>IF($C747="1 - HöS",'C1. Verprobung'!$F$17,
IF($C747="2 - HöS/HS",'C1. Verprobung'!$F$18,
IF($C747="3 - HS",'C1. Verprobung'!$F$19,
IF($C747="4 - HS/MS",'C1. Verprobung'!$F$20,
IF($C747="5 - MS",'C1. Verprobung'!$F$21,
IF($C747="6 - MS/NS",'C1. Verprobung'!$F$22,
IF($C747="7 - NS",'C1. Verprobung'!$F$23,"-")))))))</f>
        <v>-</v>
      </c>
      <c r="S747" s="151"/>
      <c r="T747" s="181">
        <f t="shared" si="58"/>
        <v>0</v>
      </c>
      <c r="U747" s="181">
        <f t="shared" si="59"/>
        <v>0</v>
      </c>
      <c r="V747" s="181">
        <f t="shared" si="60"/>
        <v>0</v>
      </c>
      <c r="W747" s="181">
        <f t="shared" si="61"/>
        <v>0</v>
      </c>
      <c r="X747" s="181">
        <f t="shared" si="62"/>
        <v>0</v>
      </c>
    </row>
    <row r="748" spans="2:24" ht="15" customHeight="1" x14ac:dyDescent="0.2">
      <c r="B748" s="337" t="s">
        <v>36</v>
      </c>
      <c r="C748" s="133" t="s">
        <v>36</v>
      </c>
      <c r="D748" s="133" t="s">
        <v>36</v>
      </c>
      <c r="E748" s="133"/>
      <c r="F748" s="133"/>
      <c r="G748" s="133"/>
      <c r="H748" s="133"/>
      <c r="I748" s="133"/>
      <c r="J748" s="133"/>
      <c r="K748" s="154"/>
      <c r="L748" s="154"/>
      <c r="M748" s="154"/>
      <c r="N748" s="154"/>
      <c r="O748" s="322" t="str">
        <f>IF($C748="1 - HöS",'C1. Verprobung'!$C$17,
IF($C748="2 - HöS/HS",'C1. Verprobung'!$C$18,
IF($C748="3 - HS",'C1. Verprobung'!$C$19,
IF($C748="4 - HS/MS",'C1. Verprobung'!$C$20,
IF($C748="5 - MS",'C1. Verprobung'!$C$21,
IF($C748="6 - MS/NS",'C1. Verprobung'!$C$22,
IF($C748="7 - NS",'C1. Verprobung'!$C$23,"-")))))))</f>
        <v>-</v>
      </c>
      <c r="P748" s="322" t="str">
        <f>IF($C748="1 - HöS",'C1. Verprobung'!$D$17,
IF($C748="2 - HöS/HS",'C1. Verprobung'!$D$18,
IF($C748="3 - HS",'C1. Verprobung'!$D$19,
IF($C748="4 - HS/MS",'C1. Verprobung'!$D$20,
IF($C748="5 - MS",'C1. Verprobung'!$D$21,
IF($C748="6 - MS/NS",'C1. Verprobung'!$D$22,
IF($C748="7 - NS",'C1. Verprobung'!$D$23,"-")))))))</f>
        <v>-</v>
      </c>
      <c r="Q748" s="322" t="str">
        <f>IF($C748="1 - HöS",'C1. Verprobung'!$E$17,
IF($C748="2 - HöS/HS",'C1. Verprobung'!$E$18,
IF($C748="3 - HS",'C1. Verprobung'!$E$19,
IF($C748="4 - HS/MS",'C1. Verprobung'!$E$20,
IF($C748="5 - MS",'C1. Verprobung'!$E$21,
IF($C748="6 - MS/NS",'C1. Verprobung'!$E$22,
IF($C748="7 - NS",'C1. Verprobung'!$E$23,"-")))))))</f>
        <v>-</v>
      </c>
      <c r="R748" s="322" t="str">
        <f>IF($C748="1 - HöS",'C1. Verprobung'!$F$17,
IF($C748="2 - HöS/HS",'C1. Verprobung'!$F$18,
IF($C748="3 - HS",'C1. Verprobung'!$F$19,
IF($C748="4 - HS/MS",'C1. Verprobung'!$F$20,
IF($C748="5 - MS",'C1. Verprobung'!$F$21,
IF($C748="6 - MS/NS",'C1. Verprobung'!$F$22,
IF($C748="7 - NS",'C1. Verprobung'!$F$23,"-")))))))</f>
        <v>-</v>
      </c>
      <c r="S748" s="151"/>
      <c r="T748" s="181">
        <f t="shared" si="58"/>
        <v>0</v>
      </c>
      <c r="U748" s="181">
        <f t="shared" si="59"/>
        <v>0</v>
      </c>
      <c r="V748" s="181">
        <f t="shared" si="60"/>
        <v>0</v>
      </c>
      <c r="W748" s="181">
        <f t="shared" si="61"/>
        <v>0</v>
      </c>
      <c r="X748" s="181">
        <f t="shared" si="62"/>
        <v>0</v>
      </c>
    </row>
    <row r="749" spans="2:24" ht="15" customHeight="1" x14ac:dyDescent="0.2">
      <c r="B749" s="337" t="s">
        <v>36</v>
      </c>
      <c r="C749" s="133" t="s">
        <v>36</v>
      </c>
      <c r="D749" s="133" t="s">
        <v>36</v>
      </c>
      <c r="E749" s="133"/>
      <c r="F749" s="133"/>
      <c r="G749" s="133"/>
      <c r="H749" s="133"/>
      <c r="I749" s="133"/>
      <c r="J749" s="133"/>
      <c r="K749" s="154"/>
      <c r="L749" s="154"/>
      <c r="M749" s="154"/>
      <c r="N749" s="154"/>
      <c r="O749" s="322" t="str">
        <f>IF($C749="1 - HöS",'C1. Verprobung'!$C$17,
IF($C749="2 - HöS/HS",'C1. Verprobung'!$C$18,
IF($C749="3 - HS",'C1. Verprobung'!$C$19,
IF($C749="4 - HS/MS",'C1. Verprobung'!$C$20,
IF($C749="5 - MS",'C1. Verprobung'!$C$21,
IF($C749="6 - MS/NS",'C1. Verprobung'!$C$22,
IF($C749="7 - NS",'C1. Verprobung'!$C$23,"-")))))))</f>
        <v>-</v>
      </c>
      <c r="P749" s="322" t="str">
        <f>IF($C749="1 - HöS",'C1. Verprobung'!$D$17,
IF($C749="2 - HöS/HS",'C1. Verprobung'!$D$18,
IF($C749="3 - HS",'C1. Verprobung'!$D$19,
IF($C749="4 - HS/MS",'C1. Verprobung'!$D$20,
IF($C749="5 - MS",'C1. Verprobung'!$D$21,
IF($C749="6 - MS/NS",'C1. Verprobung'!$D$22,
IF($C749="7 - NS",'C1. Verprobung'!$D$23,"-")))))))</f>
        <v>-</v>
      </c>
      <c r="Q749" s="322" t="str">
        <f>IF($C749="1 - HöS",'C1. Verprobung'!$E$17,
IF($C749="2 - HöS/HS",'C1. Verprobung'!$E$18,
IF($C749="3 - HS",'C1. Verprobung'!$E$19,
IF($C749="4 - HS/MS",'C1. Verprobung'!$E$20,
IF($C749="5 - MS",'C1. Verprobung'!$E$21,
IF($C749="6 - MS/NS",'C1. Verprobung'!$E$22,
IF($C749="7 - NS",'C1. Verprobung'!$E$23,"-")))))))</f>
        <v>-</v>
      </c>
      <c r="R749" s="322" t="str">
        <f>IF($C749="1 - HöS",'C1. Verprobung'!$F$17,
IF($C749="2 - HöS/HS",'C1. Verprobung'!$F$18,
IF($C749="3 - HS",'C1. Verprobung'!$F$19,
IF($C749="4 - HS/MS",'C1. Verprobung'!$F$20,
IF($C749="5 - MS",'C1. Verprobung'!$F$21,
IF($C749="6 - MS/NS",'C1. Verprobung'!$F$22,
IF($C749="7 - NS",'C1. Verprobung'!$F$23,"-")))))))</f>
        <v>-</v>
      </c>
      <c r="S749" s="151"/>
      <c r="T749" s="181">
        <f t="shared" si="58"/>
        <v>0</v>
      </c>
      <c r="U749" s="181">
        <f t="shared" si="59"/>
        <v>0</v>
      </c>
      <c r="V749" s="181">
        <f t="shared" si="60"/>
        <v>0</v>
      </c>
      <c r="W749" s="181">
        <f t="shared" si="61"/>
        <v>0</v>
      </c>
      <c r="X749" s="181">
        <f t="shared" si="62"/>
        <v>0</v>
      </c>
    </row>
    <row r="750" spans="2:24" ht="15" customHeight="1" x14ac:dyDescent="0.2">
      <c r="B750" s="337" t="s">
        <v>36</v>
      </c>
      <c r="C750" s="133" t="s">
        <v>36</v>
      </c>
      <c r="D750" s="133" t="s">
        <v>36</v>
      </c>
      <c r="E750" s="133"/>
      <c r="F750" s="133"/>
      <c r="G750" s="133"/>
      <c r="H750" s="133"/>
      <c r="I750" s="133"/>
      <c r="J750" s="133"/>
      <c r="K750" s="154"/>
      <c r="L750" s="154"/>
      <c r="M750" s="154"/>
      <c r="N750" s="154"/>
      <c r="O750" s="322" t="str">
        <f>IF($C750="1 - HöS",'C1. Verprobung'!$C$17,
IF($C750="2 - HöS/HS",'C1. Verprobung'!$C$18,
IF($C750="3 - HS",'C1. Verprobung'!$C$19,
IF($C750="4 - HS/MS",'C1. Verprobung'!$C$20,
IF($C750="5 - MS",'C1. Verprobung'!$C$21,
IF($C750="6 - MS/NS",'C1. Verprobung'!$C$22,
IF($C750="7 - NS",'C1. Verprobung'!$C$23,"-")))))))</f>
        <v>-</v>
      </c>
      <c r="P750" s="322" t="str">
        <f>IF($C750="1 - HöS",'C1. Verprobung'!$D$17,
IF($C750="2 - HöS/HS",'C1. Verprobung'!$D$18,
IF($C750="3 - HS",'C1. Verprobung'!$D$19,
IF($C750="4 - HS/MS",'C1. Verprobung'!$D$20,
IF($C750="5 - MS",'C1. Verprobung'!$D$21,
IF($C750="6 - MS/NS",'C1. Verprobung'!$D$22,
IF($C750="7 - NS",'C1. Verprobung'!$D$23,"-")))))))</f>
        <v>-</v>
      </c>
      <c r="Q750" s="322" t="str">
        <f>IF($C750="1 - HöS",'C1. Verprobung'!$E$17,
IF($C750="2 - HöS/HS",'C1. Verprobung'!$E$18,
IF($C750="3 - HS",'C1. Verprobung'!$E$19,
IF($C750="4 - HS/MS",'C1. Verprobung'!$E$20,
IF($C750="5 - MS",'C1. Verprobung'!$E$21,
IF($C750="6 - MS/NS",'C1. Verprobung'!$E$22,
IF($C750="7 - NS",'C1. Verprobung'!$E$23,"-")))))))</f>
        <v>-</v>
      </c>
      <c r="R750" s="322" t="str">
        <f>IF($C750="1 - HöS",'C1. Verprobung'!$F$17,
IF($C750="2 - HöS/HS",'C1. Verprobung'!$F$18,
IF($C750="3 - HS",'C1. Verprobung'!$F$19,
IF($C750="4 - HS/MS",'C1. Verprobung'!$F$20,
IF($C750="5 - MS",'C1. Verprobung'!$F$21,
IF($C750="6 - MS/NS",'C1. Verprobung'!$F$22,
IF($C750="7 - NS",'C1. Verprobung'!$F$23,"-")))))))</f>
        <v>-</v>
      </c>
      <c r="S750" s="151"/>
      <c r="T750" s="181">
        <f t="shared" si="58"/>
        <v>0</v>
      </c>
      <c r="U750" s="181">
        <f t="shared" si="59"/>
        <v>0</v>
      </c>
      <c r="V750" s="181">
        <f t="shared" si="60"/>
        <v>0</v>
      </c>
      <c r="W750" s="181">
        <f t="shared" si="61"/>
        <v>0</v>
      </c>
      <c r="X750" s="181">
        <f t="shared" si="62"/>
        <v>0</v>
      </c>
    </row>
    <row r="751" spans="2:24" ht="15" customHeight="1" x14ac:dyDescent="0.2">
      <c r="B751" s="337" t="s">
        <v>36</v>
      </c>
      <c r="C751" s="133" t="s">
        <v>36</v>
      </c>
      <c r="D751" s="133" t="s">
        <v>36</v>
      </c>
      <c r="E751" s="133"/>
      <c r="F751" s="133"/>
      <c r="G751" s="133"/>
      <c r="H751" s="133"/>
      <c r="I751" s="133"/>
      <c r="J751" s="133"/>
      <c r="K751" s="154"/>
      <c r="L751" s="154"/>
      <c r="M751" s="154"/>
      <c r="N751" s="154"/>
      <c r="O751" s="322" t="str">
        <f>IF($C751="1 - HöS",'C1. Verprobung'!$C$17,
IF($C751="2 - HöS/HS",'C1. Verprobung'!$C$18,
IF($C751="3 - HS",'C1. Verprobung'!$C$19,
IF($C751="4 - HS/MS",'C1. Verprobung'!$C$20,
IF($C751="5 - MS",'C1. Verprobung'!$C$21,
IF($C751="6 - MS/NS",'C1. Verprobung'!$C$22,
IF($C751="7 - NS",'C1. Verprobung'!$C$23,"-")))))))</f>
        <v>-</v>
      </c>
      <c r="P751" s="322" t="str">
        <f>IF($C751="1 - HöS",'C1. Verprobung'!$D$17,
IF($C751="2 - HöS/HS",'C1. Verprobung'!$D$18,
IF($C751="3 - HS",'C1. Verprobung'!$D$19,
IF($C751="4 - HS/MS",'C1. Verprobung'!$D$20,
IF($C751="5 - MS",'C1. Verprobung'!$D$21,
IF($C751="6 - MS/NS",'C1. Verprobung'!$D$22,
IF($C751="7 - NS",'C1. Verprobung'!$D$23,"-")))))))</f>
        <v>-</v>
      </c>
      <c r="Q751" s="322" t="str">
        <f>IF($C751="1 - HöS",'C1. Verprobung'!$E$17,
IF($C751="2 - HöS/HS",'C1. Verprobung'!$E$18,
IF($C751="3 - HS",'C1. Verprobung'!$E$19,
IF($C751="4 - HS/MS",'C1. Verprobung'!$E$20,
IF($C751="5 - MS",'C1. Verprobung'!$E$21,
IF($C751="6 - MS/NS",'C1. Verprobung'!$E$22,
IF($C751="7 - NS",'C1. Verprobung'!$E$23,"-")))))))</f>
        <v>-</v>
      </c>
      <c r="R751" s="322" t="str">
        <f>IF($C751="1 - HöS",'C1. Verprobung'!$F$17,
IF($C751="2 - HöS/HS",'C1. Verprobung'!$F$18,
IF($C751="3 - HS",'C1. Verprobung'!$F$19,
IF($C751="4 - HS/MS",'C1. Verprobung'!$F$20,
IF($C751="5 - MS",'C1. Verprobung'!$F$21,
IF($C751="6 - MS/NS",'C1. Verprobung'!$F$22,
IF($C751="7 - NS",'C1. Verprobung'!$F$23,"-")))))))</f>
        <v>-</v>
      </c>
      <c r="S751" s="151"/>
      <c r="T751" s="181">
        <f t="shared" si="58"/>
        <v>0</v>
      </c>
      <c r="U751" s="181">
        <f t="shared" si="59"/>
        <v>0</v>
      </c>
      <c r="V751" s="181">
        <f t="shared" si="60"/>
        <v>0</v>
      </c>
      <c r="W751" s="181">
        <f t="shared" si="61"/>
        <v>0</v>
      </c>
      <c r="X751" s="181">
        <f t="shared" si="62"/>
        <v>0</v>
      </c>
    </row>
    <row r="752" spans="2:24" ht="15" customHeight="1" x14ac:dyDescent="0.2">
      <c r="B752" s="337" t="s">
        <v>36</v>
      </c>
      <c r="C752" s="133" t="s">
        <v>36</v>
      </c>
      <c r="D752" s="133" t="s">
        <v>36</v>
      </c>
      <c r="E752" s="133"/>
      <c r="F752" s="133"/>
      <c r="G752" s="133"/>
      <c r="H752" s="133"/>
      <c r="I752" s="133"/>
      <c r="J752" s="133"/>
      <c r="K752" s="154"/>
      <c r="L752" s="154"/>
      <c r="M752" s="154"/>
      <c r="N752" s="154"/>
      <c r="O752" s="322" t="str">
        <f>IF($C752="1 - HöS",'C1. Verprobung'!$C$17,
IF($C752="2 - HöS/HS",'C1. Verprobung'!$C$18,
IF($C752="3 - HS",'C1. Verprobung'!$C$19,
IF($C752="4 - HS/MS",'C1. Verprobung'!$C$20,
IF($C752="5 - MS",'C1. Verprobung'!$C$21,
IF($C752="6 - MS/NS",'C1. Verprobung'!$C$22,
IF($C752="7 - NS",'C1. Verprobung'!$C$23,"-")))))))</f>
        <v>-</v>
      </c>
      <c r="P752" s="322" t="str">
        <f>IF($C752="1 - HöS",'C1. Verprobung'!$D$17,
IF($C752="2 - HöS/HS",'C1. Verprobung'!$D$18,
IF($C752="3 - HS",'C1. Verprobung'!$D$19,
IF($C752="4 - HS/MS",'C1. Verprobung'!$D$20,
IF($C752="5 - MS",'C1. Verprobung'!$D$21,
IF($C752="6 - MS/NS",'C1. Verprobung'!$D$22,
IF($C752="7 - NS",'C1. Verprobung'!$D$23,"-")))))))</f>
        <v>-</v>
      </c>
      <c r="Q752" s="322" t="str">
        <f>IF($C752="1 - HöS",'C1. Verprobung'!$E$17,
IF($C752="2 - HöS/HS",'C1. Verprobung'!$E$18,
IF($C752="3 - HS",'C1. Verprobung'!$E$19,
IF($C752="4 - HS/MS",'C1. Verprobung'!$E$20,
IF($C752="5 - MS",'C1. Verprobung'!$E$21,
IF($C752="6 - MS/NS",'C1. Verprobung'!$E$22,
IF($C752="7 - NS",'C1. Verprobung'!$E$23,"-")))))))</f>
        <v>-</v>
      </c>
      <c r="R752" s="322" t="str">
        <f>IF($C752="1 - HöS",'C1. Verprobung'!$F$17,
IF($C752="2 - HöS/HS",'C1. Verprobung'!$F$18,
IF($C752="3 - HS",'C1. Verprobung'!$F$19,
IF($C752="4 - HS/MS",'C1. Verprobung'!$F$20,
IF($C752="5 - MS",'C1. Verprobung'!$F$21,
IF($C752="6 - MS/NS",'C1. Verprobung'!$F$22,
IF($C752="7 - NS",'C1. Verprobung'!$F$23,"-")))))))</f>
        <v>-</v>
      </c>
      <c r="S752" s="151"/>
      <c r="T752" s="181">
        <f t="shared" si="58"/>
        <v>0</v>
      </c>
      <c r="U752" s="181">
        <f t="shared" si="59"/>
        <v>0</v>
      </c>
      <c r="V752" s="181">
        <f t="shared" si="60"/>
        <v>0</v>
      </c>
      <c r="W752" s="181">
        <f t="shared" si="61"/>
        <v>0</v>
      </c>
      <c r="X752" s="181">
        <f t="shared" si="62"/>
        <v>0</v>
      </c>
    </row>
    <row r="753" spans="2:24" ht="15" customHeight="1" x14ac:dyDescent="0.2">
      <c r="B753" s="337" t="s">
        <v>36</v>
      </c>
      <c r="C753" s="133" t="s">
        <v>36</v>
      </c>
      <c r="D753" s="133" t="s">
        <v>36</v>
      </c>
      <c r="E753" s="133"/>
      <c r="F753" s="133"/>
      <c r="G753" s="133"/>
      <c r="H753" s="133"/>
      <c r="I753" s="133"/>
      <c r="J753" s="133"/>
      <c r="K753" s="154"/>
      <c r="L753" s="154"/>
      <c r="M753" s="154"/>
      <c r="N753" s="154"/>
      <c r="O753" s="322" t="str">
        <f>IF($C753="1 - HöS",'C1. Verprobung'!$C$17,
IF($C753="2 - HöS/HS",'C1. Verprobung'!$C$18,
IF($C753="3 - HS",'C1. Verprobung'!$C$19,
IF($C753="4 - HS/MS",'C1. Verprobung'!$C$20,
IF($C753="5 - MS",'C1. Verprobung'!$C$21,
IF($C753="6 - MS/NS",'C1. Verprobung'!$C$22,
IF($C753="7 - NS",'C1. Verprobung'!$C$23,"-")))))))</f>
        <v>-</v>
      </c>
      <c r="P753" s="322" t="str">
        <f>IF($C753="1 - HöS",'C1. Verprobung'!$D$17,
IF($C753="2 - HöS/HS",'C1. Verprobung'!$D$18,
IF($C753="3 - HS",'C1. Verprobung'!$D$19,
IF($C753="4 - HS/MS",'C1. Verprobung'!$D$20,
IF($C753="5 - MS",'C1. Verprobung'!$D$21,
IF($C753="6 - MS/NS",'C1. Verprobung'!$D$22,
IF($C753="7 - NS",'C1. Verprobung'!$D$23,"-")))))))</f>
        <v>-</v>
      </c>
      <c r="Q753" s="322" t="str">
        <f>IF($C753="1 - HöS",'C1. Verprobung'!$E$17,
IF($C753="2 - HöS/HS",'C1. Verprobung'!$E$18,
IF($C753="3 - HS",'C1. Verprobung'!$E$19,
IF($C753="4 - HS/MS",'C1. Verprobung'!$E$20,
IF($C753="5 - MS",'C1. Verprobung'!$E$21,
IF($C753="6 - MS/NS",'C1. Verprobung'!$E$22,
IF($C753="7 - NS",'C1. Verprobung'!$E$23,"-")))))))</f>
        <v>-</v>
      </c>
      <c r="R753" s="322" t="str">
        <f>IF($C753="1 - HöS",'C1. Verprobung'!$F$17,
IF($C753="2 - HöS/HS",'C1. Verprobung'!$F$18,
IF($C753="3 - HS",'C1. Verprobung'!$F$19,
IF($C753="4 - HS/MS",'C1. Verprobung'!$F$20,
IF($C753="5 - MS",'C1. Verprobung'!$F$21,
IF($C753="6 - MS/NS",'C1. Verprobung'!$F$22,
IF($C753="7 - NS",'C1. Verprobung'!$F$23,"-")))))))</f>
        <v>-</v>
      </c>
      <c r="S753" s="151"/>
      <c r="T753" s="181">
        <f t="shared" si="58"/>
        <v>0</v>
      </c>
      <c r="U753" s="181">
        <f t="shared" si="59"/>
        <v>0</v>
      </c>
      <c r="V753" s="181">
        <f t="shared" si="60"/>
        <v>0</v>
      </c>
      <c r="W753" s="181">
        <f t="shared" si="61"/>
        <v>0</v>
      </c>
      <c r="X753" s="181">
        <f t="shared" si="62"/>
        <v>0</v>
      </c>
    </row>
    <row r="754" spans="2:24" ht="15" customHeight="1" x14ac:dyDescent="0.2">
      <c r="B754" s="337" t="s">
        <v>36</v>
      </c>
      <c r="C754" s="133" t="s">
        <v>36</v>
      </c>
      <c r="D754" s="133" t="s">
        <v>36</v>
      </c>
      <c r="E754" s="133"/>
      <c r="F754" s="133"/>
      <c r="G754" s="133"/>
      <c r="H754" s="133"/>
      <c r="I754" s="133"/>
      <c r="J754" s="133"/>
      <c r="K754" s="154"/>
      <c r="L754" s="154"/>
      <c r="M754" s="154"/>
      <c r="N754" s="154"/>
      <c r="O754" s="322" t="str">
        <f>IF($C754="1 - HöS",'C1. Verprobung'!$C$17,
IF($C754="2 - HöS/HS",'C1. Verprobung'!$C$18,
IF($C754="3 - HS",'C1. Verprobung'!$C$19,
IF($C754="4 - HS/MS",'C1. Verprobung'!$C$20,
IF($C754="5 - MS",'C1. Verprobung'!$C$21,
IF($C754="6 - MS/NS",'C1. Verprobung'!$C$22,
IF($C754="7 - NS",'C1. Verprobung'!$C$23,"-")))))))</f>
        <v>-</v>
      </c>
      <c r="P754" s="322" t="str">
        <f>IF($C754="1 - HöS",'C1. Verprobung'!$D$17,
IF($C754="2 - HöS/HS",'C1. Verprobung'!$D$18,
IF($C754="3 - HS",'C1. Verprobung'!$D$19,
IF($C754="4 - HS/MS",'C1. Verprobung'!$D$20,
IF($C754="5 - MS",'C1. Verprobung'!$D$21,
IF($C754="6 - MS/NS",'C1. Verprobung'!$D$22,
IF($C754="7 - NS",'C1. Verprobung'!$D$23,"-")))))))</f>
        <v>-</v>
      </c>
      <c r="Q754" s="322" t="str">
        <f>IF($C754="1 - HöS",'C1. Verprobung'!$E$17,
IF($C754="2 - HöS/HS",'C1. Verprobung'!$E$18,
IF($C754="3 - HS",'C1. Verprobung'!$E$19,
IF($C754="4 - HS/MS",'C1. Verprobung'!$E$20,
IF($C754="5 - MS",'C1. Verprobung'!$E$21,
IF($C754="6 - MS/NS",'C1. Verprobung'!$E$22,
IF($C754="7 - NS",'C1. Verprobung'!$E$23,"-")))))))</f>
        <v>-</v>
      </c>
      <c r="R754" s="322" t="str">
        <f>IF($C754="1 - HöS",'C1. Verprobung'!$F$17,
IF($C754="2 - HöS/HS",'C1. Verprobung'!$F$18,
IF($C754="3 - HS",'C1. Verprobung'!$F$19,
IF($C754="4 - HS/MS",'C1. Verprobung'!$F$20,
IF($C754="5 - MS",'C1. Verprobung'!$F$21,
IF($C754="6 - MS/NS",'C1. Verprobung'!$F$22,
IF($C754="7 - NS",'C1. Verprobung'!$F$23,"-")))))))</f>
        <v>-</v>
      </c>
      <c r="S754" s="151"/>
      <c r="T754" s="181">
        <f t="shared" si="58"/>
        <v>0</v>
      </c>
      <c r="U754" s="181">
        <f t="shared" si="59"/>
        <v>0</v>
      </c>
      <c r="V754" s="181">
        <f t="shared" si="60"/>
        <v>0</v>
      </c>
      <c r="W754" s="181">
        <f t="shared" si="61"/>
        <v>0</v>
      </c>
      <c r="X754" s="181">
        <f t="shared" si="62"/>
        <v>0</v>
      </c>
    </row>
    <row r="755" spans="2:24" ht="15" customHeight="1" x14ac:dyDescent="0.2">
      <c r="B755" s="337" t="s">
        <v>36</v>
      </c>
      <c r="C755" s="133" t="s">
        <v>36</v>
      </c>
      <c r="D755" s="133" t="s">
        <v>36</v>
      </c>
      <c r="E755" s="133"/>
      <c r="F755" s="133"/>
      <c r="G755" s="133"/>
      <c r="H755" s="133"/>
      <c r="I755" s="133"/>
      <c r="J755" s="133"/>
      <c r="K755" s="154"/>
      <c r="L755" s="154"/>
      <c r="M755" s="154"/>
      <c r="N755" s="154"/>
      <c r="O755" s="322" t="str">
        <f>IF($C755="1 - HöS",'C1. Verprobung'!$C$17,
IF($C755="2 - HöS/HS",'C1. Verprobung'!$C$18,
IF($C755="3 - HS",'C1. Verprobung'!$C$19,
IF($C755="4 - HS/MS",'C1. Verprobung'!$C$20,
IF($C755="5 - MS",'C1. Verprobung'!$C$21,
IF($C755="6 - MS/NS",'C1. Verprobung'!$C$22,
IF($C755="7 - NS",'C1. Verprobung'!$C$23,"-")))))))</f>
        <v>-</v>
      </c>
      <c r="P755" s="322" t="str">
        <f>IF($C755="1 - HöS",'C1. Verprobung'!$D$17,
IF($C755="2 - HöS/HS",'C1. Verprobung'!$D$18,
IF($C755="3 - HS",'C1. Verprobung'!$D$19,
IF($C755="4 - HS/MS",'C1. Verprobung'!$D$20,
IF($C755="5 - MS",'C1. Verprobung'!$D$21,
IF($C755="6 - MS/NS",'C1. Verprobung'!$D$22,
IF($C755="7 - NS",'C1. Verprobung'!$D$23,"-")))))))</f>
        <v>-</v>
      </c>
      <c r="Q755" s="322" t="str">
        <f>IF($C755="1 - HöS",'C1. Verprobung'!$E$17,
IF($C755="2 - HöS/HS",'C1. Verprobung'!$E$18,
IF($C755="3 - HS",'C1. Verprobung'!$E$19,
IF($C755="4 - HS/MS",'C1. Verprobung'!$E$20,
IF($C755="5 - MS",'C1. Verprobung'!$E$21,
IF($C755="6 - MS/NS",'C1. Verprobung'!$E$22,
IF($C755="7 - NS",'C1. Verprobung'!$E$23,"-")))))))</f>
        <v>-</v>
      </c>
      <c r="R755" s="322" t="str">
        <f>IF($C755="1 - HöS",'C1. Verprobung'!$F$17,
IF($C755="2 - HöS/HS",'C1. Verprobung'!$F$18,
IF($C755="3 - HS",'C1. Verprobung'!$F$19,
IF($C755="4 - HS/MS",'C1. Verprobung'!$F$20,
IF($C755="5 - MS",'C1. Verprobung'!$F$21,
IF($C755="6 - MS/NS",'C1. Verprobung'!$F$22,
IF($C755="7 - NS",'C1. Verprobung'!$F$23,"-")))))))</f>
        <v>-</v>
      </c>
      <c r="S755" s="151"/>
      <c r="T755" s="181">
        <f t="shared" si="58"/>
        <v>0</v>
      </c>
      <c r="U755" s="181">
        <f t="shared" si="59"/>
        <v>0</v>
      </c>
      <c r="V755" s="181">
        <f t="shared" si="60"/>
        <v>0</v>
      </c>
      <c r="W755" s="181">
        <f t="shared" si="61"/>
        <v>0</v>
      </c>
      <c r="X755" s="181">
        <f t="shared" si="62"/>
        <v>0</v>
      </c>
    </row>
    <row r="756" spans="2:24" ht="15" customHeight="1" x14ac:dyDescent="0.2">
      <c r="B756" s="337" t="s">
        <v>36</v>
      </c>
      <c r="C756" s="133" t="s">
        <v>36</v>
      </c>
      <c r="D756" s="133" t="s">
        <v>36</v>
      </c>
      <c r="E756" s="133"/>
      <c r="F756" s="133"/>
      <c r="G756" s="133"/>
      <c r="H756" s="133"/>
      <c r="I756" s="133"/>
      <c r="J756" s="133"/>
      <c r="K756" s="154"/>
      <c r="L756" s="154"/>
      <c r="M756" s="154"/>
      <c r="N756" s="154"/>
      <c r="O756" s="322" t="str">
        <f>IF($C756="1 - HöS",'C1. Verprobung'!$C$17,
IF($C756="2 - HöS/HS",'C1. Verprobung'!$C$18,
IF($C756="3 - HS",'C1. Verprobung'!$C$19,
IF($C756="4 - HS/MS",'C1. Verprobung'!$C$20,
IF($C756="5 - MS",'C1. Verprobung'!$C$21,
IF($C756="6 - MS/NS",'C1. Verprobung'!$C$22,
IF($C756="7 - NS",'C1. Verprobung'!$C$23,"-")))))))</f>
        <v>-</v>
      </c>
      <c r="P756" s="322" t="str">
        <f>IF($C756="1 - HöS",'C1. Verprobung'!$D$17,
IF($C756="2 - HöS/HS",'C1. Verprobung'!$D$18,
IF($C756="3 - HS",'C1. Verprobung'!$D$19,
IF($C756="4 - HS/MS",'C1. Verprobung'!$D$20,
IF($C756="5 - MS",'C1. Verprobung'!$D$21,
IF($C756="6 - MS/NS",'C1. Verprobung'!$D$22,
IF($C756="7 - NS",'C1. Verprobung'!$D$23,"-")))))))</f>
        <v>-</v>
      </c>
      <c r="Q756" s="322" t="str">
        <f>IF($C756="1 - HöS",'C1. Verprobung'!$E$17,
IF($C756="2 - HöS/HS",'C1. Verprobung'!$E$18,
IF($C756="3 - HS",'C1. Verprobung'!$E$19,
IF($C756="4 - HS/MS",'C1. Verprobung'!$E$20,
IF($C756="5 - MS",'C1. Verprobung'!$E$21,
IF($C756="6 - MS/NS",'C1. Verprobung'!$E$22,
IF($C756="7 - NS",'C1. Verprobung'!$E$23,"-")))))))</f>
        <v>-</v>
      </c>
      <c r="R756" s="322" t="str">
        <f>IF($C756="1 - HöS",'C1. Verprobung'!$F$17,
IF($C756="2 - HöS/HS",'C1. Verprobung'!$F$18,
IF($C756="3 - HS",'C1. Verprobung'!$F$19,
IF($C756="4 - HS/MS",'C1. Verprobung'!$F$20,
IF($C756="5 - MS",'C1. Verprobung'!$F$21,
IF($C756="6 - MS/NS",'C1. Verprobung'!$F$22,
IF($C756="7 - NS",'C1. Verprobung'!$F$23,"-")))))))</f>
        <v>-</v>
      </c>
      <c r="S756" s="151"/>
      <c r="T756" s="181">
        <f t="shared" si="58"/>
        <v>0</v>
      </c>
      <c r="U756" s="181">
        <f t="shared" si="59"/>
        <v>0</v>
      </c>
      <c r="V756" s="181">
        <f t="shared" si="60"/>
        <v>0</v>
      </c>
      <c r="W756" s="181">
        <f t="shared" si="61"/>
        <v>0</v>
      </c>
      <c r="X756" s="181">
        <f t="shared" si="62"/>
        <v>0</v>
      </c>
    </row>
    <row r="757" spans="2:24" ht="15" customHeight="1" x14ac:dyDescent="0.2">
      <c r="B757" s="337" t="s">
        <v>36</v>
      </c>
      <c r="C757" s="133" t="s">
        <v>36</v>
      </c>
      <c r="D757" s="133" t="s">
        <v>36</v>
      </c>
      <c r="E757" s="133"/>
      <c r="F757" s="133"/>
      <c r="G757" s="133"/>
      <c r="H757" s="133"/>
      <c r="I757" s="133"/>
      <c r="J757" s="133"/>
      <c r="K757" s="154"/>
      <c r="L757" s="154"/>
      <c r="M757" s="154"/>
      <c r="N757" s="154"/>
      <c r="O757" s="322" t="str">
        <f>IF($C757="1 - HöS",'C1. Verprobung'!$C$17,
IF($C757="2 - HöS/HS",'C1. Verprobung'!$C$18,
IF($C757="3 - HS",'C1. Verprobung'!$C$19,
IF($C757="4 - HS/MS",'C1. Verprobung'!$C$20,
IF($C757="5 - MS",'C1. Verprobung'!$C$21,
IF($C757="6 - MS/NS",'C1. Verprobung'!$C$22,
IF($C757="7 - NS",'C1. Verprobung'!$C$23,"-")))))))</f>
        <v>-</v>
      </c>
      <c r="P757" s="322" t="str">
        <f>IF($C757="1 - HöS",'C1. Verprobung'!$D$17,
IF($C757="2 - HöS/HS",'C1. Verprobung'!$D$18,
IF($C757="3 - HS",'C1. Verprobung'!$D$19,
IF($C757="4 - HS/MS",'C1. Verprobung'!$D$20,
IF($C757="5 - MS",'C1. Verprobung'!$D$21,
IF($C757="6 - MS/NS",'C1. Verprobung'!$D$22,
IF($C757="7 - NS",'C1. Verprobung'!$D$23,"-")))))))</f>
        <v>-</v>
      </c>
      <c r="Q757" s="322" t="str">
        <f>IF($C757="1 - HöS",'C1. Verprobung'!$E$17,
IF($C757="2 - HöS/HS",'C1. Verprobung'!$E$18,
IF($C757="3 - HS",'C1. Verprobung'!$E$19,
IF($C757="4 - HS/MS",'C1. Verprobung'!$E$20,
IF($C757="5 - MS",'C1. Verprobung'!$E$21,
IF($C757="6 - MS/NS",'C1. Verprobung'!$E$22,
IF($C757="7 - NS",'C1. Verprobung'!$E$23,"-")))))))</f>
        <v>-</v>
      </c>
      <c r="R757" s="322" t="str">
        <f>IF($C757="1 - HöS",'C1. Verprobung'!$F$17,
IF($C757="2 - HöS/HS",'C1. Verprobung'!$F$18,
IF($C757="3 - HS",'C1. Verprobung'!$F$19,
IF($C757="4 - HS/MS",'C1. Verprobung'!$F$20,
IF($C757="5 - MS",'C1. Verprobung'!$F$21,
IF($C757="6 - MS/NS",'C1. Verprobung'!$F$22,
IF($C757="7 - NS",'C1. Verprobung'!$F$23,"-")))))))</f>
        <v>-</v>
      </c>
      <c r="S757" s="151"/>
      <c r="T757" s="181">
        <f t="shared" si="58"/>
        <v>0</v>
      </c>
      <c r="U757" s="181">
        <f t="shared" si="59"/>
        <v>0</v>
      </c>
      <c r="V757" s="181">
        <f t="shared" si="60"/>
        <v>0</v>
      </c>
      <c r="W757" s="181">
        <f t="shared" si="61"/>
        <v>0</v>
      </c>
      <c r="X757" s="181">
        <f t="shared" si="62"/>
        <v>0</v>
      </c>
    </row>
    <row r="758" spans="2:24" ht="15" customHeight="1" x14ac:dyDescent="0.2">
      <c r="B758" s="337" t="s">
        <v>36</v>
      </c>
      <c r="C758" s="133" t="s">
        <v>36</v>
      </c>
      <c r="D758" s="133" t="s">
        <v>36</v>
      </c>
      <c r="E758" s="133"/>
      <c r="F758" s="133"/>
      <c r="G758" s="133"/>
      <c r="H758" s="133"/>
      <c r="I758" s="133"/>
      <c r="J758" s="133"/>
      <c r="K758" s="154"/>
      <c r="L758" s="154"/>
      <c r="M758" s="154"/>
      <c r="N758" s="154"/>
      <c r="O758" s="322" t="str">
        <f>IF($C758="1 - HöS",'C1. Verprobung'!$C$17,
IF($C758="2 - HöS/HS",'C1. Verprobung'!$C$18,
IF($C758="3 - HS",'C1. Verprobung'!$C$19,
IF($C758="4 - HS/MS",'C1. Verprobung'!$C$20,
IF($C758="5 - MS",'C1. Verprobung'!$C$21,
IF($C758="6 - MS/NS",'C1. Verprobung'!$C$22,
IF($C758="7 - NS",'C1. Verprobung'!$C$23,"-")))))))</f>
        <v>-</v>
      </c>
      <c r="P758" s="322" t="str">
        <f>IF($C758="1 - HöS",'C1. Verprobung'!$D$17,
IF($C758="2 - HöS/HS",'C1. Verprobung'!$D$18,
IF($C758="3 - HS",'C1. Verprobung'!$D$19,
IF($C758="4 - HS/MS",'C1. Verprobung'!$D$20,
IF($C758="5 - MS",'C1. Verprobung'!$D$21,
IF($C758="6 - MS/NS",'C1. Verprobung'!$D$22,
IF($C758="7 - NS",'C1. Verprobung'!$D$23,"-")))))))</f>
        <v>-</v>
      </c>
      <c r="Q758" s="322" t="str">
        <f>IF($C758="1 - HöS",'C1. Verprobung'!$E$17,
IF($C758="2 - HöS/HS",'C1. Verprobung'!$E$18,
IF($C758="3 - HS",'C1. Verprobung'!$E$19,
IF($C758="4 - HS/MS",'C1. Verprobung'!$E$20,
IF($C758="5 - MS",'C1. Verprobung'!$E$21,
IF($C758="6 - MS/NS",'C1. Verprobung'!$E$22,
IF($C758="7 - NS",'C1. Verprobung'!$E$23,"-")))))))</f>
        <v>-</v>
      </c>
      <c r="R758" s="322" t="str">
        <f>IF($C758="1 - HöS",'C1. Verprobung'!$F$17,
IF($C758="2 - HöS/HS",'C1. Verprobung'!$F$18,
IF($C758="3 - HS",'C1. Verprobung'!$F$19,
IF($C758="4 - HS/MS",'C1. Verprobung'!$F$20,
IF($C758="5 - MS",'C1. Verprobung'!$F$21,
IF($C758="6 - MS/NS",'C1. Verprobung'!$F$22,
IF($C758="7 - NS",'C1. Verprobung'!$F$23,"-")))))))</f>
        <v>-</v>
      </c>
      <c r="S758" s="151"/>
      <c r="T758" s="181">
        <f t="shared" si="58"/>
        <v>0</v>
      </c>
      <c r="U758" s="181">
        <f t="shared" si="59"/>
        <v>0</v>
      </c>
      <c r="V758" s="181">
        <f t="shared" si="60"/>
        <v>0</v>
      </c>
      <c r="W758" s="181">
        <f t="shared" si="61"/>
        <v>0</v>
      </c>
      <c r="X758" s="181">
        <f t="shared" si="62"/>
        <v>0</v>
      </c>
    </row>
    <row r="759" spans="2:24" ht="15" customHeight="1" x14ac:dyDescent="0.2">
      <c r="B759" s="337" t="s">
        <v>36</v>
      </c>
      <c r="C759" s="133" t="s">
        <v>36</v>
      </c>
      <c r="D759" s="133" t="s">
        <v>36</v>
      </c>
      <c r="E759" s="133"/>
      <c r="F759" s="133"/>
      <c r="G759" s="133"/>
      <c r="H759" s="133"/>
      <c r="I759" s="133"/>
      <c r="J759" s="133"/>
      <c r="K759" s="154"/>
      <c r="L759" s="154"/>
      <c r="M759" s="154"/>
      <c r="N759" s="154"/>
      <c r="O759" s="322" t="str">
        <f>IF($C759="1 - HöS",'C1. Verprobung'!$C$17,
IF($C759="2 - HöS/HS",'C1. Verprobung'!$C$18,
IF($C759="3 - HS",'C1. Verprobung'!$C$19,
IF($C759="4 - HS/MS",'C1. Verprobung'!$C$20,
IF($C759="5 - MS",'C1. Verprobung'!$C$21,
IF($C759="6 - MS/NS",'C1. Verprobung'!$C$22,
IF($C759="7 - NS",'C1. Verprobung'!$C$23,"-")))))))</f>
        <v>-</v>
      </c>
      <c r="P759" s="322" t="str">
        <f>IF($C759="1 - HöS",'C1. Verprobung'!$D$17,
IF($C759="2 - HöS/HS",'C1. Verprobung'!$D$18,
IF($C759="3 - HS",'C1. Verprobung'!$D$19,
IF($C759="4 - HS/MS",'C1. Verprobung'!$D$20,
IF($C759="5 - MS",'C1. Verprobung'!$D$21,
IF($C759="6 - MS/NS",'C1. Verprobung'!$D$22,
IF($C759="7 - NS",'C1. Verprobung'!$D$23,"-")))))))</f>
        <v>-</v>
      </c>
      <c r="Q759" s="322" t="str">
        <f>IF($C759="1 - HöS",'C1. Verprobung'!$E$17,
IF($C759="2 - HöS/HS",'C1. Verprobung'!$E$18,
IF($C759="3 - HS",'C1. Verprobung'!$E$19,
IF($C759="4 - HS/MS",'C1. Verprobung'!$E$20,
IF($C759="5 - MS",'C1. Verprobung'!$E$21,
IF($C759="6 - MS/NS",'C1. Verprobung'!$E$22,
IF($C759="7 - NS",'C1. Verprobung'!$E$23,"-")))))))</f>
        <v>-</v>
      </c>
      <c r="R759" s="322" t="str">
        <f>IF($C759="1 - HöS",'C1. Verprobung'!$F$17,
IF($C759="2 - HöS/HS",'C1. Verprobung'!$F$18,
IF($C759="3 - HS",'C1. Verprobung'!$F$19,
IF($C759="4 - HS/MS",'C1. Verprobung'!$F$20,
IF($C759="5 - MS",'C1. Verprobung'!$F$21,
IF($C759="6 - MS/NS",'C1. Verprobung'!$F$22,
IF($C759="7 - NS",'C1. Verprobung'!$F$23,"-")))))))</f>
        <v>-</v>
      </c>
      <c r="S759" s="151"/>
      <c r="T759" s="181">
        <f t="shared" si="58"/>
        <v>0</v>
      </c>
      <c r="U759" s="181">
        <f t="shared" si="59"/>
        <v>0</v>
      </c>
      <c r="V759" s="181">
        <f t="shared" si="60"/>
        <v>0</v>
      </c>
      <c r="W759" s="181">
        <f t="shared" si="61"/>
        <v>0</v>
      </c>
      <c r="X759" s="181">
        <f t="shared" si="62"/>
        <v>0</v>
      </c>
    </row>
    <row r="760" spans="2:24" ht="15" customHeight="1" x14ac:dyDescent="0.2">
      <c r="B760" s="337" t="s">
        <v>36</v>
      </c>
      <c r="C760" s="133" t="s">
        <v>36</v>
      </c>
      <c r="D760" s="133" t="s">
        <v>36</v>
      </c>
      <c r="E760" s="133"/>
      <c r="F760" s="133"/>
      <c r="G760" s="133"/>
      <c r="H760" s="133"/>
      <c r="I760" s="133"/>
      <c r="J760" s="133"/>
      <c r="K760" s="154"/>
      <c r="L760" s="154"/>
      <c r="M760" s="154"/>
      <c r="N760" s="154"/>
      <c r="O760" s="322" t="str">
        <f>IF($C760="1 - HöS",'C1. Verprobung'!$C$17,
IF($C760="2 - HöS/HS",'C1. Verprobung'!$C$18,
IF($C760="3 - HS",'C1. Verprobung'!$C$19,
IF($C760="4 - HS/MS",'C1. Verprobung'!$C$20,
IF($C760="5 - MS",'C1. Verprobung'!$C$21,
IF($C760="6 - MS/NS",'C1. Verprobung'!$C$22,
IF($C760="7 - NS",'C1. Verprobung'!$C$23,"-")))))))</f>
        <v>-</v>
      </c>
      <c r="P760" s="322" t="str">
        <f>IF($C760="1 - HöS",'C1. Verprobung'!$D$17,
IF($C760="2 - HöS/HS",'C1. Verprobung'!$D$18,
IF($C760="3 - HS",'C1. Verprobung'!$D$19,
IF($C760="4 - HS/MS",'C1. Verprobung'!$D$20,
IF($C760="5 - MS",'C1. Verprobung'!$D$21,
IF($C760="6 - MS/NS",'C1. Verprobung'!$D$22,
IF($C760="7 - NS",'C1. Verprobung'!$D$23,"-")))))))</f>
        <v>-</v>
      </c>
      <c r="Q760" s="322" t="str">
        <f>IF($C760="1 - HöS",'C1. Verprobung'!$E$17,
IF($C760="2 - HöS/HS",'C1. Verprobung'!$E$18,
IF($C760="3 - HS",'C1. Verprobung'!$E$19,
IF($C760="4 - HS/MS",'C1. Verprobung'!$E$20,
IF($C760="5 - MS",'C1. Verprobung'!$E$21,
IF($C760="6 - MS/NS",'C1. Verprobung'!$E$22,
IF($C760="7 - NS",'C1. Verprobung'!$E$23,"-")))))))</f>
        <v>-</v>
      </c>
      <c r="R760" s="322" t="str">
        <f>IF($C760="1 - HöS",'C1. Verprobung'!$F$17,
IF($C760="2 - HöS/HS",'C1. Verprobung'!$F$18,
IF($C760="3 - HS",'C1. Verprobung'!$F$19,
IF($C760="4 - HS/MS",'C1. Verprobung'!$F$20,
IF($C760="5 - MS",'C1. Verprobung'!$F$21,
IF($C760="6 - MS/NS",'C1. Verprobung'!$F$22,
IF($C760="7 - NS",'C1. Verprobung'!$F$23,"-")))))))</f>
        <v>-</v>
      </c>
      <c r="S760" s="151"/>
      <c r="T760" s="181">
        <f t="shared" si="58"/>
        <v>0</v>
      </c>
      <c r="U760" s="181">
        <f t="shared" si="59"/>
        <v>0</v>
      </c>
      <c r="V760" s="181">
        <f t="shared" si="60"/>
        <v>0</v>
      </c>
      <c r="W760" s="181">
        <f t="shared" si="61"/>
        <v>0</v>
      </c>
      <c r="X760" s="181">
        <f t="shared" si="62"/>
        <v>0</v>
      </c>
    </row>
    <row r="761" spans="2:24" ht="15" customHeight="1" x14ac:dyDescent="0.2">
      <c r="B761" s="337" t="s">
        <v>36</v>
      </c>
      <c r="C761" s="133" t="s">
        <v>36</v>
      </c>
      <c r="D761" s="133" t="s">
        <v>36</v>
      </c>
      <c r="E761" s="133"/>
      <c r="F761" s="133"/>
      <c r="G761" s="133"/>
      <c r="H761" s="133"/>
      <c r="I761" s="133"/>
      <c r="J761" s="133"/>
      <c r="K761" s="154"/>
      <c r="L761" s="154"/>
      <c r="M761" s="154"/>
      <c r="N761" s="154"/>
      <c r="O761" s="322" t="str">
        <f>IF($C761="1 - HöS",'C1. Verprobung'!$C$17,
IF($C761="2 - HöS/HS",'C1. Verprobung'!$C$18,
IF($C761="3 - HS",'C1. Verprobung'!$C$19,
IF($C761="4 - HS/MS",'C1. Verprobung'!$C$20,
IF($C761="5 - MS",'C1. Verprobung'!$C$21,
IF($C761="6 - MS/NS",'C1. Verprobung'!$C$22,
IF($C761="7 - NS",'C1. Verprobung'!$C$23,"-")))))))</f>
        <v>-</v>
      </c>
      <c r="P761" s="322" t="str">
        <f>IF($C761="1 - HöS",'C1. Verprobung'!$D$17,
IF($C761="2 - HöS/HS",'C1. Verprobung'!$D$18,
IF($C761="3 - HS",'C1. Verprobung'!$D$19,
IF($C761="4 - HS/MS",'C1. Verprobung'!$D$20,
IF($C761="5 - MS",'C1. Verprobung'!$D$21,
IF($C761="6 - MS/NS",'C1. Verprobung'!$D$22,
IF($C761="7 - NS",'C1. Verprobung'!$D$23,"-")))))))</f>
        <v>-</v>
      </c>
      <c r="Q761" s="322" t="str">
        <f>IF($C761="1 - HöS",'C1. Verprobung'!$E$17,
IF($C761="2 - HöS/HS",'C1. Verprobung'!$E$18,
IF($C761="3 - HS",'C1. Verprobung'!$E$19,
IF($C761="4 - HS/MS",'C1. Verprobung'!$E$20,
IF($C761="5 - MS",'C1. Verprobung'!$E$21,
IF($C761="6 - MS/NS",'C1. Verprobung'!$E$22,
IF($C761="7 - NS",'C1. Verprobung'!$E$23,"-")))))))</f>
        <v>-</v>
      </c>
      <c r="R761" s="322" t="str">
        <f>IF($C761="1 - HöS",'C1. Verprobung'!$F$17,
IF($C761="2 - HöS/HS",'C1. Verprobung'!$F$18,
IF($C761="3 - HS",'C1. Verprobung'!$F$19,
IF($C761="4 - HS/MS",'C1. Verprobung'!$F$20,
IF($C761="5 - MS",'C1. Verprobung'!$F$21,
IF($C761="6 - MS/NS",'C1. Verprobung'!$F$22,
IF($C761="7 - NS",'C1. Verprobung'!$F$23,"-")))))))</f>
        <v>-</v>
      </c>
      <c r="S761" s="151"/>
      <c r="T761" s="181">
        <f t="shared" si="58"/>
        <v>0</v>
      </c>
      <c r="U761" s="181">
        <f t="shared" si="59"/>
        <v>0</v>
      </c>
      <c r="V761" s="181">
        <f t="shared" si="60"/>
        <v>0</v>
      </c>
      <c r="W761" s="181">
        <f t="shared" si="61"/>
        <v>0</v>
      </c>
      <c r="X761" s="181">
        <f t="shared" si="62"/>
        <v>0</v>
      </c>
    </row>
    <row r="762" spans="2:24" ht="15" customHeight="1" x14ac:dyDescent="0.2">
      <c r="B762" s="337" t="s">
        <v>36</v>
      </c>
      <c r="C762" s="133" t="s">
        <v>36</v>
      </c>
      <c r="D762" s="133" t="s">
        <v>36</v>
      </c>
      <c r="E762" s="133"/>
      <c r="F762" s="133"/>
      <c r="G762" s="133"/>
      <c r="H762" s="133"/>
      <c r="I762" s="133"/>
      <c r="J762" s="133"/>
      <c r="K762" s="154"/>
      <c r="L762" s="154"/>
      <c r="M762" s="154"/>
      <c r="N762" s="154"/>
      <c r="O762" s="322" t="str">
        <f>IF($C762="1 - HöS",'C1. Verprobung'!$C$17,
IF($C762="2 - HöS/HS",'C1. Verprobung'!$C$18,
IF($C762="3 - HS",'C1. Verprobung'!$C$19,
IF($C762="4 - HS/MS",'C1. Verprobung'!$C$20,
IF($C762="5 - MS",'C1. Verprobung'!$C$21,
IF($C762="6 - MS/NS",'C1. Verprobung'!$C$22,
IF($C762="7 - NS",'C1. Verprobung'!$C$23,"-")))))))</f>
        <v>-</v>
      </c>
      <c r="P762" s="322" t="str">
        <f>IF($C762="1 - HöS",'C1. Verprobung'!$D$17,
IF($C762="2 - HöS/HS",'C1. Verprobung'!$D$18,
IF($C762="3 - HS",'C1. Verprobung'!$D$19,
IF($C762="4 - HS/MS",'C1. Verprobung'!$D$20,
IF($C762="5 - MS",'C1. Verprobung'!$D$21,
IF($C762="6 - MS/NS",'C1. Verprobung'!$D$22,
IF($C762="7 - NS",'C1. Verprobung'!$D$23,"-")))))))</f>
        <v>-</v>
      </c>
      <c r="Q762" s="322" t="str">
        <f>IF($C762="1 - HöS",'C1. Verprobung'!$E$17,
IF($C762="2 - HöS/HS",'C1. Verprobung'!$E$18,
IF($C762="3 - HS",'C1. Verprobung'!$E$19,
IF($C762="4 - HS/MS",'C1. Verprobung'!$E$20,
IF($C762="5 - MS",'C1. Verprobung'!$E$21,
IF($C762="6 - MS/NS",'C1. Verprobung'!$E$22,
IF($C762="7 - NS",'C1. Verprobung'!$E$23,"-")))))))</f>
        <v>-</v>
      </c>
      <c r="R762" s="322" t="str">
        <f>IF($C762="1 - HöS",'C1. Verprobung'!$F$17,
IF($C762="2 - HöS/HS",'C1. Verprobung'!$F$18,
IF($C762="3 - HS",'C1. Verprobung'!$F$19,
IF($C762="4 - HS/MS",'C1. Verprobung'!$F$20,
IF($C762="5 - MS",'C1. Verprobung'!$F$21,
IF($C762="6 - MS/NS",'C1. Verprobung'!$F$22,
IF($C762="7 - NS",'C1. Verprobung'!$F$23,"-")))))))</f>
        <v>-</v>
      </c>
      <c r="S762" s="151"/>
      <c r="T762" s="181">
        <f t="shared" si="58"/>
        <v>0</v>
      </c>
      <c r="U762" s="181">
        <f t="shared" si="59"/>
        <v>0</v>
      </c>
      <c r="V762" s="181">
        <f t="shared" si="60"/>
        <v>0</v>
      </c>
      <c r="W762" s="181">
        <f t="shared" si="61"/>
        <v>0</v>
      </c>
      <c r="X762" s="181">
        <f t="shared" si="62"/>
        <v>0</v>
      </c>
    </row>
    <row r="763" spans="2:24" ht="15" customHeight="1" x14ac:dyDescent="0.2">
      <c r="B763" s="337" t="s">
        <v>36</v>
      </c>
      <c r="C763" s="133" t="s">
        <v>36</v>
      </c>
      <c r="D763" s="133" t="s">
        <v>36</v>
      </c>
      <c r="E763" s="133"/>
      <c r="F763" s="133"/>
      <c r="G763" s="133"/>
      <c r="H763" s="133"/>
      <c r="I763" s="133"/>
      <c r="J763" s="133"/>
      <c r="K763" s="154"/>
      <c r="L763" s="154"/>
      <c r="M763" s="154"/>
      <c r="N763" s="154"/>
      <c r="O763" s="322" t="str">
        <f>IF($C763="1 - HöS",'C1. Verprobung'!$C$17,
IF($C763="2 - HöS/HS",'C1. Verprobung'!$C$18,
IF($C763="3 - HS",'C1. Verprobung'!$C$19,
IF($C763="4 - HS/MS",'C1. Verprobung'!$C$20,
IF($C763="5 - MS",'C1. Verprobung'!$C$21,
IF($C763="6 - MS/NS",'C1. Verprobung'!$C$22,
IF($C763="7 - NS",'C1. Verprobung'!$C$23,"-")))))))</f>
        <v>-</v>
      </c>
      <c r="P763" s="322" t="str">
        <f>IF($C763="1 - HöS",'C1. Verprobung'!$D$17,
IF($C763="2 - HöS/HS",'C1. Verprobung'!$D$18,
IF($C763="3 - HS",'C1. Verprobung'!$D$19,
IF($C763="4 - HS/MS",'C1. Verprobung'!$D$20,
IF($C763="5 - MS",'C1. Verprobung'!$D$21,
IF($C763="6 - MS/NS",'C1. Verprobung'!$D$22,
IF($C763="7 - NS",'C1. Verprobung'!$D$23,"-")))))))</f>
        <v>-</v>
      </c>
      <c r="Q763" s="322" t="str">
        <f>IF($C763="1 - HöS",'C1. Verprobung'!$E$17,
IF($C763="2 - HöS/HS",'C1. Verprobung'!$E$18,
IF($C763="3 - HS",'C1. Verprobung'!$E$19,
IF($C763="4 - HS/MS",'C1. Verprobung'!$E$20,
IF($C763="5 - MS",'C1. Verprobung'!$E$21,
IF($C763="6 - MS/NS",'C1. Verprobung'!$E$22,
IF($C763="7 - NS",'C1. Verprobung'!$E$23,"-")))))))</f>
        <v>-</v>
      </c>
      <c r="R763" s="322" t="str">
        <f>IF($C763="1 - HöS",'C1. Verprobung'!$F$17,
IF($C763="2 - HöS/HS",'C1. Verprobung'!$F$18,
IF($C763="3 - HS",'C1. Verprobung'!$F$19,
IF($C763="4 - HS/MS",'C1. Verprobung'!$F$20,
IF($C763="5 - MS",'C1. Verprobung'!$F$21,
IF($C763="6 - MS/NS",'C1. Verprobung'!$F$22,
IF($C763="7 - NS",'C1. Verprobung'!$F$23,"-")))))))</f>
        <v>-</v>
      </c>
      <c r="S763" s="151"/>
      <c r="T763" s="181">
        <f t="shared" si="58"/>
        <v>0</v>
      </c>
      <c r="U763" s="181">
        <f t="shared" si="59"/>
        <v>0</v>
      </c>
      <c r="V763" s="181">
        <f t="shared" si="60"/>
        <v>0</v>
      </c>
      <c r="W763" s="181">
        <f t="shared" si="61"/>
        <v>0</v>
      </c>
      <c r="X763" s="181">
        <f t="shared" si="62"/>
        <v>0</v>
      </c>
    </row>
    <row r="764" spans="2:24" ht="15" customHeight="1" x14ac:dyDescent="0.2">
      <c r="B764" s="337" t="s">
        <v>36</v>
      </c>
      <c r="C764" s="133" t="s">
        <v>36</v>
      </c>
      <c r="D764" s="133" t="s">
        <v>36</v>
      </c>
      <c r="E764" s="133"/>
      <c r="F764" s="133"/>
      <c r="G764" s="133"/>
      <c r="H764" s="133"/>
      <c r="I764" s="133"/>
      <c r="J764" s="133"/>
      <c r="K764" s="154"/>
      <c r="L764" s="154"/>
      <c r="M764" s="154"/>
      <c r="N764" s="154"/>
      <c r="O764" s="322" t="str">
        <f>IF($C764="1 - HöS",'C1. Verprobung'!$C$17,
IF($C764="2 - HöS/HS",'C1. Verprobung'!$C$18,
IF($C764="3 - HS",'C1. Verprobung'!$C$19,
IF($C764="4 - HS/MS",'C1. Verprobung'!$C$20,
IF($C764="5 - MS",'C1. Verprobung'!$C$21,
IF($C764="6 - MS/NS",'C1. Verprobung'!$C$22,
IF($C764="7 - NS",'C1. Verprobung'!$C$23,"-")))))))</f>
        <v>-</v>
      </c>
      <c r="P764" s="322" t="str">
        <f>IF($C764="1 - HöS",'C1. Verprobung'!$D$17,
IF($C764="2 - HöS/HS",'C1. Verprobung'!$D$18,
IF($C764="3 - HS",'C1. Verprobung'!$D$19,
IF($C764="4 - HS/MS",'C1. Verprobung'!$D$20,
IF($C764="5 - MS",'C1. Verprobung'!$D$21,
IF($C764="6 - MS/NS",'C1. Verprobung'!$D$22,
IF($C764="7 - NS",'C1. Verprobung'!$D$23,"-")))))))</f>
        <v>-</v>
      </c>
      <c r="Q764" s="322" t="str">
        <f>IF($C764="1 - HöS",'C1. Verprobung'!$E$17,
IF($C764="2 - HöS/HS",'C1. Verprobung'!$E$18,
IF($C764="3 - HS",'C1. Verprobung'!$E$19,
IF($C764="4 - HS/MS",'C1. Verprobung'!$E$20,
IF($C764="5 - MS",'C1. Verprobung'!$E$21,
IF($C764="6 - MS/NS",'C1. Verprobung'!$E$22,
IF($C764="7 - NS",'C1. Verprobung'!$E$23,"-")))))))</f>
        <v>-</v>
      </c>
      <c r="R764" s="322" t="str">
        <f>IF($C764="1 - HöS",'C1. Verprobung'!$F$17,
IF($C764="2 - HöS/HS",'C1. Verprobung'!$F$18,
IF($C764="3 - HS",'C1. Verprobung'!$F$19,
IF($C764="4 - HS/MS",'C1. Verprobung'!$F$20,
IF($C764="5 - MS",'C1. Verprobung'!$F$21,
IF($C764="6 - MS/NS",'C1. Verprobung'!$F$22,
IF($C764="7 - NS",'C1. Verprobung'!$F$23,"-")))))))</f>
        <v>-</v>
      </c>
      <c r="S764" s="151"/>
      <c r="T764" s="181">
        <f t="shared" si="58"/>
        <v>0</v>
      </c>
      <c r="U764" s="181">
        <f t="shared" si="59"/>
        <v>0</v>
      </c>
      <c r="V764" s="181">
        <f t="shared" si="60"/>
        <v>0</v>
      </c>
      <c r="W764" s="181">
        <f t="shared" si="61"/>
        <v>0</v>
      </c>
      <c r="X764" s="181">
        <f t="shared" si="62"/>
        <v>0</v>
      </c>
    </row>
    <row r="765" spans="2:24" ht="15" customHeight="1" x14ac:dyDescent="0.2">
      <c r="B765" s="337" t="s">
        <v>36</v>
      </c>
      <c r="C765" s="133" t="s">
        <v>36</v>
      </c>
      <c r="D765" s="133" t="s">
        <v>36</v>
      </c>
      <c r="E765" s="133"/>
      <c r="F765" s="133"/>
      <c r="G765" s="133"/>
      <c r="H765" s="133"/>
      <c r="I765" s="133"/>
      <c r="J765" s="133"/>
      <c r="K765" s="154"/>
      <c r="L765" s="154"/>
      <c r="M765" s="154"/>
      <c r="N765" s="154"/>
      <c r="O765" s="322" t="str">
        <f>IF($C765="1 - HöS",'C1. Verprobung'!$C$17,
IF($C765="2 - HöS/HS",'C1. Verprobung'!$C$18,
IF($C765="3 - HS",'C1. Verprobung'!$C$19,
IF($C765="4 - HS/MS",'C1. Verprobung'!$C$20,
IF($C765="5 - MS",'C1. Verprobung'!$C$21,
IF($C765="6 - MS/NS",'C1. Verprobung'!$C$22,
IF($C765="7 - NS",'C1. Verprobung'!$C$23,"-")))))))</f>
        <v>-</v>
      </c>
      <c r="P765" s="322" t="str">
        <f>IF($C765="1 - HöS",'C1. Verprobung'!$D$17,
IF($C765="2 - HöS/HS",'C1. Verprobung'!$D$18,
IF($C765="3 - HS",'C1. Verprobung'!$D$19,
IF($C765="4 - HS/MS",'C1. Verprobung'!$D$20,
IF($C765="5 - MS",'C1. Verprobung'!$D$21,
IF($C765="6 - MS/NS",'C1. Verprobung'!$D$22,
IF($C765="7 - NS",'C1. Verprobung'!$D$23,"-")))))))</f>
        <v>-</v>
      </c>
      <c r="Q765" s="322" t="str">
        <f>IF($C765="1 - HöS",'C1. Verprobung'!$E$17,
IF($C765="2 - HöS/HS",'C1. Verprobung'!$E$18,
IF($C765="3 - HS",'C1. Verprobung'!$E$19,
IF($C765="4 - HS/MS",'C1. Verprobung'!$E$20,
IF($C765="5 - MS",'C1. Verprobung'!$E$21,
IF($C765="6 - MS/NS",'C1. Verprobung'!$E$22,
IF($C765="7 - NS",'C1. Verprobung'!$E$23,"-")))))))</f>
        <v>-</v>
      </c>
      <c r="R765" s="322" t="str">
        <f>IF($C765="1 - HöS",'C1. Verprobung'!$F$17,
IF($C765="2 - HöS/HS",'C1. Verprobung'!$F$18,
IF($C765="3 - HS",'C1. Verprobung'!$F$19,
IF($C765="4 - HS/MS",'C1. Verprobung'!$F$20,
IF($C765="5 - MS",'C1. Verprobung'!$F$21,
IF($C765="6 - MS/NS",'C1. Verprobung'!$F$22,
IF($C765="7 - NS",'C1. Verprobung'!$F$23,"-")))))))</f>
        <v>-</v>
      </c>
      <c r="S765" s="151"/>
      <c r="T765" s="181">
        <f t="shared" si="58"/>
        <v>0</v>
      </c>
      <c r="U765" s="181">
        <f t="shared" si="59"/>
        <v>0</v>
      </c>
      <c r="V765" s="181">
        <f t="shared" si="60"/>
        <v>0</v>
      </c>
      <c r="W765" s="181">
        <f t="shared" si="61"/>
        <v>0</v>
      </c>
      <c r="X765" s="181">
        <f t="shared" si="62"/>
        <v>0</v>
      </c>
    </row>
    <row r="766" spans="2:24" ht="15" customHeight="1" x14ac:dyDescent="0.2">
      <c r="B766" s="337" t="s">
        <v>36</v>
      </c>
      <c r="C766" s="133" t="s">
        <v>36</v>
      </c>
      <c r="D766" s="133" t="s">
        <v>36</v>
      </c>
      <c r="E766" s="133"/>
      <c r="F766" s="133"/>
      <c r="G766" s="133"/>
      <c r="H766" s="133"/>
      <c r="I766" s="133"/>
      <c r="J766" s="133"/>
      <c r="K766" s="154"/>
      <c r="L766" s="154"/>
      <c r="M766" s="154"/>
      <c r="N766" s="154"/>
      <c r="O766" s="322" t="str">
        <f>IF($C766="1 - HöS",'C1. Verprobung'!$C$17,
IF($C766="2 - HöS/HS",'C1. Verprobung'!$C$18,
IF($C766="3 - HS",'C1. Verprobung'!$C$19,
IF($C766="4 - HS/MS",'C1. Verprobung'!$C$20,
IF($C766="5 - MS",'C1. Verprobung'!$C$21,
IF($C766="6 - MS/NS",'C1. Verprobung'!$C$22,
IF($C766="7 - NS",'C1. Verprobung'!$C$23,"-")))))))</f>
        <v>-</v>
      </c>
      <c r="P766" s="322" t="str">
        <f>IF($C766="1 - HöS",'C1. Verprobung'!$D$17,
IF($C766="2 - HöS/HS",'C1. Verprobung'!$D$18,
IF($C766="3 - HS",'C1. Verprobung'!$D$19,
IF($C766="4 - HS/MS",'C1. Verprobung'!$D$20,
IF($C766="5 - MS",'C1. Verprobung'!$D$21,
IF($C766="6 - MS/NS",'C1. Verprobung'!$D$22,
IF($C766="7 - NS",'C1. Verprobung'!$D$23,"-")))))))</f>
        <v>-</v>
      </c>
      <c r="Q766" s="322" t="str">
        <f>IF($C766="1 - HöS",'C1. Verprobung'!$E$17,
IF($C766="2 - HöS/HS",'C1. Verprobung'!$E$18,
IF($C766="3 - HS",'C1. Verprobung'!$E$19,
IF($C766="4 - HS/MS",'C1. Verprobung'!$E$20,
IF($C766="5 - MS",'C1. Verprobung'!$E$21,
IF($C766="6 - MS/NS",'C1. Verprobung'!$E$22,
IF($C766="7 - NS",'C1. Verprobung'!$E$23,"-")))))))</f>
        <v>-</v>
      </c>
      <c r="R766" s="322" t="str">
        <f>IF($C766="1 - HöS",'C1. Verprobung'!$F$17,
IF($C766="2 - HöS/HS",'C1. Verprobung'!$F$18,
IF($C766="3 - HS",'C1. Verprobung'!$F$19,
IF($C766="4 - HS/MS",'C1. Verprobung'!$F$20,
IF($C766="5 - MS",'C1. Verprobung'!$F$21,
IF($C766="6 - MS/NS",'C1. Verprobung'!$F$22,
IF($C766="7 - NS",'C1. Verprobung'!$F$23,"-")))))))</f>
        <v>-</v>
      </c>
      <c r="S766" s="151"/>
      <c r="T766" s="181">
        <f t="shared" si="58"/>
        <v>0</v>
      </c>
      <c r="U766" s="181">
        <f t="shared" si="59"/>
        <v>0</v>
      </c>
      <c r="V766" s="181">
        <f t="shared" si="60"/>
        <v>0</v>
      </c>
      <c r="W766" s="181">
        <f t="shared" si="61"/>
        <v>0</v>
      </c>
      <c r="X766" s="181">
        <f t="shared" si="62"/>
        <v>0</v>
      </c>
    </row>
    <row r="767" spans="2:24" ht="15" customHeight="1" x14ac:dyDescent="0.2">
      <c r="B767" s="337" t="s">
        <v>36</v>
      </c>
      <c r="C767" s="133" t="s">
        <v>36</v>
      </c>
      <c r="D767" s="133" t="s">
        <v>36</v>
      </c>
      <c r="E767" s="133"/>
      <c r="F767" s="133"/>
      <c r="G767" s="133"/>
      <c r="H767" s="133"/>
      <c r="I767" s="133"/>
      <c r="J767" s="133"/>
      <c r="K767" s="154"/>
      <c r="L767" s="154"/>
      <c r="M767" s="154"/>
      <c r="N767" s="154"/>
      <c r="O767" s="322" t="str">
        <f>IF($C767="1 - HöS",'C1. Verprobung'!$C$17,
IF($C767="2 - HöS/HS",'C1. Verprobung'!$C$18,
IF($C767="3 - HS",'C1. Verprobung'!$C$19,
IF($C767="4 - HS/MS",'C1. Verprobung'!$C$20,
IF($C767="5 - MS",'C1. Verprobung'!$C$21,
IF($C767="6 - MS/NS",'C1. Verprobung'!$C$22,
IF($C767="7 - NS",'C1. Verprobung'!$C$23,"-")))))))</f>
        <v>-</v>
      </c>
      <c r="P767" s="322" t="str">
        <f>IF($C767="1 - HöS",'C1. Verprobung'!$D$17,
IF($C767="2 - HöS/HS",'C1. Verprobung'!$D$18,
IF($C767="3 - HS",'C1. Verprobung'!$D$19,
IF($C767="4 - HS/MS",'C1. Verprobung'!$D$20,
IF($C767="5 - MS",'C1. Verprobung'!$D$21,
IF($C767="6 - MS/NS",'C1. Verprobung'!$D$22,
IF($C767="7 - NS",'C1. Verprobung'!$D$23,"-")))))))</f>
        <v>-</v>
      </c>
      <c r="Q767" s="322" t="str">
        <f>IF($C767="1 - HöS",'C1. Verprobung'!$E$17,
IF($C767="2 - HöS/HS",'C1. Verprobung'!$E$18,
IF($C767="3 - HS",'C1. Verprobung'!$E$19,
IF($C767="4 - HS/MS",'C1. Verprobung'!$E$20,
IF($C767="5 - MS",'C1. Verprobung'!$E$21,
IF($C767="6 - MS/NS",'C1. Verprobung'!$E$22,
IF($C767="7 - NS",'C1. Verprobung'!$E$23,"-")))))))</f>
        <v>-</v>
      </c>
      <c r="R767" s="322" t="str">
        <f>IF($C767="1 - HöS",'C1. Verprobung'!$F$17,
IF($C767="2 - HöS/HS",'C1. Verprobung'!$F$18,
IF($C767="3 - HS",'C1. Verprobung'!$F$19,
IF($C767="4 - HS/MS",'C1. Verprobung'!$F$20,
IF($C767="5 - MS",'C1. Verprobung'!$F$21,
IF($C767="6 - MS/NS",'C1. Verprobung'!$F$22,
IF($C767="7 - NS",'C1. Verprobung'!$F$23,"-")))))))</f>
        <v>-</v>
      </c>
      <c r="S767" s="151"/>
      <c r="T767" s="181">
        <f t="shared" si="58"/>
        <v>0</v>
      </c>
      <c r="U767" s="181">
        <f t="shared" si="59"/>
        <v>0</v>
      </c>
      <c r="V767" s="181">
        <f t="shared" si="60"/>
        <v>0</v>
      </c>
      <c r="W767" s="181">
        <f t="shared" si="61"/>
        <v>0</v>
      </c>
      <c r="X767" s="181">
        <f t="shared" si="62"/>
        <v>0</v>
      </c>
    </row>
    <row r="768" spans="2:24" ht="15" customHeight="1" x14ac:dyDescent="0.2">
      <c r="B768" s="337" t="s">
        <v>36</v>
      </c>
      <c r="C768" s="133" t="s">
        <v>36</v>
      </c>
      <c r="D768" s="133" t="s">
        <v>36</v>
      </c>
      <c r="E768" s="133"/>
      <c r="F768" s="133"/>
      <c r="G768" s="133"/>
      <c r="H768" s="133"/>
      <c r="I768" s="133"/>
      <c r="J768" s="133"/>
      <c r="K768" s="154"/>
      <c r="L768" s="154"/>
      <c r="M768" s="154"/>
      <c r="N768" s="154"/>
      <c r="O768" s="322" t="str">
        <f>IF($C768="1 - HöS",'C1. Verprobung'!$C$17,
IF($C768="2 - HöS/HS",'C1. Verprobung'!$C$18,
IF($C768="3 - HS",'C1. Verprobung'!$C$19,
IF($C768="4 - HS/MS",'C1. Verprobung'!$C$20,
IF($C768="5 - MS",'C1. Verprobung'!$C$21,
IF($C768="6 - MS/NS",'C1. Verprobung'!$C$22,
IF($C768="7 - NS",'C1. Verprobung'!$C$23,"-")))))))</f>
        <v>-</v>
      </c>
      <c r="P768" s="322" t="str">
        <f>IF($C768="1 - HöS",'C1. Verprobung'!$D$17,
IF($C768="2 - HöS/HS",'C1. Verprobung'!$D$18,
IF($C768="3 - HS",'C1. Verprobung'!$D$19,
IF($C768="4 - HS/MS",'C1. Verprobung'!$D$20,
IF($C768="5 - MS",'C1. Verprobung'!$D$21,
IF($C768="6 - MS/NS",'C1. Verprobung'!$D$22,
IF($C768="7 - NS",'C1. Verprobung'!$D$23,"-")))))))</f>
        <v>-</v>
      </c>
      <c r="Q768" s="322" t="str">
        <f>IF($C768="1 - HöS",'C1. Verprobung'!$E$17,
IF($C768="2 - HöS/HS",'C1. Verprobung'!$E$18,
IF($C768="3 - HS",'C1. Verprobung'!$E$19,
IF($C768="4 - HS/MS",'C1. Verprobung'!$E$20,
IF($C768="5 - MS",'C1. Verprobung'!$E$21,
IF($C768="6 - MS/NS",'C1. Verprobung'!$E$22,
IF($C768="7 - NS",'C1. Verprobung'!$E$23,"-")))))))</f>
        <v>-</v>
      </c>
      <c r="R768" s="322" t="str">
        <f>IF($C768="1 - HöS",'C1. Verprobung'!$F$17,
IF($C768="2 - HöS/HS",'C1. Verprobung'!$F$18,
IF($C768="3 - HS",'C1. Verprobung'!$F$19,
IF($C768="4 - HS/MS",'C1. Verprobung'!$F$20,
IF($C768="5 - MS",'C1. Verprobung'!$F$21,
IF($C768="6 - MS/NS",'C1. Verprobung'!$F$22,
IF($C768="7 - NS",'C1. Verprobung'!$F$23,"-")))))))</f>
        <v>-</v>
      </c>
      <c r="S768" s="151"/>
      <c r="T768" s="181">
        <f t="shared" si="58"/>
        <v>0</v>
      </c>
      <c r="U768" s="181">
        <f t="shared" si="59"/>
        <v>0</v>
      </c>
      <c r="V768" s="181">
        <f t="shared" si="60"/>
        <v>0</v>
      </c>
      <c r="W768" s="181">
        <f t="shared" si="61"/>
        <v>0</v>
      </c>
      <c r="X768" s="181">
        <f t="shared" si="62"/>
        <v>0</v>
      </c>
    </row>
    <row r="769" spans="2:24" ht="15" customHeight="1" x14ac:dyDescent="0.2">
      <c r="B769" s="337" t="s">
        <v>36</v>
      </c>
      <c r="C769" s="133" t="s">
        <v>36</v>
      </c>
      <c r="D769" s="133" t="s">
        <v>36</v>
      </c>
      <c r="E769" s="133"/>
      <c r="F769" s="133"/>
      <c r="G769" s="133"/>
      <c r="H769" s="133"/>
      <c r="I769" s="133"/>
      <c r="J769" s="133"/>
      <c r="K769" s="154"/>
      <c r="L769" s="154"/>
      <c r="M769" s="154"/>
      <c r="N769" s="154"/>
      <c r="O769" s="322" t="str">
        <f>IF($C769="1 - HöS",'C1. Verprobung'!$C$17,
IF($C769="2 - HöS/HS",'C1. Verprobung'!$C$18,
IF($C769="3 - HS",'C1. Verprobung'!$C$19,
IF($C769="4 - HS/MS",'C1. Verprobung'!$C$20,
IF($C769="5 - MS",'C1. Verprobung'!$C$21,
IF($C769="6 - MS/NS",'C1. Verprobung'!$C$22,
IF($C769="7 - NS",'C1. Verprobung'!$C$23,"-")))))))</f>
        <v>-</v>
      </c>
      <c r="P769" s="322" t="str">
        <f>IF($C769="1 - HöS",'C1. Verprobung'!$D$17,
IF($C769="2 - HöS/HS",'C1. Verprobung'!$D$18,
IF($C769="3 - HS",'C1. Verprobung'!$D$19,
IF($C769="4 - HS/MS",'C1. Verprobung'!$D$20,
IF($C769="5 - MS",'C1. Verprobung'!$D$21,
IF($C769="6 - MS/NS",'C1. Verprobung'!$D$22,
IF($C769="7 - NS",'C1. Verprobung'!$D$23,"-")))))))</f>
        <v>-</v>
      </c>
      <c r="Q769" s="322" t="str">
        <f>IF($C769="1 - HöS",'C1. Verprobung'!$E$17,
IF($C769="2 - HöS/HS",'C1. Verprobung'!$E$18,
IF($C769="3 - HS",'C1. Verprobung'!$E$19,
IF($C769="4 - HS/MS",'C1. Verprobung'!$E$20,
IF($C769="5 - MS",'C1. Verprobung'!$E$21,
IF($C769="6 - MS/NS",'C1. Verprobung'!$E$22,
IF($C769="7 - NS",'C1. Verprobung'!$E$23,"-")))))))</f>
        <v>-</v>
      </c>
      <c r="R769" s="322" t="str">
        <f>IF($C769="1 - HöS",'C1. Verprobung'!$F$17,
IF($C769="2 - HöS/HS",'C1. Verprobung'!$F$18,
IF($C769="3 - HS",'C1. Verprobung'!$F$19,
IF($C769="4 - HS/MS",'C1. Verprobung'!$F$20,
IF($C769="5 - MS",'C1. Verprobung'!$F$21,
IF($C769="6 - MS/NS",'C1. Verprobung'!$F$22,
IF($C769="7 - NS",'C1. Verprobung'!$F$23,"-")))))))</f>
        <v>-</v>
      </c>
      <c r="S769" s="151"/>
      <c r="T769" s="181">
        <f t="shared" si="58"/>
        <v>0</v>
      </c>
      <c r="U769" s="181">
        <f t="shared" si="59"/>
        <v>0</v>
      </c>
      <c r="V769" s="181">
        <f t="shared" si="60"/>
        <v>0</v>
      </c>
      <c r="W769" s="181">
        <f t="shared" si="61"/>
        <v>0</v>
      </c>
      <c r="X769" s="181">
        <f t="shared" si="62"/>
        <v>0</v>
      </c>
    </row>
    <row r="770" spans="2:24" ht="15" customHeight="1" x14ac:dyDescent="0.2">
      <c r="B770" s="337" t="s">
        <v>36</v>
      </c>
      <c r="C770" s="133" t="s">
        <v>36</v>
      </c>
      <c r="D770" s="133" t="s">
        <v>36</v>
      </c>
      <c r="E770" s="133"/>
      <c r="F770" s="133"/>
      <c r="G770" s="133"/>
      <c r="H770" s="133"/>
      <c r="I770" s="133"/>
      <c r="J770" s="133"/>
      <c r="K770" s="154"/>
      <c r="L770" s="154"/>
      <c r="M770" s="154"/>
      <c r="N770" s="154"/>
      <c r="O770" s="322" t="str">
        <f>IF($C770="1 - HöS",'C1. Verprobung'!$C$17,
IF($C770="2 - HöS/HS",'C1. Verprobung'!$C$18,
IF($C770="3 - HS",'C1. Verprobung'!$C$19,
IF($C770="4 - HS/MS",'C1. Verprobung'!$C$20,
IF($C770="5 - MS",'C1. Verprobung'!$C$21,
IF($C770="6 - MS/NS",'C1. Verprobung'!$C$22,
IF($C770="7 - NS",'C1. Verprobung'!$C$23,"-")))))))</f>
        <v>-</v>
      </c>
      <c r="P770" s="322" t="str">
        <f>IF($C770="1 - HöS",'C1. Verprobung'!$D$17,
IF($C770="2 - HöS/HS",'C1. Verprobung'!$D$18,
IF($C770="3 - HS",'C1. Verprobung'!$D$19,
IF($C770="4 - HS/MS",'C1. Verprobung'!$D$20,
IF($C770="5 - MS",'C1. Verprobung'!$D$21,
IF($C770="6 - MS/NS",'C1. Verprobung'!$D$22,
IF($C770="7 - NS",'C1. Verprobung'!$D$23,"-")))))))</f>
        <v>-</v>
      </c>
      <c r="Q770" s="322" t="str">
        <f>IF($C770="1 - HöS",'C1. Verprobung'!$E$17,
IF($C770="2 - HöS/HS",'C1. Verprobung'!$E$18,
IF($C770="3 - HS",'C1. Verprobung'!$E$19,
IF($C770="4 - HS/MS",'C1. Verprobung'!$E$20,
IF($C770="5 - MS",'C1. Verprobung'!$E$21,
IF($C770="6 - MS/NS",'C1. Verprobung'!$E$22,
IF($C770="7 - NS",'C1. Verprobung'!$E$23,"-")))))))</f>
        <v>-</v>
      </c>
      <c r="R770" s="322" t="str">
        <f>IF($C770="1 - HöS",'C1. Verprobung'!$F$17,
IF($C770="2 - HöS/HS",'C1. Verprobung'!$F$18,
IF($C770="3 - HS",'C1. Verprobung'!$F$19,
IF($C770="4 - HS/MS",'C1. Verprobung'!$F$20,
IF($C770="5 - MS",'C1. Verprobung'!$F$21,
IF($C770="6 - MS/NS",'C1. Verprobung'!$F$22,
IF($C770="7 - NS",'C1. Verprobung'!$F$23,"-")))))))</f>
        <v>-</v>
      </c>
      <c r="S770" s="151"/>
      <c r="T770" s="181">
        <f t="shared" si="58"/>
        <v>0</v>
      </c>
      <c r="U770" s="181">
        <f t="shared" si="59"/>
        <v>0</v>
      </c>
      <c r="V770" s="181">
        <f t="shared" si="60"/>
        <v>0</v>
      </c>
      <c r="W770" s="181">
        <f t="shared" si="61"/>
        <v>0</v>
      </c>
      <c r="X770" s="181">
        <f t="shared" si="62"/>
        <v>0</v>
      </c>
    </row>
    <row r="771" spans="2:24" ht="15" customHeight="1" x14ac:dyDescent="0.2">
      <c r="B771" s="337" t="s">
        <v>36</v>
      </c>
      <c r="C771" s="133" t="s">
        <v>36</v>
      </c>
      <c r="D771" s="133" t="s">
        <v>36</v>
      </c>
      <c r="E771" s="133"/>
      <c r="F771" s="133"/>
      <c r="G771" s="133"/>
      <c r="H771" s="133"/>
      <c r="I771" s="133"/>
      <c r="J771" s="133"/>
      <c r="K771" s="154"/>
      <c r="L771" s="154"/>
      <c r="M771" s="154"/>
      <c r="N771" s="154"/>
      <c r="O771" s="322" t="str">
        <f>IF($C771="1 - HöS",'C1. Verprobung'!$C$17,
IF($C771="2 - HöS/HS",'C1. Verprobung'!$C$18,
IF($C771="3 - HS",'C1. Verprobung'!$C$19,
IF($C771="4 - HS/MS",'C1. Verprobung'!$C$20,
IF($C771="5 - MS",'C1. Verprobung'!$C$21,
IF($C771="6 - MS/NS",'C1. Verprobung'!$C$22,
IF($C771="7 - NS",'C1. Verprobung'!$C$23,"-")))))))</f>
        <v>-</v>
      </c>
      <c r="P771" s="322" t="str">
        <f>IF($C771="1 - HöS",'C1. Verprobung'!$D$17,
IF($C771="2 - HöS/HS",'C1. Verprobung'!$D$18,
IF($C771="3 - HS",'C1. Verprobung'!$D$19,
IF($C771="4 - HS/MS",'C1. Verprobung'!$D$20,
IF($C771="5 - MS",'C1. Verprobung'!$D$21,
IF($C771="6 - MS/NS",'C1. Verprobung'!$D$22,
IF($C771="7 - NS",'C1. Verprobung'!$D$23,"-")))))))</f>
        <v>-</v>
      </c>
      <c r="Q771" s="322" t="str">
        <f>IF($C771="1 - HöS",'C1. Verprobung'!$E$17,
IF($C771="2 - HöS/HS",'C1. Verprobung'!$E$18,
IF($C771="3 - HS",'C1. Verprobung'!$E$19,
IF($C771="4 - HS/MS",'C1. Verprobung'!$E$20,
IF($C771="5 - MS",'C1. Verprobung'!$E$21,
IF($C771="6 - MS/NS",'C1. Verprobung'!$E$22,
IF($C771="7 - NS",'C1. Verprobung'!$E$23,"-")))))))</f>
        <v>-</v>
      </c>
      <c r="R771" s="322" t="str">
        <f>IF($C771="1 - HöS",'C1. Verprobung'!$F$17,
IF($C771="2 - HöS/HS",'C1. Verprobung'!$F$18,
IF($C771="3 - HS",'C1. Verprobung'!$F$19,
IF($C771="4 - HS/MS",'C1. Verprobung'!$F$20,
IF($C771="5 - MS",'C1. Verprobung'!$F$21,
IF($C771="6 - MS/NS",'C1. Verprobung'!$F$22,
IF($C771="7 - NS",'C1. Verprobung'!$F$23,"-")))))))</f>
        <v>-</v>
      </c>
      <c r="S771" s="151"/>
      <c r="T771" s="181">
        <f t="shared" si="58"/>
        <v>0</v>
      </c>
      <c r="U771" s="181">
        <f t="shared" si="59"/>
        <v>0</v>
      </c>
      <c r="V771" s="181">
        <f t="shared" si="60"/>
        <v>0</v>
      </c>
      <c r="W771" s="181">
        <f t="shared" si="61"/>
        <v>0</v>
      </c>
      <c r="X771" s="181">
        <f t="shared" si="62"/>
        <v>0</v>
      </c>
    </row>
    <row r="772" spans="2:24" ht="15" customHeight="1" x14ac:dyDescent="0.2">
      <c r="B772" s="337" t="s">
        <v>36</v>
      </c>
      <c r="C772" s="133" t="s">
        <v>36</v>
      </c>
      <c r="D772" s="133" t="s">
        <v>36</v>
      </c>
      <c r="E772" s="133"/>
      <c r="F772" s="133"/>
      <c r="G772" s="133"/>
      <c r="H772" s="133"/>
      <c r="I772" s="133"/>
      <c r="J772" s="133"/>
      <c r="K772" s="154"/>
      <c r="L772" s="154"/>
      <c r="M772" s="154"/>
      <c r="N772" s="154"/>
      <c r="O772" s="322" t="str">
        <f>IF($C772="1 - HöS",'C1. Verprobung'!$C$17,
IF($C772="2 - HöS/HS",'C1. Verprobung'!$C$18,
IF($C772="3 - HS",'C1. Verprobung'!$C$19,
IF($C772="4 - HS/MS",'C1. Verprobung'!$C$20,
IF($C772="5 - MS",'C1. Verprobung'!$C$21,
IF($C772="6 - MS/NS",'C1. Verprobung'!$C$22,
IF($C772="7 - NS",'C1. Verprobung'!$C$23,"-")))))))</f>
        <v>-</v>
      </c>
      <c r="P772" s="322" t="str">
        <f>IF($C772="1 - HöS",'C1. Verprobung'!$D$17,
IF($C772="2 - HöS/HS",'C1. Verprobung'!$D$18,
IF($C772="3 - HS",'C1. Verprobung'!$D$19,
IF($C772="4 - HS/MS",'C1. Verprobung'!$D$20,
IF($C772="5 - MS",'C1. Verprobung'!$D$21,
IF($C772="6 - MS/NS",'C1. Verprobung'!$D$22,
IF($C772="7 - NS",'C1. Verprobung'!$D$23,"-")))))))</f>
        <v>-</v>
      </c>
      <c r="Q772" s="322" t="str">
        <f>IF($C772="1 - HöS",'C1. Verprobung'!$E$17,
IF($C772="2 - HöS/HS",'C1. Verprobung'!$E$18,
IF($C772="3 - HS",'C1. Verprobung'!$E$19,
IF($C772="4 - HS/MS",'C1. Verprobung'!$E$20,
IF($C772="5 - MS",'C1. Verprobung'!$E$21,
IF($C772="6 - MS/NS",'C1. Verprobung'!$E$22,
IF($C772="7 - NS",'C1. Verprobung'!$E$23,"-")))))))</f>
        <v>-</v>
      </c>
      <c r="R772" s="322" t="str">
        <f>IF($C772="1 - HöS",'C1. Verprobung'!$F$17,
IF($C772="2 - HöS/HS",'C1. Verprobung'!$F$18,
IF($C772="3 - HS",'C1. Verprobung'!$F$19,
IF($C772="4 - HS/MS",'C1. Verprobung'!$F$20,
IF($C772="5 - MS",'C1. Verprobung'!$F$21,
IF($C772="6 - MS/NS",'C1. Verprobung'!$F$22,
IF($C772="7 - NS",'C1. Verprobung'!$F$23,"-")))))))</f>
        <v>-</v>
      </c>
      <c r="S772" s="151"/>
      <c r="T772" s="181">
        <f t="shared" si="58"/>
        <v>0</v>
      </c>
      <c r="U772" s="181">
        <f t="shared" si="59"/>
        <v>0</v>
      </c>
      <c r="V772" s="181">
        <f t="shared" si="60"/>
        <v>0</v>
      </c>
      <c r="W772" s="181">
        <f t="shared" si="61"/>
        <v>0</v>
      </c>
      <c r="X772" s="181">
        <f t="shared" si="62"/>
        <v>0</v>
      </c>
    </row>
    <row r="773" spans="2:24" ht="15" customHeight="1" x14ac:dyDescent="0.2">
      <c r="B773" s="337" t="s">
        <v>36</v>
      </c>
      <c r="C773" s="133" t="s">
        <v>36</v>
      </c>
      <c r="D773" s="133" t="s">
        <v>36</v>
      </c>
      <c r="E773" s="133"/>
      <c r="F773" s="133"/>
      <c r="G773" s="133"/>
      <c r="H773" s="133"/>
      <c r="I773" s="133"/>
      <c r="J773" s="133"/>
      <c r="K773" s="154"/>
      <c r="L773" s="154"/>
      <c r="M773" s="154"/>
      <c r="N773" s="154"/>
      <c r="O773" s="322" t="str">
        <f>IF($C773="1 - HöS",'C1. Verprobung'!$C$17,
IF($C773="2 - HöS/HS",'C1. Verprobung'!$C$18,
IF($C773="3 - HS",'C1. Verprobung'!$C$19,
IF($C773="4 - HS/MS",'C1. Verprobung'!$C$20,
IF($C773="5 - MS",'C1. Verprobung'!$C$21,
IF($C773="6 - MS/NS",'C1. Verprobung'!$C$22,
IF($C773="7 - NS",'C1. Verprobung'!$C$23,"-")))))))</f>
        <v>-</v>
      </c>
      <c r="P773" s="322" t="str">
        <f>IF($C773="1 - HöS",'C1. Verprobung'!$D$17,
IF($C773="2 - HöS/HS",'C1. Verprobung'!$D$18,
IF($C773="3 - HS",'C1. Verprobung'!$D$19,
IF($C773="4 - HS/MS",'C1. Verprobung'!$D$20,
IF($C773="5 - MS",'C1. Verprobung'!$D$21,
IF($C773="6 - MS/NS",'C1. Verprobung'!$D$22,
IF($C773="7 - NS",'C1. Verprobung'!$D$23,"-")))))))</f>
        <v>-</v>
      </c>
      <c r="Q773" s="322" t="str">
        <f>IF($C773="1 - HöS",'C1. Verprobung'!$E$17,
IF($C773="2 - HöS/HS",'C1. Verprobung'!$E$18,
IF($C773="3 - HS",'C1. Verprobung'!$E$19,
IF($C773="4 - HS/MS",'C1. Verprobung'!$E$20,
IF($C773="5 - MS",'C1. Verprobung'!$E$21,
IF($C773="6 - MS/NS",'C1. Verprobung'!$E$22,
IF($C773="7 - NS",'C1. Verprobung'!$E$23,"-")))))))</f>
        <v>-</v>
      </c>
      <c r="R773" s="322" t="str">
        <f>IF($C773="1 - HöS",'C1. Verprobung'!$F$17,
IF($C773="2 - HöS/HS",'C1. Verprobung'!$F$18,
IF($C773="3 - HS",'C1. Verprobung'!$F$19,
IF($C773="4 - HS/MS",'C1. Verprobung'!$F$20,
IF($C773="5 - MS",'C1. Verprobung'!$F$21,
IF($C773="6 - MS/NS",'C1. Verprobung'!$F$22,
IF($C773="7 - NS",'C1. Verprobung'!$F$23,"-")))))))</f>
        <v>-</v>
      </c>
      <c r="S773" s="151"/>
      <c r="T773" s="181">
        <f t="shared" si="58"/>
        <v>0</v>
      </c>
      <c r="U773" s="181">
        <f t="shared" si="59"/>
        <v>0</v>
      </c>
      <c r="V773" s="181">
        <f t="shared" si="60"/>
        <v>0</v>
      </c>
      <c r="W773" s="181">
        <f t="shared" si="61"/>
        <v>0</v>
      </c>
      <c r="X773" s="181">
        <f t="shared" si="62"/>
        <v>0</v>
      </c>
    </row>
    <row r="774" spans="2:24" ht="15" customHeight="1" x14ac:dyDescent="0.2">
      <c r="B774" s="337" t="s">
        <v>36</v>
      </c>
      <c r="C774" s="133" t="s">
        <v>36</v>
      </c>
      <c r="D774" s="133" t="s">
        <v>36</v>
      </c>
      <c r="E774" s="133"/>
      <c r="F774" s="133"/>
      <c r="G774" s="133"/>
      <c r="H774" s="133"/>
      <c r="I774" s="133"/>
      <c r="J774" s="133"/>
      <c r="K774" s="154"/>
      <c r="L774" s="154"/>
      <c r="M774" s="154"/>
      <c r="N774" s="154"/>
      <c r="O774" s="322" t="str">
        <f>IF($C774="1 - HöS",'C1. Verprobung'!$C$17,
IF($C774="2 - HöS/HS",'C1. Verprobung'!$C$18,
IF($C774="3 - HS",'C1. Verprobung'!$C$19,
IF($C774="4 - HS/MS",'C1. Verprobung'!$C$20,
IF($C774="5 - MS",'C1. Verprobung'!$C$21,
IF($C774="6 - MS/NS",'C1. Verprobung'!$C$22,
IF($C774="7 - NS",'C1. Verprobung'!$C$23,"-")))))))</f>
        <v>-</v>
      </c>
      <c r="P774" s="322" t="str">
        <f>IF($C774="1 - HöS",'C1. Verprobung'!$D$17,
IF($C774="2 - HöS/HS",'C1. Verprobung'!$D$18,
IF($C774="3 - HS",'C1. Verprobung'!$D$19,
IF($C774="4 - HS/MS",'C1. Verprobung'!$D$20,
IF($C774="5 - MS",'C1. Verprobung'!$D$21,
IF($C774="6 - MS/NS",'C1. Verprobung'!$D$22,
IF($C774="7 - NS",'C1. Verprobung'!$D$23,"-")))))))</f>
        <v>-</v>
      </c>
      <c r="Q774" s="322" t="str">
        <f>IF($C774="1 - HöS",'C1. Verprobung'!$E$17,
IF($C774="2 - HöS/HS",'C1. Verprobung'!$E$18,
IF($C774="3 - HS",'C1. Verprobung'!$E$19,
IF($C774="4 - HS/MS",'C1. Verprobung'!$E$20,
IF($C774="5 - MS",'C1. Verprobung'!$E$21,
IF($C774="6 - MS/NS",'C1. Verprobung'!$E$22,
IF($C774="7 - NS",'C1. Verprobung'!$E$23,"-")))))))</f>
        <v>-</v>
      </c>
      <c r="R774" s="322" t="str">
        <f>IF($C774="1 - HöS",'C1. Verprobung'!$F$17,
IF($C774="2 - HöS/HS",'C1. Verprobung'!$F$18,
IF($C774="3 - HS",'C1. Verprobung'!$F$19,
IF($C774="4 - HS/MS",'C1. Verprobung'!$F$20,
IF($C774="5 - MS",'C1. Verprobung'!$F$21,
IF($C774="6 - MS/NS",'C1. Verprobung'!$F$22,
IF($C774="7 - NS",'C1. Verprobung'!$F$23,"-")))))))</f>
        <v>-</v>
      </c>
      <c r="S774" s="151"/>
      <c r="T774" s="181">
        <f t="shared" si="58"/>
        <v>0</v>
      </c>
      <c r="U774" s="181">
        <f t="shared" si="59"/>
        <v>0</v>
      </c>
      <c r="V774" s="181">
        <f t="shared" si="60"/>
        <v>0</v>
      </c>
      <c r="W774" s="181">
        <f t="shared" si="61"/>
        <v>0</v>
      </c>
      <c r="X774" s="181">
        <f t="shared" si="62"/>
        <v>0</v>
      </c>
    </row>
    <row r="775" spans="2:24" ht="15" customHeight="1" x14ac:dyDescent="0.2">
      <c r="B775" s="337" t="s">
        <v>36</v>
      </c>
      <c r="C775" s="133" t="s">
        <v>36</v>
      </c>
      <c r="D775" s="133" t="s">
        <v>36</v>
      </c>
      <c r="E775" s="133"/>
      <c r="F775" s="133"/>
      <c r="G775" s="133"/>
      <c r="H775" s="133"/>
      <c r="I775" s="133"/>
      <c r="J775" s="133"/>
      <c r="K775" s="154"/>
      <c r="L775" s="154"/>
      <c r="M775" s="154"/>
      <c r="N775" s="154"/>
      <c r="O775" s="322" t="str">
        <f>IF($C775="1 - HöS",'C1. Verprobung'!$C$17,
IF($C775="2 - HöS/HS",'C1. Verprobung'!$C$18,
IF($C775="3 - HS",'C1. Verprobung'!$C$19,
IF($C775="4 - HS/MS",'C1. Verprobung'!$C$20,
IF($C775="5 - MS",'C1. Verprobung'!$C$21,
IF($C775="6 - MS/NS",'C1. Verprobung'!$C$22,
IF($C775="7 - NS",'C1. Verprobung'!$C$23,"-")))))))</f>
        <v>-</v>
      </c>
      <c r="P775" s="322" t="str">
        <f>IF($C775="1 - HöS",'C1. Verprobung'!$D$17,
IF($C775="2 - HöS/HS",'C1. Verprobung'!$D$18,
IF($C775="3 - HS",'C1. Verprobung'!$D$19,
IF($C775="4 - HS/MS",'C1. Verprobung'!$D$20,
IF($C775="5 - MS",'C1. Verprobung'!$D$21,
IF($C775="6 - MS/NS",'C1. Verprobung'!$D$22,
IF($C775="7 - NS",'C1. Verprobung'!$D$23,"-")))))))</f>
        <v>-</v>
      </c>
      <c r="Q775" s="322" t="str">
        <f>IF($C775="1 - HöS",'C1. Verprobung'!$E$17,
IF($C775="2 - HöS/HS",'C1. Verprobung'!$E$18,
IF($C775="3 - HS",'C1. Verprobung'!$E$19,
IF($C775="4 - HS/MS",'C1. Verprobung'!$E$20,
IF($C775="5 - MS",'C1. Verprobung'!$E$21,
IF($C775="6 - MS/NS",'C1. Verprobung'!$E$22,
IF($C775="7 - NS",'C1. Verprobung'!$E$23,"-")))))))</f>
        <v>-</v>
      </c>
      <c r="R775" s="322" t="str">
        <f>IF($C775="1 - HöS",'C1. Verprobung'!$F$17,
IF($C775="2 - HöS/HS",'C1. Verprobung'!$F$18,
IF($C775="3 - HS",'C1. Verprobung'!$F$19,
IF($C775="4 - HS/MS",'C1. Verprobung'!$F$20,
IF($C775="5 - MS",'C1. Verprobung'!$F$21,
IF($C775="6 - MS/NS",'C1. Verprobung'!$F$22,
IF($C775="7 - NS",'C1. Verprobung'!$F$23,"-")))))))</f>
        <v>-</v>
      </c>
      <c r="S775" s="151"/>
      <c r="T775" s="181">
        <f t="shared" si="58"/>
        <v>0</v>
      </c>
      <c r="U775" s="181">
        <f t="shared" si="59"/>
        <v>0</v>
      </c>
      <c r="V775" s="181">
        <f t="shared" si="60"/>
        <v>0</v>
      </c>
      <c r="W775" s="181">
        <f t="shared" si="61"/>
        <v>0</v>
      </c>
      <c r="X775" s="181">
        <f t="shared" si="62"/>
        <v>0</v>
      </c>
    </row>
    <row r="776" spans="2:24" ht="15" customHeight="1" x14ac:dyDescent="0.2">
      <c r="B776" s="337" t="s">
        <v>36</v>
      </c>
      <c r="C776" s="133" t="s">
        <v>36</v>
      </c>
      <c r="D776" s="133" t="s">
        <v>36</v>
      </c>
      <c r="E776" s="133"/>
      <c r="F776" s="133"/>
      <c r="G776" s="133"/>
      <c r="H776" s="133"/>
      <c r="I776" s="133"/>
      <c r="J776" s="133"/>
      <c r="K776" s="154"/>
      <c r="L776" s="154"/>
      <c r="M776" s="154"/>
      <c r="N776" s="154"/>
      <c r="O776" s="322" t="str">
        <f>IF($C776="1 - HöS",'C1. Verprobung'!$C$17,
IF($C776="2 - HöS/HS",'C1. Verprobung'!$C$18,
IF($C776="3 - HS",'C1. Verprobung'!$C$19,
IF($C776="4 - HS/MS",'C1. Verprobung'!$C$20,
IF($C776="5 - MS",'C1. Verprobung'!$C$21,
IF($C776="6 - MS/NS",'C1. Verprobung'!$C$22,
IF($C776="7 - NS",'C1. Verprobung'!$C$23,"-")))))))</f>
        <v>-</v>
      </c>
      <c r="P776" s="322" t="str">
        <f>IF($C776="1 - HöS",'C1. Verprobung'!$D$17,
IF($C776="2 - HöS/HS",'C1. Verprobung'!$D$18,
IF($C776="3 - HS",'C1. Verprobung'!$D$19,
IF($C776="4 - HS/MS",'C1. Verprobung'!$D$20,
IF($C776="5 - MS",'C1. Verprobung'!$D$21,
IF($C776="6 - MS/NS",'C1. Verprobung'!$D$22,
IF($C776="7 - NS",'C1. Verprobung'!$D$23,"-")))))))</f>
        <v>-</v>
      </c>
      <c r="Q776" s="322" t="str">
        <f>IF($C776="1 - HöS",'C1. Verprobung'!$E$17,
IF($C776="2 - HöS/HS",'C1. Verprobung'!$E$18,
IF($C776="3 - HS",'C1. Verprobung'!$E$19,
IF($C776="4 - HS/MS",'C1. Verprobung'!$E$20,
IF($C776="5 - MS",'C1. Verprobung'!$E$21,
IF($C776="6 - MS/NS",'C1. Verprobung'!$E$22,
IF($C776="7 - NS",'C1. Verprobung'!$E$23,"-")))))))</f>
        <v>-</v>
      </c>
      <c r="R776" s="322" t="str">
        <f>IF($C776="1 - HöS",'C1. Verprobung'!$F$17,
IF($C776="2 - HöS/HS",'C1. Verprobung'!$F$18,
IF($C776="3 - HS",'C1. Verprobung'!$F$19,
IF($C776="4 - HS/MS",'C1. Verprobung'!$F$20,
IF($C776="5 - MS",'C1. Verprobung'!$F$21,
IF($C776="6 - MS/NS",'C1. Verprobung'!$F$22,
IF($C776="7 - NS",'C1. Verprobung'!$F$23,"-")))))))</f>
        <v>-</v>
      </c>
      <c r="S776" s="151"/>
      <c r="T776" s="181">
        <f t="shared" si="58"/>
        <v>0</v>
      </c>
      <c r="U776" s="181">
        <f t="shared" si="59"/>
        <v>0</v>
      </c>
      <c r="V776" s="181">
        <f t="shared" si="60"/>
        <v>0</v>
      </c>
      <c r="W776" s="181">
        <f t="shared" si="61"/>
        <v>0</v>
      </c>
      <c r="X776" s="181">
        <f t="shared" si="62"/>
        <v>0</v>
      </c>
    </row>
    <row r="777" spans="2:24" ht="15" customHeight="1" x14ac:dyDescent="0.2">
      <c r="B777" s="337" t="s">
        <v>36</v>
      </c>
      <c r="C777" s="133" t="s">
        <v>36</v>
      </c>
      <c r="D777" s="133" t="s">
        <v>36</v>
      </c>
      <c r="E777" s="133"/>
      <c r="F777" s="133"/>
      <c r="G777" s="133"/>
      <c r="H777" s="133"/>
      <c r="I777" s="133"/>
      <c r="J777" s="133"/>
      <c r="K777" s="154"/>
      <c r="L777" s="154"/>
      <c r="M777" s="154"/>
      <c r="N777" s="154"/>
      <c r="O777" s="322" t="str">
        <f>IF($C777="1 - HöS",'C1. Verprobung'!$C$17,
IF($C777="2 - HöS/HS",'C1. Verprobung'!$C$18,
IF($C777="3 - HS",'C1. Verprobung'!$C$19,
IF($C777="4 - HS/MS",'C1. Verprobung'!$C$20,
IF($C777="5 - MS",'C1. Verprobung'!$C$21,
IF($C777="6 - MS/NS",'C1. Verprobung'!$C$22,
IF($C777="7 - NS",'C1. Verprobung'!$C$23,"-")))))))</f>
        <v>-</v>
      </c>
      <c r="P777" s="322" t="str">
        <f>IF($C777="1 - HöS",'C1. Verprobung'!$D$17,
IF($C777="2 - HöS/HS",'C1. Verprobung'!$D$18,
IF($C777="3 - HS",'C1. Verprobung'!$D$19,
IF($C777="4 - HS/MS",'C1. Verprobung'!$D$20,
IF($C777="5 - MS",'C1. Verprobung'!$D$21,
IF($C777="6 - MS/NS",'C1. Verprobung'!$D$22,
IF($C777="7 - NS",'C1. Verprobung'!$D$23,"-")))))))</f>
        <v>-</v>
      </c>
      <c r="Q777" s="322" t="str">
        <f>IF($C777="1 - HöS",'C1. Verprobung'!$E$17,
IF($C777="2 - HöS/HS",'C1. Verprobung'!$E$18,
IF($C777="3 - HS",'C1. Verprobung'!$E$19,
IF($C777="4 - HS/MS",'C1. Verprobung'!$E$20,
IF($C777="5 - MS",'C1. Verprobung'!$E$21,
IF($C777="6 - MS/NS",'C1. Verprobung'!$E$22,
IF($C777="7 - NS",'C1. Verprobung'!$E$23,"-")))))))</f>
        <v>-</v>
      </c>
      <c r="R777" s="322" t="str">
        <f>IF($C777="1 - HöS",'C1. Verprobung'!$F$17,
IF($C777="2 - HöS/HS",'C1. Verprobung'!$F$18,
IF($C777="3 - HS",'C1. Verprobung'!$F$19,
IF($C777="4 - HS/MS",'C1. Verprobung'!$F$20,
IF($C777="5 - MS",'C1. Verprobung'!$F$21,
IF($C777="6 - MS/NS",'C1. Verprobung'!$F$22,
IF($C777="7 - NS",'C1. Verprobung'!$F$23,"-")))))))</f>
        <v>-</v>
      </c>
      <c r="S777" s="151"/>
      <c r="T777" s="181">
        <f t="shared" si="58"/>
        <v>0</v>
      </c>
      <c r="U777" s="181">
        <f t="shared" si="59"/>
        <v>0</v>
      </c>
      <c r="V777" s="181">
        <f t="shared" si="60"/>
        <v>0</v>
      </c>
      <c r="W777" s="181">
        <f t="shared" si="61"/>
        <v>0</v>
      </c>
      <c r="X777" s="181">
        <f t="shared" si="62"/>
        <v>0</v>
      </c>
    </row>
    <row r="778" spans="2:24" ht="15" customHeight="1" x14ac:dyDescent="0.2">
      <c r="B778" s="337" t="s">
        <v>36</v>
      </c>
      <c r="C778" s="133" t="s">
        <v>36</v>
      </c>
      <c r="D778" s="133" t="s">
        <v>36</v>
      </c>
      <c r="E778" s="133"/>
      <c r="F778" s="133"/>
      <c r="G778" s="133"/>
      <c r="H778" s="133"/>
      <c r="I778" s="133"/>
      <c r="J778" s="133"/>
      <c r="K778" s="154"/>
      <c r="L778" s="154"/>
      <c r="M778" s="154"/>
      <c r="N778" s="154"/>
      <c r="O778" s="322" t="str">
        <f>IF($C778="1 - HöS",'C1. Verprobung'!$C$17,
IF($C778="2 - HöS/HS",'C1. Verprobung'!$C$18,
IF($C778="3 - HS",'C1. Verprobung'!$C$19,
IF($C778="4 - HS/MS",'C1. Verprobung'!$C$20,
IF($C778="5 - MS",'C1. Verprobung'!$C$21,
IF($C778="6 - MS/NS",'C1. Verprobung'!$C$22,
IF($C778="7 - NS",'C1. Verprobung'!$C$23,"-")))))))</f>
        <v>-</v>
      </c>
      <c r="P778" s="322" t="str">
        <f>IF($C778="1 - HöS",'C1. Verprobung'!$D$17,
IF($C778="2 - HöS/HS",'C1. Verprobung'!$D$18,
IF($C778="3 - HS",'C1. Verprobung'!$D$19,
IF($C778="4 - HS/MS",'C1. Verprobung'!$D$20,
IF($C778="5 - MS",'C1. Verprobung'!$D$21,
IF($C778="6 - MS/NS",'C1. Verprobung'!$D$22,
IF($C778="7 - NS",'C1. Verprobung'!$D$23,"-")))))))</f>
        <v>-</v>
      </c>
      <c r="Q778" s="322" t="str">
        <f>IF($C778="1 - HöS",'C1. Verprobung'!$E$17,
IF($C778="2 - HöS/HS",'C1. Verprobung'!$E$18,
IF($C778="3 - HS",'C1. Verprobung'!$E$19,
IF($C778="4 - HS/MS",'C1. Verprobung'!$E$20,
IF($C778="5 - MS",'C1. Verprobung'!$E$21,
IF($C778="6 - MS/NS",'C1. Verprobung'!$E$22,
IF($C778="7 - NS",'C1. Verprobung'!$E$23,"-")))))))</f>
        <v>-</v>
      </c>
      <c r="R778" s="322" t="str">
        <f>IF($C778="1 - HöS",'C1. Verprobung'!$F$17,
IF($C778="2 - HöS/HS",'C1. Verprobung'!$F$18,
IF($C778="3 - HS",'C1. Verprobung'!$F$19,
IF($C778="4 - HS/MS",'C1. Verprobung'!$F$20,
IF($C778="5 - MS",'C1. Verprobung'!$F$21,
IF($C778="6 - MS/NS",'C1. Verprobung'!$F$22,
IF($C778="7 - NS",'C1. Verprobung'!$F$23,"-")))))))</f>
        <v>-</v>
      </c>
      <c r="S778" s="151"/>
      <c r="T778" s="181">
        <f t="shared" si="58"/>
        <v>0</v>
      </c>
      <c r="U778" s="181">
        <f t="shared" si="59"/>
        <v>0</v>
      </c>
      <c r="V778" s="181">
        <f t="shared" si="60"/>
        <v>0</v>
      </c>
      <c r="W778" s="181">
        <f t="shared" si="61"/>
        <v>0</v>
      </c>
      <c r="X778" s="181">
        <f t="shared" si="62"/>
        <v>0</v>
      </c>
    </row>
    <row r="779" spans="2:24" ht="15" customHeight="1" x14ac:dyDescent="0.2">
      <c r="B779" s="337" t="s">
        <v>36</v>
      </c>
      <c r="C779" s="133" t="s">
        <v>36</v>
      </c>
      <c r="D779" s="133" t="s">
        <v>36</v>
      </c>
      <c r="E779" s="133"/>
      <c r="F779" s="133"/>
      <c r="G779" s="133"/>
      <c r="H779" s="133"/>
      <c r="I779" s="133"/>
      <c r="J779" s="133"/>
      <c r="K779" s="154"/>
      <c r="L779" s="154"/>
      <c r="M779" s="154"/>
      <c r="N779" s="154"/>
      <c r="O779" s="322" t="str">
        <f>IF($C779="1 - HöS",'C1. Verprobung'!$C$17,
IF($C779="2 - HöS/HS",'C1. Verprobung'!$C$18,
IF($C779="3 - HS",'C1. Verprobung'!$C$19,
IF($C779="4 - HS/MS",'C1. Verprobung'!$C$20,
IF($C779="5 - MS",'C1. Verprobung'!$C$21,
IF($C779="6 - MS/NS",'C1. Verprobung'!$C$22,
IF($C779="7 - NS",'C1. Verprobung'!$C$23,"-")))))))</f>
        <v>-</v>
      </c>
      <c r="P779" s="322" t="str">
        <f>IF($C779="1 - HöS",'C1. Verprobung'!$D$17,
IF($C779="2 - HöS/HS",'C1. Verprobung'!$D$18,
IF($C779="3 - HS",'C1. Verprobung'!$D$19,
IF($C779="4 - HS/MS",'C1. Verprobung'!$D$20,
IF($C779="5 - MS",'C1. Verprobung'!$D$21,
IF($C779="6 - MS/NS",'C1. Verprobung'!$D$22,
IF($C779="7 - NS",'C1. Verprobung'!$D$23,"-")))))))</f>
        <v>-</v>
      </c>
      <c r="Q779" s="322" t="str">
        <f>IF($C779="1 - HöS",'C1. Verprobung'!$E$17,
IF($C779="2 - HöS/HS",'C1. Verprobung'!$E$18,
IF($C779="3 - HS",'C1. Verprobung'!$E$19,
IF($C779="4 - HS/MS",'C1. Verprobung'!$E$20,
IF($C779="5 - MS",'C1. Verprobung'!$E$21,
IF($C779="6 - MS/NS",'C1. Verprobung'!$E$22,
IF($C779="7 - NS",'C1. Verprobung'!$E$23,"-")))))))</f>
        <v>-</v>
      </c>
      <c r="R779" s="322" t="str">
        <f>IF($C779="1 - HöS",'C1. Verprobung'!$F$17,
IF($C779="2 - HöS/HS",'C1. Verprobung'!$F$18,
IF($C779="3 - HS",'C1. Verprobung'!$F$19,
IF($C779="4 - HS/MS",'C1. Verprobung'!$F$20,
IF($C779="5 - MS",'C1. Verprobung'!$F$21,
IF($C779="6 - MS/NS",'C1. Verprobung'!$F$22,
IF($C779="7 - NS",'C1. Verprobung'!$F$23,"-")))))))</f>
        <v>-</v>
      </c>
      <c r="S779" s="151"/>
      <c r="T779" s="181">
        <f t="shared" si="58"/>
        <v>0</v>
      </c>
      <c r="U779" s="181">
        <f t="shared" si="59"/>
        <v>0</v>
      </c>
      <c r="V779" s="181">
        <f t="shared" si="60"/>
        <v>0</v>
      </c>
      <c r="W779" s="181">
        <f t="shared" si="61"/>
        <v>0</v>
      </c>
      <c r="X779" s="181">
        <f t="shared" si="62"/>
        <v>0</v>
      </c>
    </row>
    <row r="780" spans="2:24" ht="15" customHeight="1" x14ac:dyDescent="0.2">
      <c r="B780" s="337" t="s">
        <v>36</v>
      </c>
      <c r="C780" s="133" t="s">
        <v>36</v>
      </c>
      <c r="D780" s="133" t="s">
        <v>36</v>
      </c>
      <c r="E780" s="133"/>
      <c r="F780" s="133"/>
      <c r="G780" s="133"/>
      <c r="H780" s="133"/>
      <c r="I780" s="133"/>
      <c r="J780" s="133"/>
      <c r="K780" s="154"/>
      <c r="L780" s="154"/>
      <c r="M780" s="154"/>
      <c r="N780" s="154"/>
      <c r="O780" s="322" t="str">
        <f>IF($C780="1 - HöS",'C1. Verprobung'!$C$17,
IF($C780="2 - HöS/HS",'C1. Verprobung'!$C$18,
IF($C780="3 - HS",'C1. Verprobung'!$C$19,
IF($C780="4 - HS/MS",'C1. Verprobung'!$C$20,
IF($C780="5 - MS",'C1. Verprobung'!$C$21,
IF($C780="6 - MS/NS",'C1. Verprobung'!$C$22,
IF($C780="7 - NS",'C1. Verprobung'!$C$23,"-")))))))</f>
        <v>-</v>
      </c>
      <c r="P780" s="322" t="str">
        <f>IF($C780="1 - HöS",'C1. Verprobung'!$D$17,
IF($C780="2 - HöS/HS",'C1. Verprobung'!$D$18,
IF($C780="3 - HS",'C1. Verprobung'!$D$19,
IF($C780="4 - HS/MS",'C1. Verprobung'!$D$20,
IF($C780="5 - MS",'C1. Verprobung'!$D$21,
IF($C780="6 - MS/NS",'C1. Verprobung'!$D$22,
IF($C780="7 - NS",'C1. Verprobung'!$D$23,"-")))))))</f>
        <v>-</v>
      </c>
      <c r="Q780" s="322" t="str">
        <f>IF($C780="1 - HöS",'C1. Verprobung'!$E$17,
IF($C780="2 - HöS/HS",'C1. Verprobung'!$E$18,
IF($C780="3 - HS",'C1. Verprobung'!$E$19,
IF($C780="4 - HS/MS",'C1. Verprobung'!$E$20,
IF($C780="5 - MS",'C1. Verprobung'!$E$21,
IF($C780="6 - MS/NS",'C1. Verprobung'!$E$22,
IF($C780="7 - NS",'C1. Verprobung'!$E$23,"-")))))))</f>
        <v>-</v>
      </c>
      <c r="R780" s="322" t="str">
        <f>IF($C780="1 - HöS",'C1. Verprobung'!$F$17,
IF($C780="2 - HöS/HS",'C1. Verprobung'!$F$18,
IF($C780="3 - HS",'C1. Verprobung'!$F$19,
IF($C780="4 - HS/MS",'C1. Verprobung'!$F$20,
IF($C780="5 - MS",'C1. Verprobung'!$F$21,
IF($C780="6 - MS/NS",'C1. Verprobung'!$F$22,
IF($C780="7 - NS",'C1. Verprobung'!$F$23,"-")))))))</f>
        <v>-</v>
      </c>
      <c r="S780" s="151"/>
      <c r="T780" s="181">
        <f t="shared" si="58"/>
        <v>0</v>
      </c>
      <c r="U780" s="181">
        <f t="shared" si="59"/>
        <v>0</v>
      </c>
      <c r="V780" s="181">
        <f t="shared" si="60"/>
        <v>0</v>
      </c>
      <c r="W780" s="181">
        <f t="shared" si="61"/>
        <v>0</v>
      </c>
      <c r="X780" s="181">
        <f t="shared" si="62"/>
        <v>0</v>
      </c>
    </row>
    <row r="781" spans="2:24" ht="15" customHeight="1" x14ac:dyDescent="0.2">
      <c r="B781" s="337" t="s">
        <v>36</v>
      </c>
      <c r="C781" s="133" t="s">
        <v>36</v>
      </c>
      <c r="D781" s="133" t="s">
        <v>36</v>
      </c>
      <c r="E781" s="133"/>
      <c r="F781" s="133"/>
      <c r="G781" s="133"/>
      <c r="H781" s="133"/>
      <c r="I781" s="133"/>
      <c r="J781" s="133"/>
      <c r="K781" s="154"/>
      <c r="L781" s="154"/>
      <c r="M781" s="154"/>
      <c r="N781" s="154"/>
      <c r="O781" s="322" t="str">
        <f>IF($C781="1 - HöS",'C1. Verprobung'!$C$17,
IF($C781="2 - HöS/HS",'C1. Verprobung'!$C$18,
IF($C781="3 - HS",'C1. Verprobung'!$C$19,
IF($C781="4 - HS/MS",'C1. Verprobung'!$C$20,
IF($C781="5 - MS",'C1. Verprobung'!$C$21,
IF($C781="6 - MS/NS",'C1. Verprobung'!$C$22,
IF($C781="7 - NS",'C1. Verprobung'!$C$23,"-")))))))</f>
        <v>-</v>
      </c>
      <c r="P781" s="322" t="str">
        <f>IF($C781="1 - HöS",'C1. Verprobung'!$D$17,
IF($C781="2 - HöS/HS",'C1. Verprobung'!$D$18,
IF($C781="3 - HS",'C1. Verprobung'!$D$19,
IF($C781="4 - HS/MS",'C1. Verprobung'!$D$20,
IF($C781="5 - MS",'C1. Verprobung'!$D$21,
IF($C781="6 - MS/NS",'C1. Verprobung'!$D$22,
IF($C781="7 - NS",'C1. Verprobung'!$D$23,"-")))))))</f>
        <v>-</v>
      </c>
      <c r="Q781" s="322" t="str">
        <f>IF($C781="1 - HöS",'C1. Verprobung'!$E$17,
IF($C781="2 - HöS/HS",'C1. Verprobung'!$E$18,
IF($C781="3 - HS",'C1. Verprobung'!$E$19,
IF($C781="4 - HS/MS",'C1. Verprobung'!$E$20,
IF($C781="5 - MS",'C1. Verprobung'!$E$21,
IF($C781="6 - MS/NS",'C1. Verprobung'!$E$22,
IF($C781="7 - NS",'C1. Verprobung'!$E$23,"-")))))))</f>
        <v>-</v>
      </c>
      <c r="R781" s="322" t="str">
        <f>IF($C781="1 - HöS",'C1. Verprobung'!$F$17,
IF($C781="2 - HöS/HS",'C1. Verprobung'!$F$18,
IF($C781="3 - HS",'C1. Verprobung'!$F$19,
IF($C781="4 - HS/MS",'C1. Verprobung'!$F$20,
IF($C781="5 - MS",'C1. Verprobung'!$F$21,
IF($C781="6 - MS/NS",'C1. Verprobung'!$F$22,
IF($C781="7 - NS",'C1. Verprobung'!$F$23,"-")))))))</f>
        <v>-</v>
      </c>
      <c r="S781" s="151"/>
      <c r="T781" s="181">
        <f t="shared" si="58"/>
        <v>0</v>
      </c>
      <c r="U781" s="181">
        <f t="shared" si="59"/>
        <v>0</v>
      </c>
      <c r="V781" s="181">
        <f t="shared" si="60"/>
        <v>0</v>
      </c>
      <c r="W781" s="181">
        <f t="shared" si="61"/>
        <v>0</v>
      </c>
      <c r="X781" s="181">
        <f t="shared" si="62"/>
        <v>0</v>
      </c>
    </row>
    <row r="782" spans="2:24" ht="15" customHeight="1" x14ac:dyDescent="0.2">
      <c r="B782" s="337" t="s">
        <v>36</v>
      </c>
      <c r="C782" s="133" t="s">
        <v>36</v>
      </c>
      <c r="D782" s="133" t="s">
        <v>36</v>
      </c>
      <c r="E782" s="133"/>
      <c r="F782" s="133"/>
      <c r="G782" s="133"/>
      <c r="H782" s="133"/>
      <c r="I782" s="133"/>
      <c r="J782" s="133"/>
      <c r="K782" s="154"/>
      <c r="L782" s="154"/>
      <c r="M782" s="154"/>
      <c r="N782" s="154"/>
      <c r="O782" s="322" t="str">
        <f>IF($C782="1 - HöS",'C1. Verprobung'!$C$17,
IF($C782="2 - HöS/HS",'C1. Verprobung'!$C$18,
IF($C782="3 - HS",'C1. Verprobung'!$C$19,
IF($C782="4 - HS/MS",'C1. Verprobung'!$C$20,
IF($C782="5 - MS",'C1. Verprobung'!$C$21,
IF($C782="6 - MS/NS",'C1. Verprobung'!$C$22,
IF($C782="7 - NS",'C1. Verprobung'!$C$23,"-")))))))</f>
        <v>-</v>
      </c>
      <c r="P782" s="322" t="str">
        <f>IF($C782="1 - HöS",'C1. Verprobung'!$D$17,
IF($C782="2 - HöS/HS",'C1. Verprobung'!$D$18,
IF($C782="3 - HS",'C1. Verprobung'!$D$19,
IF($C782="4 - HS/MS",'C1. Verprobung'!$D$20,
IF($C782="5 - MS",'C1. Verprobung'!$D$21,
IF($C782="6 - MS/NS",'C1. Verprobung'!$D$22,
IF($C782="7 - NS",'C1. Verprobung'!$D$23,"-")))))))</f>
        <v>-</v>
      </c>
      <c r="Q782" s="322" t="str">
        <f>IF($C782="1 - HöS",'C1. Verprobung'!$E$17,
IF($C782="2 - HöS/HS",'C1. Verprobung'!$E$18,
IF($C782="3 - HS",'C1. Verprobung'!$E$19,
IF($C782="4 - HS/MS",'C1. Verprobung'!$E$20,
IF($C782="5 - MS",'C1. Verprobung'!$E$21,
IF($C782="6 - MS/NS",'C1. Verprobung'!$E$22,
IF($C782="7 - NS",'C1. Verprobung'!$E$23,"-")))))))</f>
        <v>-</v>
      </c>
      <c r="R782" s="322" t="str">
        <f>IF($C782="1 - HöS",'C1. Verprobung'!$F$17,
IF($C782="2 - HöS/HS",'C1. Verprobung'!$F$18,
IF($C782="3 - HS",'C1. Verprobung'!$F$19,
IF($C782="4 - HS/MS",'C1. Verprobung'!$F$20,
IF($C782="5 - MS",'C1. Verprobung'!$F$21,
IF($C782="6 - MS/NS",'C1. Verprobung'!$F$22,
IF($C782="7 - NS",'C1. Verprobung'!$F$23,"-")))))))</f>
        <v>-</v>
      </c>
      <c r="S782" s="151"/>
      <c r="T782" s="181">
        <f t="shared" si="58"/>
        <v>0</v>
      </c>
      <c r="U782" s="181">
        <f t="shared" si="59"/>
        <v>0</v>
      </c>
      <c r="V782" s="181">
        <f t="shared" si="60"/>
        <v>0</v>
      </c>
      <c r="W782" s="181">
        <f t="shared" si="61"/>
        <v>0</v>
      </c>
      <c r="X782" s="181">
        <f t="shared" si="62"/>
        <v>0</v>
      </c>
    </row>
    <row r="783" spans="2:24" ht="15" customHeight="1" x14ac:dyDescent="0.2">
      <c r="B783" s="337" t="s">
        <v>36</v>
      </c>
      <c r="C783" s="133" t="s">
        <v>36</v>
      </c>
      <c r="D783" s="133" t="s">
        <v>36</v>
      </c>
      <c r="E783" s="133"/>
      <c r="F783" s="133"/>
      <c r="G783" s="133"/>
      <c r="H783" s="133"/>
      <c r="I783" s="133"/>
      <c r="J783" s="133"/>
      <c r="K783" s="154"/>
      <c r="L783" s="154"/>
      <c r="M783" s="154"/>
      <c r="N783" s="154"/>
      <c r="O783" s="322" t="str">
        <f>IF($C783="1 - HöS",'C1. Verprobung'!$C$17,
IF($C783="2 - HöS/HS",'C1. Verprobung'!$C$18,
IF($C783="3 - HS",'C1. Verprobung'!$C$19,
IF($C783="4 - HS/MS",'C1. Verprobung'!$C$20,
IF($C783="5 - MS",'C1. Verprobung'!$C$21,
IF($C783="6 - MS/NS",'C1. Verprobung'!$C$22,
IF($C783="7 - NS",'C1. Verprobung'!$C$23,"-")))))))</f>
        <v>-</v>
      </c>
      <c r="P783" s="322" t="str">
        <f>IF($C783="1 - HöS",'C1. Verprobung'!$D$17,
IF($C783="2 - HöS/HS",'C1. Verprobung'!$D$18,
IF($C783="3 - HS",'C1. Verprobung'!$D$19,
IF($C783="4 - HS/MS",'C1. Verprobung'!$D$20,
IF($C783="5 - MS",'C1. Verprobung'!$D$21,
IF($C783="6 - MS/NS",'C1. Verprobung'!$D$22,
IF($C783="7 - NS",'C1. Verprobung'!$D$23,"-")))))))</f>
        <v>-</v>
      </c>
      <c r="Q783" s="322" t="str">
        <f>IF($C783="1 - HöS",'C1. Verprobung'!$E$17,
IF($C783="2 - HöS/HS",'C1. Verprobung'!$E$18,
IF($C783="3 - HS",'C1. Verprobung'!$E$19,
IF($C783="4 - HS/MS",'C1. Verprobung'!$E$20,
IF($C783="5 - MS",'C1. Verprobung'!$E$21,
IF($C783="6 - MS/NS",'C1. Verprobung'!$E$22,
IF($C783="7 - NS",'C1. Verprobung'!$E$23,"-")))))))</f>
        <v>-</v>
      </c>
      <c r="R783" s="322" t="str">
        <f>IF($C783="1 - HöS",'C1. Verprobung'!$F$17,
IF($C783="2 - HöS/HS",'C1. Verprobung'!$F$18,
IF($C783="3 - HS",'C1. Verprobung'!$F$19,
IF($C783="4 - HS/MS",'C1. Verprobung'!$F$20,
IF($C783="5 - MS",'C1. Verprobung'!$F$21,
IF($C783="6 - MS/NS",'C1. Verprobung'!$F$22,
IF($C783="7 - NS",'C1. Verprobung'!$F$23,"-")))))))</f>
        <v>-</v>
      </c>
      <c r="S783" s="151"/>
      <c r="T783" s="181">
        <f t="shared" si="58"/>
        <v>0</v>
      </c>
      <c r="U783" s="181">
        <f t="shared" si="59"/>
        <v>0</v>
      </c>
      <c r="V783" s="181">
        <f t="shared" si="60"/>
        <v>0</v>
      </c>
      <c r="W783" s="181">
        <f t="shared" si="61"/>
        <v>0</v>
      </c>
      <c r="X783" s="181">
        <f t="shared" si="62"/>
        <v>0</v>
      </c>
    </row>
    <row r="784" spans="2:24" ht="15" customHeight="1" x14ac:dyDescent="0.2">
      <c r="B784" s="337" t="s">
        <v>36</v>
      </c>
      <c r="C784" s="133" t="s">
        <v>36</v>
      </c>
      <c r="D784" s="133" t="s">
        <v>36</v>
      </c>
      <c r="E784" s="133"/>
      <c r="F784" s="133"/>
      <c r="G784" s="133"/>
      <c r="H784" s="133"/>
      <c r="I784" s="133"/>
      <c r="J784" s="133"/>
      <c r="K784" s="154"/>
      <c r="L784" s="154"/>
      <c r="M784" s="154"/>
      <c r="N784" s="154"/>
      <c r="O784" s="322" t="str">
        <f>IF($C784="1 - HöS",'C1. Verprobung'!$C$17,
IF($C784="2 - HöS/HS",'C1. Verprobung'!$C$18,
IF($C784="3 - HS",'C1. Verprobung'!$C$19,
IF($C784="4 - HS/MS",'C1. Verprobung'!$C$20,
IF($C784="5 - MS",'C1. Verprobung'!$C$21,
IF($C784="6 - MS/NS",'C1. Verprobung'!$C$22,
IF($C784="7 - NS",'C1. Verprobung'!$C$23,"-")))))))</f>
        <v>-</v>
      </c>
      <c r="P784" s="322" t="str">
        <f>IF($C784="1 - HöS",'C1. Verprobung'!$D$17,
IF($C784="2 - HöS/HS",'C1. Verprobung'!$D$18,
IF($C784="3 - HS",'C1. Verprobung'!$D$19,
IF($C784="4 - HS/MS",'C1. Verprobung'!$D$20,
IF($C784="5 - MS",'C1. Verprobung'!$D$21,
IF($C784="6 - MS/NS",'C1. Verprobung'!$D$22,
IF($C784="7 - NS",'C1. Verprobung'!$D$23,"-")))))))</f>
        <v>-</v>
      </c>
      <c r="Q784" s="322" t="str">
        <f>IF($C784="1 - HöS",'C1. Verprobung'!$E$17,
IF($C784="2 - HöS/HS",'C1. Verprobung'!$E$18,
IF($C784="3 - HS",'C1. Verprobung'!$E$19,
IF($C784="4 - HS/MS",'C1. Verprobung'!$E$20,
IF($C784="5 - MS",'C1. Verprobung'!$E$21,
IF($C784="6 - MS/NS",'C1. Verprobung'!$E$22,
IF($C784="7 - NS",'C1. Verprobung'!$E$23,"-")))))))</f>
        <v>-</v>
      </c>
      <c r="R784" s="322" t="str">
        <f>IF($C784="1 - HöS",'C1. Verprobung'!$F$17,
IF($C784="2 - HöS/HS",'C1. Verprobung'!$F$18,
IF($C784="3 - HS",'C1. Verprobung'!$F$19,
IF($C784="4 - HS/MS",'C1. Verprobung'!$F$20,
IF($C784="5 - MS",'C1. Verprobung'!$F$21,
IF($C784="6 - MS/NS",'C1. Verprobung'!$F$22,
IF($C784="7 - NS",'C1. Verprobung'!$F$23,"-")))))))</f>
        <v>-</v>
      </c>
      <c r="S784" s="151"/>
      <c r="T784" s="181">
        <f t="shared" si="58"/>
        <v>0</v>
      </c>
      <c r="U784" s="181">
        <f t="shared" si="59"/>
        <v>0</v>
      </c>
      <c r="V784" s="181">
        <f t="shared" si="60"/>
        <v>0</v>
      </c>
      <c r="W784" s="181">
        <f t="shared" si="61"/>
        <v>0</v>
      </c>
      <c r="X784" s="181">
        <f t="shared" si="62"/>
        <v>0</v>
      </c>
    </row>
    <row r="785" spans="2:24" ht="15" customHeight="1" x14ac:dyDescent="0.2">
      <c r="B785" s="337" t="s">
        <v>36</v>
      </c>
      <c r="C785" s="133" t="s">
        <v>36</v>
      </c>
      <c r="D785" s="133" t="s">
        <v>36</v>
      </c>
      <c r="E785" s="133"/>
      <c r="F785" s="133"/>
      <c r="G785" s="133"/>
      <c r="H785" s="133"/>
      <c r="I785" s="133"/>
      <c r="J785" s="133"/>
      <c r="K785" s="154"/>
      <c r="L785" s="154"/>
      <c r="M785" s="154"/>
      <c r="N785" s="154"/>
      <c r="O785" s="322" t="str">
        <f>IF($C785="1 - HöS",'C1. Verprobung'!$C$17,
IF($C785="2 - HöS/HS",'C1. Verprobung'!$C$18,
IF($C785="3 - HS",'C1. Verprobung'!$C$19,
IF($C785="4 - HS/MS",'C1. Verprobung'!$C$20,
IF($C785="5 - MS",'C1. Verprobung'!$C$21,
IF($C785="6 - MS/NS",'C1. Verprobung'!$C$22,
IF($C785="7 - NS",'C1. Verprobung'!$C$23,"-")))))))</f>
        <v>-</v>
      </c>
      <c r="P785" s="322" t="str">
        <f>IF($C785="1 - HöS",'C1. Verprobung'!$D$17,
IF($C785="2 - HöS/HS",'C1. Verprobung'!$D$18,
IF($C785="3 - HS",'C1. Verprobung'!$D$19,
IF($C785="4 - HS/MS",'C1. Verprobung'!$D$20,
IF($C785="5 - MS",'C1. Verprobung'!$D$21,
IF($C785="6 - MS/NS",'C1. Verprobung'!$D$22,
IF($C785="7 - NS",'C1. Verprobung'!$D$23,"-")))))))</f>
        <v>-</v>
      </c>
      <c r="Q785" s="322" t="str">
        <f>IF($C785="1 - HöS",'C1. Verprobung'!$E$17,
IF($C785="2 - HöS/HS",'C1. Verprobung'!$E$18,
IF($C785="3 - HS",'C1. Verprobung'!$E$19,
IF($C785="4 - HS/MS",'C1. Verprobung'!$E$20,
IF($C785="5 - MS",'C1. Verprobung'!$E$21,
IF($C785="6 - MS/NS",'C1. Verprobung'!$E$22,
IF($C785="7 - NS",'C1. Verprobung'!$E$23,"-")))))))</f>
        <v>-</v>
      </c>
      <c r="R785" s="322" t="str">
        <f>IF($C785="1 - HöS",'C1. Verprobung'!$F$17,
IF($C785="2 - HöS/HS",'C1. Verprobung'!$F$18,
IF($C785="3 - HS",'C1. Verprobung'!$F$19,
IF($C785="4 - HS/MS",'C1. Verprobung'!$F$20,
IF($C785="5 - MS",'C1. Verprobung'!$F$21,
IF($C785="6 - MS/NS",'C1. Verprobung'!$F$22,
IF($C785="7 - NS",'C1. Verprobung'!$F$23,"-")))))))</f>
        <v>-</v>
      </c>
      <c r="S785" s="151"/>
      <c r="T785" s="181">
        <f t="shared" ref="T785:T848" si="63">IF($B785="§ 19 Abs. 2 Satz 1 StromNEV",(($K785*$O785)+($L785*$P785/100))*($S785),0)</f>
        <v>0</v>
      </c>
      <c r="U785" s="181">
        <f t="shared" ref="U785:U848" si="64">IF($B785="§ 19 Abs. 2 Satz 1 StromNEV",(($M785*$Q785)+($N785*$R785/100))*($S785),0)</f>
        <v>0</v>
      </c>
      <c r="V785" s="181">
        <f t="shared" ref="V785:V848" si="65">IF($B785="§ 19 Abs. 2 Satz 2 StromNEV",(($M785*$Q785)+($N785*$R785/100))*($S785),0)</f>
        <v>0</v>
      </c>
      <c r="W785" s="181">
        <f t="shared" si="61"/>
        <v>0</v>
      </c>
      <c r="X785" s="181">
        <f t="shared" si="62"/>
        <v>0</v>
      </c>
    </row>
    <row r="786" spans="2:24" ht="15" customHeight="1" x14ac:dyDescent="0.2">
      <c r="B786" s="337" t="s">
        <v>36</v>
      </c>
      <c r="C786" s="133" t="s">
        <v>36</v>
      </c>
      <c r="D786" s="133" t="s">
        <v>36</v>
      </c>
      <c r="E786" s="133"/>
      <c r="F786" s="133"/>
      <c r="G786" s="133"/>
      <c r="H786" s="133"/>
      <c r="I786" s="133"/>
      <c r="J786" s="133"/>
      <c r="K786" s="154"/>
      <c r="L786" s="154"/>
      <c r="M786" s="154"/>
      <c r="N786" s="154"/>
      <c r="O786" s="322" t="str">
        <f>IF($C786="1 - HöS",'C1. Verprobung'!$C$17,
IF($C786="2 - HöS/HS",'C1. Verprobung'!$C$18,
IF($C786="3 - HS",'C1. Verprobung'!$C$19,
IF($C786="4 - HS/MS",'C1. Verprobung'!$C$20,
IF($C786="5 - MS",'C1. Verprobung'!$C$21,
IF($C786="6 - MS/NS",'C1. Verprobung'!$C$22,
IF($C786="7 - NS",'C1. Verprobung'!$C$23,"-")))))))</f>
        <v>-</v>
      </c>
      <c r="P786" s="322" t="str">
        <f>IF($C786="1 - HöS",'C1. Verprobung'!$D$17,
IF($C786="2 - HöS/HS",'C1. Verprobung'!$D$18,
IF($C786="3 - HS",'C1. Verprobung'!$D$19,
IF($C786="4 - HS/MS",'C1. Verprobung'!$D$20,
IF($C786="5 - MS",'C1. Verprobung'!$D$21,
IF($C786="6 - MS/NS",'C1. Verprobung'!$D$22,
IF($C786="7 - NS",'C1. Verprobung'!$D$23,"-")))))))</f>
        <v>-</v>
      </c>
      <c r="Q786" s="322" t="str">
        <f>IF($C786="1 - HöS",'C1. Verprobung'!$E$17,
IF($C786="2 - HöS/HS",'C1. Verprobung'!$E$18,
IF($C786="3 - HS",'C1. Verprobung'!$E$19,
IF($C786="4 - HS/MS",'C1. Verprobung'!$E$20,
IF($C786="5 - MS",'C1. Verprobung'!$E$21,
IF($C786="6 - MS/NS",'C1. Verprobung'!$E$22,
IF($C786="7 - NS",'C1. Verprobung'!$E$23,"-")))))))</f>
        <v>-</v>
      </c>
      <c r="R786" s="322" t="str">
        <f>IF($C786="1 - HöS",'C1. Verprobung'!$F$17,
IF($C786="2 - HöS/HS",'C1. Verprobung'!$F$18,
IF($C786="3 - HS",'C1. Verprobung'!$F$19,
IF($C786="4 - HS/MS",'C1. Verprobung'!$F$20,
IF($C786="5 - MS",'C1. Verprobung'!$F$21,
IF($C786="6 - MS/NS",'C1. Verprobung'!$F$22,
IF($C786="7 - NS",'C1. Verprobung'!$F$23,"-")))))))</f>
        <v>-</v>
      </c>
      <c r="S786" s="151"/>
      <c r="T786" s="181">
        <f t="shared" si="63"/>
        <v>0</v>
      </c>
      <c r="U786" s="181">
        <f t="shared" si="64"/>
        <v>0</v>
      </c>
      <c r="V786" s="181">
        <f t="shared" si="65"/>
        <v>0</v>
      </c>
      <c r="W786" s="181">
        <f t="shared" ref="W786:W849" si="66">IF($B786="§ 118 Abs. 6 Satz 9 EnWG",(($K786*$O786)+($L786*$P786/100))*($S786),0)</f>
        <v>0</v>
      </c>
      <c r="X786" s="181">
        <f t="shared" ref="X786:X849" si="67">IF($B786="§ 118 Abs. 6 Satz 9 EnWG",(($M786*$Q786)+($N786*$R786/100))*($S786),0)</f>
        <v>0</v>
      </c>
    </row>
    <row r="787" spans="2:24" ht="15" customHeight="1" x14ac:dyDescent="0.2">
      <c r="B787" s="337" t="s">
        <v>36</v>
      </c>
      <c r="C787" s="133" t="s">
        <v>36</v>
      </c>
      <c r="D787" s="133" t="s">
        <v>36</v>
      </c>
      <c r="E787" s="133"/>
      <c r="F787" s="133"/>
      <c r="G787" s="133"/>
      <c r="H787" s="133"/>
      <c r="I787" s="133"/>
      <c r="J787" s="133"/>
      <c r="K787" s="154"/>
      <c r="L787" s="154"/>
      <c r="M787" s="154"/>
      <c r="N787" s="154"/>
      <c r="O787" s="322" t="str">
        <f>IF($C787="1 - HöS",'C1. Verprobung'!$C$17,
IF($C787="2 - HöS/HS",'C1. Verprobung'!$C$18,
IF($C787="3 - HS",'C1. Verprobung'!$C$19,
IF($C787="4 - HS/MS",'C1. Verprobung'!$C$20,
IF($C787="5 - MS",'C1. Verprobung'!$C$21,
IF($C787="6 - MS/NS",'C1. Verprobung'!$C$22,
IF($C787="7 - NS",'C1. Verprobung'!$C$23,"-")))))))</f>
        <v>-</v>
      </c>
      <c r="P787" s="322" t="str">
        <f>IF($C787="1 - HöS",'C1. Verprobung'!$D$17,
IF($C787="2 - HöS/HS",'C1. Verprobung'!$D$18,
IF($C787="3 - HS",'C1. Verprobung'!$D$19,
IF($C787="4 - HS/MS",'C1. Verprobung'!$D$20,
IF($C787="5 - MS",'C1. Verprobung'!$D$21,
IF($C787="6 - MS/NS",'C1. Verprobung'!$D$22,
IF($C787="7 - NS",'C1. Verprobung'!$D$23,"-")))))))</f>
        <v>-</v>
      </c>
      <c r="Q787" s="322" t="str">
        <f>IF($C787="1 - HöS",'C1. Verprobung'!$E$17,
IF($C787="2 - HöS/HS",'C1. Verprobung'!$E$18,
IF($C787="3 - HS",'C1. Verprobung'!$E$19,
IF($C787="4 - HS/MS",'C1. Verprobung'!$E$20,
IF($C787="5 - MS",'C1. Verprobung'!$E$21,
IF($C787="6 - MS/NS",'C1. Verprobung'!$E$22,
IF($C787="7 - NS",'C1. Verprobung'!$E$23,"-")))))))</f>
        <v>-</v>
      </c>
      <c r="R787" s="322" t="str">
        <f>IF($C787="1 - HöS",'C1. Verprobung'!$F$17,
IF($C787="2 - HöS/HS",'C1. Verprobung'!$F$18,
IF($C787="3 - HS",'C1. Verprobung'!$F$19,
IF($C787="4 - HS/MS",'C1. Verprobung'!$F$20,
IF($C787="5 - MS",'C1. Verprobung'!$F$21,
IF($C787="6 - MS/NS",'C1. Verprobung'!$F$22,
IF($C787="7 - NS",'C1. Verprobung'!$F$23,"-")))))))</f>
        <v>-</v>
      </c>
      <c r="S787" s="151"/>
      <c r="T787" s="181">
        <f t="shared" si="63"/>
        <v>0</v>
      </c>
      <c r="U787" s="181">
        <f t="shared" si="64"/>
        <v>0</v>
      </c>
      <c r="V787" s="181">
        <f t="shared" si="65"/>
        <v>0</v>
      </c>
      <c r="W787" s="181">
        <f t="shared" si="66"/>
        <v>0</v>
      </c>
      <c r="X787" s="181">
        <f t="shared" si="67"/>
        <v>0</v>
      </c>
    </row>
    <row r="788" spans="2:24" ht="15" customHeight="1" x14ac:dyDescent="0.2">
      <c r="B788" s="337" t="s">
        <v>36</v>
      </c>
      <c r="C788" s="133" t="s">
        <v>36</v>
      </c>
      <c r="D788" s="133" t="s">
        <v>36</v>
      </c>
      <c r="E788" s="133"/>
      <c r="F788" s="133"/>
      <c r="G788" s="133"/>
      <c r="H788" s="133"/>
      <c r="I788" s="133"/>
      <c r="J788" s="133"/>
      <c r="K788" s="154"/>
      <c r="L788" s="154"/>
      <c r="M788" s="154"/>
      <c r="N788" s="154"/>
      <c r="O788" s="322" t="str">
        <f>IF($C788="1 - HöS",'C1. Verprobung'!$C$17,
IF($C788="2 - HöS/HS",'C1. Verprobung'!$C$18,
IF($C788="3 - HS",'C1. Verprobung'!$C$19,
IF($C788="4 - HS/MS",'C1. Verprobung'!$C$20,
IF($C788="5 - MS",'C1. Verprobung'!$C$21,
IF($C788="6 - MS/NS",'C1. Verprobung'!$C$22,
IF($C788="7 - NS",'C1. Verprobung'!$C$23,"-")))))))</f>
        <v>-</v>
      </c>
      <c r="P788" s="322" t="str">
        <f>IF($C788="1 - HöS",'C1. Verprobung'!$D$17,
IF($C788="2 - HöS/HS",'C1. Verprobung'!$D$18,
IF($C788="3 - HS",'C1. Verprobung'!$D$19,
IF($C788="4 - HS/MS",'C1. Verprobung'!$D$20,
IF($C788="5 - MS",'C1. Verprobung'!$D$21,
IF($C788="6 - MS/NS",'C1. Verprobung'!$D$22,
IF($C788="7 - NS",'C1. Verprobung'!$D$23,"-")))))))</f>
        <v>-</v>
      </c>
      <c r="Q788" s="322" t="str">
        <f>IF($C788="1 - HöS",'C1. Verprobung'!$E$17,
IF($C788="2 - HöS/HS",'C1. Verprobung'!$E$18,
IF($C788="3 - HS",'C1. Verprobung'!$E$19,
IF($C788="4 - HS/MS",'C1. Verprobung'!$E$20,
IF($C788="5 - MS",'C1. Verprobung'!$E$21,
IF($C788="6 - MS/NS",'C1. Verprobung'!$E$22,
IF($C788="7 - NS",'C1. Verprobung'!$E$23,"-")))))))</f>
        <v>-</v>
      </c>
      <c r="R788" s="322" t="str">
        <f>IF($C788="1 - HöS",'C1. Verprobung'!$F$17,
IF($C788="2 - HöS/HS",'C1. Verprobung'!$F$18,
IF($C788="3 - HS",'C1. Verprobung'!$F$19,
IF($C788="4 - HS/MS",'C1. Verprobung'!$F$20,
IF($C788="5 - MS",'C1. Verprobung'!$F$21,
IF($C788="6 - MS/NS",'C1. Verprobung'!$F$22,
IF($C788="7 - NS",'C1. Verprobung'!$F$23,"-")))))))</f>
        <v>-</v>
      </c>
      <c r="S788" s="151"/>
      <c r="T788" s="181">
        <f t="shared" si="63"/>
        <v>0</v>
      </c>
      <c r="U788" s="181">
        <f t="shared" si="64"/>
        <v>0</v>
      </c>
      <c r="V788" s="181">
        <f t="shared" si="65"/>
        <v>0</v>
      </c>
      <c r="W788" s="181">
        <f t="shared" si="66"/>
        <v>0</v>
      </c>
      <c r="X788" s="181">
        <f t="shared" si="67"/>
        <v>0</v>
      </c>
    </row>
    <row r="789" spans="2:24" ht="15" customHeight="1" x14ac:dyDescent="0.2">
      <c r="B789" s="337" t="s">
        <v>36</v>
      </c>
      <c r="C789" s="133" t="s">
        <v>36</v>
      </c>
      <c r="D789" s="133" t="s">
        <v>36</v>
      </c>
      <c r="E789" s="133"/>
      <c r="F789" s="133"/>
      <c r="G789" s="133"/>
      <c r="H789" s="133"/>
      <c r="I789" s="133"/>
      <c r="J789" s="133"/>
      <c r="K789" s="154"/>
      <c r="L789" s="154"/>
      <c r="M789" s="154"/>
      <c r="N789" s="154"/>
      <c r="O789" s="322" t="str">
        <f>IF($C789="1 - HöS",'C1. Verprobung'!$C$17,
IF($C789="2 - HöS/HS",'C1. Verprobung'!$C$18,
IF($C789="3 - HS",'C1. Verprobung'!$C$19,
IF($C789="4 - HS/MS",'C1. Verprobung'!$C$20,
IF($C789="5 - MS",'C1. Verprobung'!$C$21,
IF($C789="6 - MS/NS",'C1. Verprobung'!$C$22,
IF($C789="7 - NS",'C1. Verprobung'!$C$23,"-")))))))</f>
        <v>-</v>
      </c>
      <c r="P789" s="322" t="str">
        <f>IF($C789="1 - HöS",'C1. Verprobung'!$D$17,
IF($C789="2 - HöS/HS",'C1. Verprobung'!$D$18,
IF($C789="3 - HS",'C1. Verprobung'!$D$19,
IF($C789="4 - HS/MS",'C1. Verprobung'!$D$20,
IF($C789="5 - MS",'C1. Verprobung'!$D$21,
IF($C789="6 - MS/NS",'C1. Verprobung'!$D$22,
IF($C789="7 - NS",'C1. Verprobung'!$D$23,"-")))))))</f>
        <v>-</v>
      </c>
      <c r="Q789" s="322" t="str">
        <f>IF($C789="1 - HöS",'C1. Verprobung'!$E$17,
IF($C789="2 - HöS/HS",'C1. Verprobung'!$E$18,
IF($C789="3 - HS",'C1. Verprobung'!$E$19,
IF($C789="4 - HS/MS",'C1. Verprobung'!$E$20,
IF($C789="5 - MS",'C1. Verprobung'!$E$21,
IF($C789="6 - MS/NS",'C1. Verprobung'!$E$22,
IF($C789="7 - NS",'C1. Verprobung'!$E$23,"-")))))))</f>
        <v>-</v>
      </c>
      <c r="R789" s="322" t="str">
        <f>IF($C789="1 - HöS",'C1. Verprobung'!$F$17,
IF($C789="2 - HöS/HS",'C1. Verprobung'!$F$18,
IF($C789="3 - HS",'C1. Verprobung'!$F$19,
IF($C789="4 - HS/MS",'C1. Verprobung'!$F$20,
IF($C789="5 - MS",'C1. Verprobung'!$F$21,
IF($C789="6 - MS/NS",'C1. Verprobung'!$F$22,
IF($C789="7 - NS",'C1. Verprobung'!$F$23,"-")))))))</f>
        <v>-</v>
      </c>
      <c r="S789" s="151"/>
      <c r="T789" s="181">
        <f t="shared" si="63"/>
        <v>0</v>
      </c>
      <c r="U789" s="181">
        <f t="shared" si="64"/>
        <v>0</v>
      </c>
      <c r="V789" s="181">
        <f t="shared" si="65"/>
        <v>0</v>
      </c>
      <c r="W789" s="181">
        <f t="shared" si="66"/>
        <v>0</v>
      </c>
      <c r="X789" s="181">
        <f t="shared" si="67"/>
        <v>0</v>
      </c>
    </row>
    <row r="790" spans="2:24" ht="15" customHeight="1" x14ac:dyDescent="0.2">
      <c r="B790" s="337" t="s">
        <v>36</v>
      </c>
      <c r="C790" s="133" t="s">
        <v>36</v>
      </c>
      <c r="D790" s="133" t="s">
        <v>36</v>
      </c>
      <c r="E790" s="133"/>
      <c r="F790" s="133"/>
      <c r="G790" s="133"/>
      <c r="H790" s="133"/>
      <c r="I790" s="133"/>
      <c r="J790" s="133"/>
      <c r="K790" s="154"/>
      <c r="L790" s="154"/>
      <c r="M790" s="154"/>
      <c r="N790" s="154"/>
      <c r="O790" s="322" t="str">
        <f>IF($C790="1 - HöS",'C1. Verprobung'!$C$17,
IF($C790="2 - HöS/HS",'C1. Verprobung'!$C$18,
IF($C790="3 - HS",'C1. Verprobung'!$C$19,
IF($C790="4 - HS/MS",'C1. Verprobung'!$C$20,
IF($C790="5 - MS",'C1. Verprobung'!$C$21,
IF($C790="6 - MS/NS",'C1. Verprobung'!$C$22,
IF($C790="7 - NS",'C1. Verprobung'!$C$23,"-")))))))</f>
        <v>-</v>
      </c>
      <c r="P790" s="322" t="str">
        <f>IF($C790="1 - HöS",'C1. Verprobung'!$D$17,
IF($C790="2 - HöS/HS",'C1. Verprobung'!$D$18,
IF($C790="3 - HS",'C1. Verprobung'!$D$19,
IF($C790="4 - HS/MS",'C1. Verprobung'!$D$20,
IF($C790="5 - MS",'C1. Verprobung'!$D$21,
IF($C790="6 - MS/NS",'C1. Verprobung'!$D$22,
IF($C790="7 - NS",'C1. Verprobung'!$D$23,"-")))))))</f>
        <v>-</v>
      </c>
      <c r="Q790" s="322" t="str">
        <f>IF($C790="1 - HöS",'C1. Verprobung'!$E$17,
IF($C790="2 - HöS/HS",'C1. Verprobung'!$E$18,
IF($C790="3 - HS",'C1. Verprobung'!$E$19,
IF($C790="4 - HS/MS",'C1. Verprobung'!$E$20,
IF($C790="5 - MS",'C1. Verprobung'!$E$21,
IF($C790="6 - MS/NS",'C1. Verprobung'!$E$22,
IF($C790="7 - NS",'C1. Verprobung'!$E$23,"-")))))))</f>
        <v>-</v>
      </c>
      <c r="R790" s="322" t="str">
        <f>IF($C790="1 - HöS",'C1. Verprobung'!$F$17,
IF($C790="2 - HöS/HS",'C1. Verprobung'!$F$18,
IF($C790="3 - HS",'C1. Verprobung'!$F$19,
IF($C790="4 - HS/MS",'C1. Verprobung'!$F$20,
IF($C790="5 - MS",'C1. Verprobung'!$F$21,
IF($C790="6 - MS/NS",'C1. Verprobung'!$F$22,
IF($C790="7 - NS",'C1. Verprobung'!$F$23,"-")))))))</f>
        <v>-</v>
      </c>
      <c r="S790" s="151"/>
      <c r="T790" s="181">
        <f t="shared" si="63"/>
        <v>0</v>
      </c>
      <c r="U790" s="181">
        <f t="shared" si="64"/>
        <v>0</v>
      </c>
      <c r="V790" s="181">
        <f t="shared" si="65"/>
        <v>0</v>
      </c>
      <c r="W790" s="181">
        <f t="shared" si="66"/>
        <v>0</v>
      </c>
      <c r="X790" s="181">
        <f t="shared" si="67"/>
        <v>0</v>
      </c>
    </row>
    <row r="791" spans="2:24" ht="15" customHeight="1" x14ac:dyDescent="0.2">
      <c r="B791" s="337" t="s">
        <v>36</v>
      </c>
      <c r="C791" s="133" t="s">
        <v>36</v>
      </c>
      <c r="D791" s="133" t="s">
        <v>36</v>
      </c>
      <c r="E791" s="133"/>
      <c r="F791" s="133"/>
      <c r="G791" s="133"/>
      <c r="H791" s="133"/>
      <c r="I791" s="133"/>
      <c r="J791" s="133"/>
      <c r="K791" s="154"/>
      <c r="L791" s="154"/>
      <c r="M791" s="154"/>
      <c r="N791" s="154"/>
      <c r="O791" s="322" t="str">
        <f>IF($C791="1 - HöS",'C1. Verprobung'!$C$17,
IF($C791="2 - HöS/HS",'C1. Verprobung'!$C$18,
IF($C791="3 - HS",'C1. Verprobung'!$C$19,
IF($C791="4 - HS/MS",'C1. Verprobung'!$C$20,
IF($C791="5 - MS",'C1. Verprobung'!$C$21,
IF($C791="6 - MS/NS",'C1. Verprobung'!$C$22,
IF($C791="7 - NS",'C1. Verprobung'!$C$23,"-")))))))</f>
        <v>-</v>
      </c>
      <c r="P791" s="322" t="str">
        <f>IF($C791="1 - HöS",'C1. Verprobung'!$D$17,
IF($C791="2 - HöS/HS",'C1. Verprobung'!$D$18,
IF($C791="3 - HS",'C1. Verprobung'!$D$19,
IF($C791="4 - HS/MS",'C1. Verprobung'!$D$20,
IF($C791="5 - MS",'C1. Verprobung'!$D$21,
IF($C791="6 - MS/NS",'C1. Verprobung'!$D$22,
IF($C791="7 - NS",'C1. Verprobung'!$D$23,"-")))))))</f>
        <v>-</v>
      </c>
      <c r="Q791" s="322" t="str">
        <f>IF($C791="1 - HöS",'C1. Verprobung'!$E$17,
IF($C791="2 - HöS/HS",'C1. Verprobung'!$E$18,
IF($C791="3 - HS",'C1. Verprobung'!$E$19,
IF($C791="4 - HS/MS",'C1. Verprobung'!$E$20,
IF($C791="5 - MS",'C1. Verprobung'!$E$21,
IF($C791="6 - MS/NS",'C1. Verprobung'!$E$22,
IF($C791="7 - NS",'C1. Verprobung'!$E$23,"-")))))))</f>
        <v>-</v>
      </c>
      <c r="R791" s="322" t="str">
        <f>IF($C791="1 - HöS",'C1. Verprobung'!$F$17,
IF($C791="2 - HöS/HS",'C1. Verprobung'!$F$18,
IF($C791="3 - HS",'C1. Verprobung'!$F$19,
IF($C791="4 - HS/MS",'C1. Verprobung'!$F$20,
IF($C791="5 - MS",'C1. Verprobung'!$F$21,
IF($C791="6 - MS/NS",'C1. Verprobung'!$F$22,
IF($C791="7 - NS",'C1. Verprobung'!$F$23,"-")))))))</f>
        <v>-</v>
      </c>
      <c r="S791" s="151"/>
      <c r="T791" s="181">
        <f t="shared" si="63"/>
        <v>0</v>
      </c>
      <c r="U791" s="181">
        <f t="shared" si="64"/>
        <v>0</v>
      </c>
      <c r="V791" s="181">
        <f t="shared" si="65"/>
        <v>0</v>
      </c>
      <c r="W791" s="181">
        <f t="shared" si="66"/>
        <v>0</v>
      </c>
      <c r="X791" s="181">
        <f t="shared" si="67"/>
        <v>0</v>
      </c>
    </row>
    <row r="792" spans="2:24" ht="15" customHeight="1" x14ac:dyDescent="0.2">
      <c r="B792" s="337" t="s">
        <v>36</v>
      </c>
      <c r="C792" s="133" t="s">
        <v>36</v>
      </c>
      <c r="D792" s="133" t="s">
        <v>36</v>
      </c>
      <c r="E792" s="133"/>
      <c r="F792" s="133"/>
      <c r="G792" s="133"/>
      <c r="H792" s="133"/>
      <c r="I792" s="133"/>
      <c r="J792" s="133"/>
      <c r="K792" s="154"/>
      <c r="L792" s="154"/>
      <c r="M792" s="154"/>
      <c r="N792" s="154"/>
      <c r="O792" s="322" t="str">
        <f>IF($C792="1 - HöS",'C1. Verprobung'!$C$17,
IF($C792="2 - HöS/HS",'C1. Verprobung'!$C$18,
IF($C792="3 - HS",'C1. Verprobung'!$C$19,
IF($C792="4 - HS/MS",'C1. Verprobung'!$C$20,
IF($C792="5 - MS",'C1. Verprobung'!$C$21,
IF($C792="6 - MS/NS",'C1. Verprobung'!$C$22,
IF($C792="7 - NS",'C1. Verprobung'!$C$23,"-")))))))</f>
        <v>-</v>
      </c>
      <c r="P792" s="322" t="str">
        <f>IF($C792="1 - HöS",'C1. Verprobung'!$D$17,
IF($C792="2 - HöS/HS",'C1. Verprobung'!$D$18,
IF($C792="3 - HS",'C1. Verprobung'!$D$19,
IF($C792="4 - HS/MS",'C1. Verprobung'!$D$20,
IF($C792="5 - MS",'C1. Verprobung'!$D$21,
IF($C792="6 - MS/NS",'C1. Verprobung'!$D$22,
IF($C792="7 - NS",'C1. Verprobung'!$D$23,"-")))))))</f>
        <v>-</v>
      </c>
      <c r="Q792" s="322" t="str">
        <f>IF($C792="1 - HöS",'C1. Verprobung'!$E$17,
IF($C792="2 - HöS/HS",'C1. Verprobung'!$E$18,
IF($C792="3 - HS",'C1. Verprobung'!$E$19,
IF($C792="4 - HS/MS",'C1. Verprobung'!$E$20,
IF($C792="5 - MS",'C1. Verprobung'!$E$21,
IF($C792="6 - MS/NS",'C1. Verprobung'!$E$22,
IF($C792="7 - NS",'C1. Verprobung'!$E$23,"-")))))))</f>
        <v>-</v>
      </c>
      <c r="R792" s="322" t="str">
        <f>IF($C792="1 - HöS",'C1. Verprobung'!$F$17,
IF($C792="2 - HöS/HS",'C1. Verprobung'!$F$18,
IF($C792="3 - HS",'C1. Verprobung'!$F$19,
IF($C792="4 - HS/MS",'C1. Verprobung'!$F$20,
IF($C792="5 - MS",'C1. Verprobung'!$F$21,
IF($C792="6 - MS/NS",'C1. Verprobung'!$F$22,
IF($C792="7 - NS",'C1. Verprobung'!$F$23,"-")))))))</f>
        <v>-</v>
      </c>
      <c r="S792" s="151"/>
      <c r="T792" s="181">
        <f t="shared" si="63"/>
        <v>0</v>
      </c>
      <c r="U792" s="181">
        <f t="shared" si="64"/>
        <v>0</v>
      </c>
      <c r="V792" s="181">
        <f t="shared" si="65"/>
        <v>0</v>
      </c>
      <c r="W792" s="181">
        <f t="shared" si="66"/>
        <v>0</v>
      </c>
      <c r="X792" s="181">
        <f t="shared" si="67"/>
        <v>0</v>
      </c>
    </row>
    <row r="793" spans="2:24" ht="15" customHeight="1" x14ac:dyDescent="0.2">
      <c r="B793" s="337" t="s">
        <v>36</v>
      </c>
      <c r="C793" s="133" t="s">
        <v>36</v>
      </c>
      <c r="D793" s="133" t="s">
        <v>36</v>
      </c>
      <c r="E793" s="133"/>
      <c r="F793" s="133"/>
      <c r="G793" s="133"/>
      <c r="H793" s="133"/>
      <c r="I793" s="133"/>
      <c r="J793" s="133"/>
      <c r="K793" s="154"/>
      <c r="L793" s="154"/>
      <c r="M793" s="154"/>
      <c r="N793" s="154"/>
      <c r="O793" s="322" t="str">
        <f>IF($C793="1 - HöS",'C1. Verprobung'!$C$17,
IF($C793="2 - HöS/HS",'C1. Verprobung'!$C$18,
IF($C793="3 - HS",'C1. Verprobung'!$C$19,
IF($C793="4 - HS/MS",'C1. Verprobung'!$C$20,
IF($C793="5 - MS",'C1. Verprobung'!$C$21,
IF($C793="6 - MS/NS",'C1. Verprobung'!$C$22,
IF($C793="7 - NS",'C1. Verprobung'!$C$23,"-")))))))</f>
        <v>-</v>
      </c>
      <c r="P793" s="322" t="str">
        <f>IF($C793="1 - HöS",'C1. Verprobung'!$D$17,
IF($C793="2 - HöS/HS",'C1. Verprobung'!$D$18,
IF($C793="3 - HS",'C1. Verprobung'!$D$19,
IF($C793="4 - HS/MS",'C1. Verprobung'!$D$20,
IF($C793="5 - MS",'C1. Verprobung'!$D$21,
IF($C793="6 - MS/NS",'C1. Verprobung'!$D$22,
IF($C793="7 - NS",'C1. Verprobung'!$D$23,"-")))))))</f>
        <v>-</v>
      </c>
      <c r="Q793" s="322" t="str">
        <f>IF($C793="1 - HöS",'C1. Verprobung'!$E$17,
IF($C793="2 - HöS/HS",'C1. Verprobung'!$E$18,
IF($C793="3 - HS",'C1. Verprobung'!$E$19,
IF($C793="4 - HS/MS",'C1. Verprobung'!$E$20,
IF($C793="5 - MS",'C1. Verprobung'!$E$21,
IF($C793="6 - MS/NS",'C1. Verprobung'!$E$22,
IF($C793="7 - NS",'C1. Verprobung'!$E$23,"-")))))))</f>
        <v>-</v>
      </c>
      <c r="R793" s="322" t="str">
        <f>IF($C793="1 - HöS",'C1. Verprobung'!$F$17,
IF($C793="2 - HöS/HS",'C1. Verprobung'!$F$18,
IF($C793="3 - HS",'C1. Verprobung'!$F$19,
IF($C793="4 - HS/MS",'C1. Verprobung'!$F$20,
IF($C793="5 - MS",'C1. Verprobung'!$F$21,
IF($C793="6 - MS/NS",'C1. Verprobung'!$F$22,
IF($C793="7 - NS",'C1. Verprobung'!$F$23,"-")))))))</f>
        <v>-</v>
      </c>
      <c r="S793" s="151"/>
      <c r="T793" s="181">
        <f t="shared" si="63"/>
        <v>0</v>
      </c>
      <c r="U793" s="181">
        <f t="shared" si="64"/>
        <v>0</v>
      </c>
      <c r="V793" s="181">
        <f t="shared" si="65"/>
        <v>0</v>
      </c>
      <c r="W793" s="181">
        <f t="shared" si="66"/>
        <v>0</v>
      </c>
      <c r="X793" s="181">
        <f t="shared" si="67"/>
        <v>0</v>
      </c>
    </row>
    <row r="794" spans="2:24" ht="15" customHeight="1" x14ac:dyDescent="0.2">
      <c r="B794" s="337" t="s">
        <v>36</v>
      </c>
      <c r="C794" s="133" t="s">
        <v>36</v>
      </c>
      <c r="D794" s="133" t="s">
        <v>36</v>
      </c>
      <c r="E794" s="133"/>
      <c r="F794" s="133"/>
      <c r="G794" s="133"/>
      <c r="H794" s="133"/>
      <c r="I794" s="133"/>
      <c r="J794" s="133"/>
      <c r="K794" s="154"/>
      <c r="L794" s="154"/>
      <c r="M794" s="154"/>
      <c r="N794" s="154"/>
      <c r="O794" s="322" t="str">
        <f>IF($C794="1 - HöS",'C1. Verprobung'!$C$17,
IF($C794="2 - HöS/HS",'C1. Verprobung'!$C$18,
IF($C794="3 - HS",'C1. Verprobung'!$C$19,
IF($C794="4 - HS/MS",'C1. Verprobung'!$C$20,
IF($C794="5 - MS",'C1. Verprobung'!$C$21,
IF($C794="6 - MS/NS",'C1. Verprobung'!$C$22,
IF($C794="7 - NS",'C1. Verprobung'!$C$23,"-")))))))</f>
        <v>-</v>
      </c>
      <c r="P794" s="322" t="str">
        <f>IF($C794="1 - HöS",'C1. Verprobung'!$D$17,
IF($C794="2 - HöS/HS",'C1. Verprobung'!$D$18,
IF($C794="3 - HS",'C1. Verprobung'!$D$19,
IF($C794="4 - HS/MS",'C1. Verprobung'!$D$20,
IF($C794="5 - MS",'C1. Verprobung'!$D$21,
IF($C794="6 - MS/NS",'C1. Verprobung'!$D$22,
IF($C794="7 - NS",'C1. Verprobung'!$D$23,"-")))))))</f>
        <v>-</v>
      </c>
      <c r="Q794" s="322" t="str">
        <f>IF($C794="1 - HöS",'C1. Verprobung'!$E$17,
IF($C794="2 - HöS/HS",'C1. Verprobung'!$E$18,
IF($C794="3 - HS",'C1. Verprobung'!$E$19,
IF($C794="4 - HS/MS",'C1. Verprobung'!$E$20,
IF($C794="5 - MS",'C1. Verprobung'!$E$21,
IF($C794="6 - MS/NS",'C1. Verprobung'!$E$22,
IF($C794="7 - NS",'C1. Verprobung'!$E$23,"-")))))))</f>
        <v>-</v>
      </c>
      <c r="R794" s="322" t="str">
        <f>IF($C794="1 - HöS",'C1. Verprobung'!$F$17,
IF($C794="2 - HöS/HS",'C1. Verprobung'!$F$18,
IF($C794="3 - HS",'C1. Verprobung'!$F$19,
IF($C794="4 - HS/MS",'C1. Verprobung'!$F$20,
IF($C794="5 - MS",'C1. Verprobung'!$F$21,
IF($C794="6 - MS/NS",'C1. Verprobung'!$F$22,
IF($C794="7 - NS",'C1. Verprobung'!$F$23,"-")))))))</f>
        <v>-</v>
      </c>
      <c r="S794" s="151"/>
      <c r="T794" s="181">
        <f t="shared" si="63"/>
        <v>0</v>
      </c>
      <c r="U794" s="181">
        <f t="shared" si="64"/>
        <v>0</v>
      </c>
      <c r="V794" s="181">
        <f t="shared" si="65"/>
        <v>0</v>
      </c>
      <c r="W794" s="181">
        <f t="shared" si="66"/>
        <v>0</v>
      </c>
      <c r="X794" s="181">
        <f t="shared" si="67"/>
        <v>0</v>
      </c>
    </row>
    <row r="795" spans="2:24" ht="15" customHeight="1" x14ac:dyDescent="0.2">
      <c r="B795" s="337" t="s">
        <v>36</v>
      </c>
      <c r="C795" s="133" t="s">
        <v>36</v>
      </c>
      <c r="D795" s="133" t="s">
        <v>36</v>
      </c>
      <c r="E795" s="133"/>
      <c r="F795" s="133"/>
      <c r="G795" s="133"/>
      <c r="H795" s="133"/>
      <c r="I795" s="133"/>
      <c r="J795" s="133"/>
      <c r="K795" s="154"/>
      <c r="L795" s="154"/>
      <c r="M795" s="154"/>
      <c r="N795" s="154"/>
      <c r="O795" s="322" t="str">
        <f>IF($C795="1 - HöS",'C1. Verprobung'!$C$17,
IF($C795="2 - HöS/HS",'C1. Verprobung'!$C$18,
IF($C795="3 - HS",'C1. Verprobung'!$C$19,
IF($C795="4 - HS/MS",'C1. Verprobung'!$C$20,
IF($C795="5 - MS",'C1. Verprobung'!$C$21,
IF($C795="6 - MS/NS",'C1. Verprobung'!$C$22,
IF($C795="7 - NS",'C1. Verprobung'!$C$23,"-")))))))</f>
        <v>-</v>
      </c>
      <c r="P795" s="322" t="str">
        <f>IF($C795="1 - HöS",'C1. Verprobung'!$D$17,
IF($C795="2 - HöS/HS",'C1. Verprobung'!$D$18,
IF($C795="3 - HS",'C1. Verprobung'!$D$19,
IF($C795="4 - HS/MS",'C1. Verprobung'!$D$20,
IF($C795="5 - MS",'C1. Verprobung'!$D$21,
IF($C795="6 - MS/NS",'C1. Verprobung'!$D$22,
IF($C795="7 - NS",'C1. Verprobung'!$D$23,"-")))))))</f>
        <v>-</v>
      </c>
      <c r="Q795" s="322" t="str">
        <f>IF($C795="1 - HöS",'C1. Verprobung'!$E$17,
IF($C795="2 - HöS/HS",'C1. Verprobung'!$E$18,
IF($C795="3 - HS",'C1. Verprobung'!$E$19,
IF($C795="4 - HS/MS",'C1. Verprobung'!$E$20,
IF($C795="5 - MS",'C1. Verprobung'!$E$21,
IF($C795="6 - MS/NS",'C1. Verprobung'!$E$22,
IF($C795="7 - NS",'C1. Verprobung'!$E$23,"-")))))))</f>
        <v>-</v>
      </c>
      <c r="R795" s="322" t="str">
        <f>IF($C795="1 - HöS",'C1. Verprobung'!$F$17,
IF($C795="2 - HöS/HS",'C1. Verprobung'!$F$18,
IF($C795="3 - HS",'C1. Verprobung'!$F$19,
IF($C795="4 - HS/MS",'C1. Verprobung'!$F$20,
IF($C795="5 - MS",'C1. Verprobung'!$F$21,
IF($C795="6 - MS/NS",'C1. Verprobung'!$F$22,
IF($C795="7 - NS",'C1. Verprobung'!$F$23,"-")))))))</f>
        <v>-</v>
      </c>
      <c r="S795" s="151"/>
      <c r="T795" s="181">
        <f t="shared" si="63"/>
        <v>0</v>
      </c>
      <c r="U795" s="181">
        <f t="shared" si="64"/>
        <v>0</v>
      </c>
      <c r="V795" s="181">
        <f t="shared" si="65"/>
        <v>0</v>
      </c>
      <c r="W795" s="181">
        <f t="shared" si="66"/>
        <v>0</v>
      </c>
      <c r="X795" s="181">
        <f t="shared" si="67"/>
        <v>0</v>
      </c>
    </row>
    <row r="796" spans="2:24" ht="15" customHeight="1" x14ac:dyDescent="0.2">
      <c r="B796" s="337" t="s">
        <v>36</v>
      </c>
      <c r="C796" s="133" t="s">
        <v>36</v>
      </c>
      <c r="D796" s="133" t="s">
        <v>36</v>
      </c>
      <c r="E796" s="133"/>
      <c r="F796" s="133"/>
      <c r="G796" s="133"/>
      <c r="H796" s="133"/>
      <c r="I796" s="133"/>
      <c r="J796" s="133"/>
      <c r="K796" s="154"/>
      <c r="L796" s="154"/>
      <c r="M796" s="154"/>
      <c r="N796" s="154"/>
      <c r="O796" s="322" t="str">
        <f>IF($C796="1 - HöS",'C1. Verprobung'!$C$17,
IF($C796="2 - HöS/HS",'C1. Verprobung'!$C$18,
IF($C796="3 - HS",'C1. Verprobung'!$C$19,
IF($C796="4 - HS/MS",'C1. Verprobung'!$C$20,
IF($C796="5 - MS",'C1. Verprobung'!$C$21,
IF($C796="6 - MS/NS",'C1. Verprobung'!$C$22,
IF($C796="7 - NS",'C1. Verprobung'!$C$23,"-")))))))</f>
        <v>-</v>
      </c>
      <c r="P796" s="322" t="str">
        <f>IF($C796="1 - HöS",'C1. Verprobung'!$D$17,
IF($C796="2 - HöS/HS",'C1. Verprobung'!$D$18,
IF($C796="3 - HS",'C1. Verprobung'!$D$19,
IF($C796="4 - HS/MS",'C1. Verprobung'!$D$20,
IF($C796="5 - MS",'C1. Verprobung'!$D$21,
IF($C796="6 - MS/NS",'C1. Verprobung'!$D$22,
IF($C796="7 - NS",'C1. Verprobung'!$D$23,"-")))))))</f>
        <v>-</v>
      </c>
      <c r="Q796" s="322" t="str">
        <f>IF($C796="1 - HöS",'C1. Verprobung'!$E$17,
IF($C796="2 - HöS/HS",'C1. Verprobung'!$E$18,
IF($C796="3 - HS",'C1. Verprobung'!$E$19,
IF($C796="4 - HS/MS",'C1. Verprobung'!$E$20,
IF($C796="5 - MS",'C1. Verprobung'!$E$21,
IF($C796="6 - MS/NS",'C1. Verprobung'!$E$22,
IF($C796="7 - NS",'C1. Verprobung'!$E$23,"-")))))))</f>
        <v>-</v>
      </c>
      <c r="R796" s="322" t="str">
        <f>IF($C796="1 - HöS",'C1. Verprobung'!$F$17,
IF($C796="2 - HöS/HS",'C1. Verprobung'!$F$18,
IF($C796="3 - HS",'C1. Verprobung'!$F$19,
IF($C796="4 - HS/MS",'C1. Verprobung'!$F$20,
IF($C796="5 - MS",'C1. Verprobung'!$F$21,
IF($C796="6 - MS/NS",'C1. Verprobung'!$F$22,
IF($C796="7 - NS",'C1. Verprobung'!$F$23,"-")))))))</f>
        <v>-</v>
      </c>
      <c r="S796" s="151"/>
      <c r="T796" s="181">
        <f t="shared" si="63"/>
        <v>0</v>
      </c>
      <c r="U796" s="181">
        <f t="shared" si="64"/>
        <v>0</v>
      </c>
      <c r="V796" s="181">
        <f t="shared" si="65"/>
        <v>0</v>
      </c>
      <c r="W796" s="181">
        <f t="shared" si="66"/>
        <v>0</v>
      </c>
      <c r="X796" s="181">
        <f t="shared" si="67"/>
        <v>0</v>
      </c>
    </row>
    <row r="797" spans="2:24" ht="15" customHeight="1" x14ac:dyDescent="0.2">
      <c r="B797" s="337" t="s">
        <v>36</v>
      </c>
      <c r="C797" s="133" t="s">
        <v>36</v>
      </c>
      <c r="D797" s="133" t="s">
        <v>36</v>
      </c>
      <c r="E797" s="133"/>
      <c r="F797" s="133"/>
      <c r="G797" s="133"/>
      <c r="H797" s="133"/>
      <c r="I797" s="133"/>
      <c r="J797" s="133"/>
      <c r="K797" s="154"/>
      <c r="L797" s="154"/>
      <c r="M797" s="154"/>
      <c r="N797" s="154"/>
      <c r="O797" s="322" t="str">
        <f>IF($C797="1 - HöS",'C1. Verprobung'!$C$17,
IF($C797="2 - HöS/HS",'C1. Verprobung'!$C$18,
IF($C797="3 - HS",'C1. Verprobung'!$C$19,
IF($C797="4 - HS/MS",'C1. Verprobung'!$C$20,
IF($C797="5 - MS",'C1. Verprobung'!$C$21,
IF($C797="6 - MS/NS",'C1. Verprobung'!$C$22,
IF($C797="7 - NS",'C1. Verprobung'!$C$23,"-")))))))</f>
        <v>-</v>
      </c>
      <c r="P797" s="322" t="str">
        <f>IF($C797="1 - HöS",'C1. Verprobung'!$D$17,
IF($C797="2 - HöS/HS",'C1. Verprobung'!$D$18,
IF($C797="3 - HS",'C1. Verprobung'!$D$19,
IF($C797="4 - HS/MS",'C1. Verprobung'!$D$20,
IF($C797="5 - MS",'C1. Verprobung'!$D$21,
IF($C797="6 - MS/NS",'C1. Verprobung'!$D$22,
IF($C797="7 - NS",'C1. Verprobung'!$D$23,"-")))))))</f>
        <v>-</v>
      </c>
      <c r="Q797" s="322" t="str">
        <f>IF($C797="1 - HöS",'C1. Verprobung'!$E$17,
IF($C797="2 - HöS/HS",'C1. Verprobung'!$E$18,
IF($C797="3 - HS",'C1. Verprobung'!$E$19,
IF($C797="4 - HS/MS",'C1. Verprobung'!$E$20,
IF($C797="5 - MS",'C1. Verprobung'!$E$21,
IF($C797="6 - MS/NS",'C1. Verprobung'!$E$22,
IF($C797="7 - NS",'C1. Verprobung'!$E$23,"-")))))))</f>
        <v>-</v>
      </c>
      <c r="R797" s="322" t="str">
        <f>IF($C797="1 - HöS",'C1. Verprobung'!$F$17,
IF($C797="2 - HöS/HS",'C1. Verprobung'!$F$18,
IF($C797="3 - HS",'C1. Verprobung'!$F$19,
IF($C797="4 - HS/MS",'C1. Verprobung'!$F$20,
IF($C797="5 - MS",'C1. Verprobung'!$F$21,
IF($C797="6 - MS/NS",'C1. Verprobung'!$F$22,
IF($C797="7 - NS",'C1. Verprobung'!$F$23,"-")))))))</f>
        <v>-</v>
      </c>
      <c r="S797" s="151"/>
      <c r="T797" s="181">
        <f t="shared" si="63"/>
        <v>0</v>
      </c>
      <c r="U797" s="181">
        <f t="shared" si="64"/>
        <v>0</v>
      </c>
      <c r="V797" s="181">
        <f t="shared" si="65"/>
        <v>0</v>
      </c>
      <c r="W797" s="181">
        <f t="shared" si="66"/>
        <v>0</v>
      </c>
      <c r="X797" s="181">
        <f t="shared" si="67"/>
        <v>0</v>
      </c>
    </row>
    <row r="798" spans="2:24" ht="15" customHeight="1" x14ac:dyDescent="0.2">
      <c r="B798" s="337" t="s">
        <v>36</v>
      </c>
      <c r="C798" s="133" t="s">
        <v>36</v>
      </c>
      <c r="D798" s="133" t="s">
        <v>36</v>
      </c>
      <c r="E798" s="133"/>
      <c r="F798" s="133"/>
      <c r="G798" s="133"/>
      <c r="H798" s="133"/>
      <c r="I798" s="133"/>
      <c r="J798" s="133"/>
      <c r="K798" s="154"/>
      <c r="L798" s="154"/>
      <c r="M798" s="154"/>
      <c r="N798" s="154"/>
      <c r="O798" s="322" t="str">
        <f>IF($C798="1 - HöS",'C1. Verprobung'!$C$17,
IF($C798="2 - HöS/HS",'C1. Verprobung'!$C$18,
IF($C798="3 - HS",'C1. Verprobung'!$C$19,
IF($C798="4 - HS/MS",'C1. Verprobung'!$C$20,
IF($C798="5 - MS",'C1. Verprobung'!$C$21,
IF($C798="6 - MS/NS",'C1. Verprobung'!$C$22,
IF($C798="7 - NS",'C1. Verprobung'!$C$23,"-")))))))</f>
        <v>-</v>
      </c>
      <c r="P798" s="322" t="str">
        <f>IF($C798="1 - HöS",'C1. Verprobung'!$D$17,
IF($C798="2 - HöS/HS",'C1. Verprobung'!$D$18,
IF($C798="3 - HS",'C1. Verprobung'!$D$19,
IF($C798="4 - HS/MS",'C1. Verprobung'!$D$20,
IF($C798="5 - MS",'C1. Verprobung'!$D$21,
IF($C798="6 - MS/NS",'C1. Verprobung'!$D$22,
IF($C798="7 - NS",'C1. Verprobung'!$D$23,"-")))))))</f>
        <v>-</v>
      </c>
      <c r="Q798" s="322" t="str">
        <f>IF($C798="1 - HöS",'C1. Verprobung'!$E$17,
IF($C798="2 - HöS/HS",'C1. Verprobung'!$E$18,
IF($C798="3 - HS",'C1. Verprobung'!$E$19,
IF($C798="4 - HS/MS",'C1. Verprobung'!$E$20,
IF($C798="5 - MS",'C1. Verprobung'!$E$21,
IF($C798="6 - MS/NS",'C1. Verprobung'!$E$22,
IF($C798="7 - NS",'C1. Verprobung'!$E$23,"-")))))))</f>
        <v>-</v>
      </c>
      <c r="R798" s="322" t="str">
        <f>IF($C798="1 - HöS",'C1. Verprobung'!$F$17,
IF($C798="2 - HöS/HS",'C1. Verprobung'!$F$18,
IF($C798="3 - HS",'C1. Verprobung'!$F$19,
IF($C798="4 - HS/MS",'C1. Verprobung'!$F$20,
IF($C798="5 - MS",'C1. Verprobung'!$F$21,
IF($C798="6 - MS/NS",'C1. Verprobung'!$F$22,
IF($C798="7 - NS",'C1. Verprobung'!$F$23,"-")))))))</f>
        <v>-</v>
      </c>
      <c r="S798" s="151"/>
      <c r="T798" s="181">
        <f t="shared" si="63"/>
        <v>0</v>
      </c>
      <c r="U798" s="181">
        <f t="shared" si="64"/>
        <v>0</v>
      </c>
      <c r="V798" s="181">
        <f t="shared" si="65"/>
        <v>0</v>
      </c>
      <c r="W798" s="181">
        <f t="shared" si="66"/>
        <v>0</v>
      </c>
      <c r="X798" s="181">
        <f t="shared" si="67"/>
        <v>0</v>
      </c>
    </row>
    <row r="799" spans="2:24" ht="15" customHeight="1" x14ac:dyDescent="0.2">
      <c r="B799" s="337" t="s">
        <v>36</v>
      </c>
      <c r="C799" s="133" t="s">
        <v>36</v>
      </c>
      <c r="D799" s="133" t="s">
        <v>36</v>
      </c>
      <c r="E799" s="133"/>
      <c r="F799" s="133"/>
      <c r="G799" s="133"/>
      <c r="H799" s="133"/>
      <c r="I799" s="133"/>
      <c r="J799" s="133"/>
      <c r="K799" s="154"/>
      <c r="L799" s="154"/>
      <c r="M799" s="154"/>
      <c r="N799" s="154"/>
      <c r="O799" s="322" t="str">
        <f>IF($C799="1 - HöS",'C1. Verprobung'!$C$17,
IF($C799="2 - HöS/HS",'C1. Verprobung'!$C$18,
IF($C799="3 - HS",'C1. Verprobung'!$C$19,
IF($C799="4 - HS/MS",'C1. Verprobung'!$C$20,
IF($C799="5 - MS",'C1. Verprobung'!$C$21,
IF($C799="6 - MS/NS",'C1. Verprobung'!$C$22,
IF($C799="7 - NS",'C1. Verprobung'!$C$23,"-")))))))</f>
        <v>-</v>
      </c>
      <c r="P799" s="322" t="str">
        <f>IF($C799="1 - HöS",'C1. Verprobung'!$D$17,
IF($C799="2 - HöS/HS",'C1. Verprobung'!$D$18,
IF($C799="3 - HS",'C1. Verprobung'!$D$19,
IF($C799="4 - HS/MS",'C1. Verprobung'!$D$20,
IF($C799="5 - MS",'C1. Verprobung'!$D$21,
IF($C799="6 - MS/NS",'C1. Verprobung'!$D$22,
IF($C799="7 - NS",'C1. Verprobung'!$D$23,"-")))))))</f>
        <v>-</v>
      </c>
      <c r="Q799" s="322" t="str">
        <f>IF($C799="1 - HöS",'C1. Verprobung'!$E$17,
IF($C799="2 - HöS/HS",'C1. Verprobung'!$E$18,
IF($C799="3 - HS",'C1. Verprobung'!$E$19,
IF($C799="4 - HS/MS",'C1. Verprobung'!$E$20,
IF($C799="5 - MS",'C1. Verprobung'!$E$21,
IF($C799="6 - MS/NS",'C1. Verprobung'!$E$22,
IF($C799="7 - NS",'C1. Verprobung'!$E$23,"-")))))))</f>
        <v>-</v>
      </c>
      <c r="R799" s="322" t="str">
        <f>IF($C799="1 - HöS",'C1. Verprobung'!$F$17,
IF($C799="2 - HöS/HS",'C1. Verprobung'!$F$18,
IF($C799="3 - HS",'C1. Verprobung'!$F$19,
IF($C799="4 - HS/MS",'C1. Verprobung'!$F$20,
IF($C799="5 - MS",'C1. Verprobung'!$F$21,
IF($C799="6 - MS/NS",'C1. Verprobung'!$F$22,
IF($C799="7 - NS",'C1. Verprobung'!$F$23,"-")))))))</f>
        <v>-</v>
      </c>
      <c r="S799" s="151"/>
      <c r="T799" s="181">
        <f t="shared" si="63"/>
        <v>0</v>
      </c>
      <c r="U799" s="181">
        <f t="shared" si="64"/>
        <v>0</v>
      </c>
      <c r="V799" s="181">
        <f t="shared" si="65"/>
        <v>0</v>
      </c>
      <c r="W799" s="181">
        <f t="shared" si="66"/>
        <v>0</v>
      </c>
      <c r="X799" s="181">
        <f t="shared" si="67"/>
        <v>0</v>
      </c>
    </row>
    <row r="800" spans="2:24" ht="15" customHeight="1" x14ac:dyDescent="0.2">
      <c r="B800" s="337" t="s">
        <v>36</v>
      </c>
      <c r="C800" s="133" t="s">
        <v>36</v>
      </c>
      <c r="D800" s="133" t="s">
        <v>36</v>
      </c>
      <c r="E800" s="133"/>
      <c r="F800" s="133"/>
      <c r="G800" s="133"/>
      <c r="H800" s="133"/>
      <c r="I800" s="133"/>
      <c r="J800" s="133"/>
      <c r="K800" s="154"/>
      <c r="L800" s="154"/>
      <c r="M800" s="154"/>
      <c r="N800" s="154"/>
      <c r="O800" s="322" t="str">
        <f>IF($C800="1 - HöS",'C1. Verprobung'!$C$17,
IF($C800="2 - HöS/HS",'C1. Verprobung'!$C$18,
IF($C800="3 - HS",'C1. Verprobung'!$C$19,
IF($C800="4 - HS/MS",'C1. Verprobung'!$C$20,
IF($C800="5 - MS",'C1. Verprobung'!$C$21,
IF($C800="6 - MS/NS",'C1. Verprobung'!$C$22,
IF($C800="7 - NS",'C1. Verprobung'!$C$23,"-")))))))</f>
        <v>-</v>
      </c>
      <c r="P800" s="322" t="str">
        <f>IF($C800="1 - HöS",'C1. Verprobung'!$D$17,
IF($C800="2 - HöS/HS",'C1. Verprobung'!$D$18,
IF($C800="3 - HS",'C1. Verprobung'!$D$19,
IF($C800="4 - HS/MS",'C1. Verprobung'!$D$20,
IF($C800="5 - MS",'C1. Verprobung'!$D$21,
IF($C800="6 - MS/NS",'C1. Verprobung'!$D$22,
IF($C800="7 - NS",'C1. Verprobung'!$D$23,"-")))))))</f>
        <v>-</v>
      </c>
      <c r="Q800" s="322" t="str">
        <f>IF($C800="1 - HöS",'C1. Verprobung'!$E$17,
IF($C800="2 - HöS/HS",'C1. Verprobung'!$E$18,
IF($C800="3 - HS",'C1. Verprobung'!$E$19,
IF($C800="4 - HS/MS",'C1. Verprobung'!$E$20,
IF($C800="5 - MS",'C1. Verprobung'!$E$21,
IF($C800="6 - MS/NS",'C1. Verprobung'!$E$22,
IF($C800="7 - NS",'C1. Verprobung'!$E$23,"-")))))))</f>
        <v>-</v>
      </c>
      <c r="R800" s="322" t="str">
        <f>IF($C800="1 - HöS",'C1. Verprobung'!$F$17,
IF($C800="2 - HöS/HS",'C1. Verprobung'!$F$18,
IF($C800="3 - HS",'C1. Verprobung'!$F$19,
IF($C800="4 - HS/MS",'C1. Verprobung'!$F$20,
IF($C800="5 - MS",'C1. Verprobung'!$F$21,
IF($C800="6 - MS/NS",'C1. Verprobung'!$F$22,
IF($C800="7 - NS",'C1. Verprobung'!$F$23,"-")))))))</f>
        <v>-</v>
      </c>
      <c r="S800" s="151"/>
      <c r="T800" s="181">
        <f t="shared" si="63"/>
        <v>0</v>
      </c>
      <c r="U800" s="181">
        <f t="shared" si="64"/>
        <v>0</v>
      </c>
      <c r="V800" s="181">
        <f t="shared" si="65"/>
        <v>0</v>
      </c>
      <c r="W800" s="181">
        <f t="shared" si="66"/>
        <v>0</v>
      </c>
      <c r="X800" s="181">
        <f t="shared" si="67"/>
        <v>0</v>
      </c>
    </row>
    <row r="801" spans="2:24" ht="15" customHeight="1" x14ac:dyDescent="0.2">
      <c r="B801" s="337" t="s">
        <v>36</v>
      </c>
      <c r="C801" s="133" t="s">
        <v>36</v>
      </c>
      <c r="D801" s="133" t="s">
        <v>36</v>
      </c>
      <c r="E801" s="133"/>
      <c r="F801" s="133"/>
      <c r="G801" s="133"/>
      <c r="H801" s="133"/>
      <c r="I801" s="133"/>
      <c r="J801" s="133"/>
      <c r="K801" s="154"/>
      <c r="L801" s="154"/>
      <c r="M801" s="154"/>
      <c r="N801" s="154"/>
      <c r="O801" s="322" t="str">
        <f>IF($C801="1 - HöS",'C1. Verprobung'!$C$17,
IF($C801="2 - HöS/HS",'C1. Verprobung'!$C$18,
IF($C801="3 - HS",'C1. Verprobung'!$C$19,
IF($C801="4 - HS/MS",'C1. Verprobung'!$C$20,
IF($C801="5 - MS",'C1. Verprobung'!$C$21,
IF($C801="6 - MS/NS",'C1. Verprobung'!$C$22,
IF($C801="7 - NS",'C1. Verprobung'!$C$23,"-")))))))</f>
        <v>-</v>
      </c>
      <c r="P801" s="322" t="str">
        <f>IF($C801="1 - HöS",'C1. Verprobung'!$D$17,
IF($C801="2 - HöS/HS",'C1. Verprobung'!$D$18,
IF($C801="3 - HS",'C1. Verprobung'!$D$19,
IF($C801="4 - HS/MS",'C1. Verprobung'!$D$20,
IF($C801="5 - MS",'C1. Verprobung'!$D$21,
IF($C801="6 - MS/NS",'C1. Verprobung'!$D$22,
IF($C801="7 - NS",'C1. Verprobung'!$D$23,"-")))))))</f>
        <v>-</v>
      </c>
      <c r="Q801" s="322" t="str">
        <f>IF($C801="1 - HöS",'C1. Verprobung'!$E$17,
IF($C801="2 - HöS/HS",'C1. Verprobung'!$E$18,
IF($C801="3 - HS",'C1. Verprobung'!$E$19,
IF($C801="4 - HS/MS",'C1. Verprobung'!$E$20,
IF($C801="5 - MS",'C1. Verprobung'!$E$21,
IF($C801="6 - MS/NS",'C1. Verprobung'!$E$22,
IF($C801="7 - NS",'C1. Verprobung'!$E$23,"-")))))))</f>
        <v>-</v>
      </c>
      <c r="R801" s="322" t="str">
        <f>IF($C801="1 - HöS",'C1. Verprobung'!$F$17,
IF($C801="2 - HöS/HS",'C1. Verprobung'!$F$18,
IF($C801="3 - HS",'C1. Verprobung'!$F$19,
IF($C801="4 - HS/MS",'C1. Verprobung'!$F$20,
IF($C801="5 - MS",'C1. Verprobung'!$F$21,
IF($C801="6 - MS/NS",'C1. Verprobung'!$F$22,
IF($C801="7 - NS",'C1. Verprobung'!$F$23,"-")))))))</f>
        <v>-</v>
      </c>
      <c r="S801" s="151"/>
      <c r="T801" s="181">
        <f t="shared" si="63"/>
        <v>0</v>
      </c>
      <c r="U801" s="181">
        <f t="shared" si="64"/>
        <v>0</v>
      </c>
      <c r="V801" s="181">
        <f t="shared" si="65"/>
        <v>0</v>
      </c>
      <c r="W801" s="181">
        <f t="shared" si="66"/>
        <v>0</v>
      </c>
      <c r="X801" s="181">
        <f t="shared" si="67"/>
        <v>0</v>
      </c>
    </row>
    <row r="802" spans="2:24" ht="15" customHeight="1" x14ac:dyDescent="0.2">
      <c r="B802" s="337" t="s">
        <v>36</v>
      </c>
      <c r="C802" s="133" t="s">
        <v>36</v>
      </c>
      <c r="D802" s="133" t="s">
        <v>36</v>
      </c>
      <c r="E802" s="133"/>
      <c r="F802" s="133"/>
      <c r="G802" s="133"/>
      <c r="H802" s="133"/>
      <c r="I802" s="133"/>
      <c r="J802" s="133"/>
      <c r="K802" s="154"/>
      <c r="L802" s="154"/>
      <c r="M802" s="154"/>
      <c r="N802" s="154"/>
      <c r="O802" s="322" t="str">
        <f>IF($C802="1 - HöS",'C1. Verprobung'!$C$17,
IF($C802="2 - HöS/HS",'C1. Verprobung'!$C$18,
IF($C802="3 - HS",'C1. Verprobung'!$C$19,
IF($C802="4 - HS/MS",'C1. Verprobung'!$C$20,
IF($C802="5 - MS",'C1. Verprobung'!$C$21,
IF($C802="6 - MS/NS",'C1. Verprobung'!$C$22,
IF($C802="7 - NS",'C1. Verprobung'!$C$23,"-")))))))</f>
        <v>-</v>
      </c>
      <c r="P802" s="322" t="str">
        <f>IF($C802="1 - HöS",'C1. Verprobung'!$D$17,
IF($C802="2 - HöS/HS",'C1. Verprobung'!$D$18,
IF($C802="3 - HS",'C1. Verprobung'!$D$19,
IF($C802="4 - HS/MS",'C1. Verprobung'!$D$20,
IF($C802="5 - MS",'C1. Verprobung'!$D$21,
IF($C802="6 - MS/NS",'C1. Verprobung'!$D$22,
IF($C802="7 - NS",'C1. Verprobung'!$D$23,"-")))))))</f>
        <v>-</v>
      </c>
      <c r="Q802" s="322" t="str">
        <f>IF($C802="1 - HöS",'C1. Verprobung'!$E$17,
IF($C802="2 - HöS/HS",'C1. Verprobung'!$E$18,
IF($C802="3 - HS",'C1. Verprobung'!$E$19,
IF($C802="4 - HS/MS",'C1. Verprobung'!$E$20,
IF($C802="5 - MS",'C1. Verprobung'!$E$21,
IF($C802="6 - MS/NS",'C1. Verprobung'!$E$22,
IF($C802="7 - NS",'C1. Verprobung'!$E$23,"-")))))))</f>
        <v>-</v>
      </c>
      <c r="R802" s="322" t="str">
        <f>IF($C802="1 - HöS",'C1. Verprobung'!$F$17,
IF($C802="2 - HöS/HS",'C1. Verprobung'!$F$18,
IF($C802="3 - HS",'C1. Verprobung'!$F$19,
IF($C802="4 - HS/MS",'C1. Verprobung'!$F$20,
IF($C802="5 - MS",'C1. Verprobung'!$F$21,
IF($C802="6 - MS/NS",'C1. Verprobung'!$F$22,
IF($C802="7 - NS",'C1. Verprobung'!$F$23,"-")))))))</f>
        <v>-</v>
      </c>
      <c r="S802" s="151"/>
      <c r="T802" s="181">
        <f t="shared" si="63"/>
        <v>0</v>
      </c>
      <c r="U802" s="181">
        <f t="shared" si="64"/>
        <v>0</v>
      </c>
      <c r="V802" s="181">
        <f t="shared" si="65"/>
        <v>0</v>
      </c>
      <c r="W802" s="181">
        <f t="shared" si="66"/>
        <v>0</v>
      </c>
      <c r="X802" s="181">
        <f t="shared" si="67"/>
        <v>0</v>
      </c>
    </row>
    <row r="803" spans="2:24" ht="15" customHeight="1" x14ac:dyDescent="0.2">
      <c r="B803" s="337" t="s">
        <v>36</v>
      </c>
      <c r="C803" s="133" t="s">
        <v>36</v>
      </c>
      <c r="D803" s="133" t="s">
        <v>36</v>
      </c>
      <c r="E803" s="133"/>
      <c r="F803" s="133"/>
      <c r="G803" s="133"/>
      <c r="H803" s="133"/>
      <c r="I803" s="133"/>
      <c r="J803" s="133"/>
      <c r="K803" s="154"/>
      <c r="L803" s="154"/>
      <c r="M803" s="154"/>
      <c r="N803" s="154"/>
      <c r="O803" s="322" t="str">
        <f>IF($C803="1 - HöS",'C1. Verprobung'!$C$17,
IF($C803="2 - HöS/HS",'C1. Verprobung'!$C$18,
IF($C803="3 - HS",'C1. Verprobung'!$C$19,
IF($C803="4 - HS/MS",'C1. Verprobung'!$C$20,
IF($C803="5 - MS",'C1. Verprobung'!$C$21,
IF($C803="6 - MS/NS",'C1. Verprobung'!$C$22,
IF($C803="7 - NS",'C1. Verprobung'!$C$23,"-")))))))</f>
        <v>-</v>
      </c>
      <c r="P803" s="322" t="str">
        <f>IF($C803="1 - HöS",'C1. Verprobung'!$D$17,
IF($C803="2 - HöS/HS",'C1. Verprobung'!$D$18,
IF($C803="3 - HS",'C1. Verprobung'!$D$19,
IF($C803="4 - HS/MS",'C1. Verprobung'!$D$20,
IF($C803="5 - MS",'C1. Verprobung'!$D$21,
IF($C803="6 - MS/NS",'C1. Verprobung'!$D$22,
IF($C803="7 - NS",'C1. Verprobung'!$D$23,"-")))))))</f>
        <v>-</v>
      </c>
      <c r="Q803" s="322" t="str">
        <f>IF($C803="1 - HöS",'C1. Verprobung'!$E$17,
IF($C803="2 - HöS/HS",'C1. Verprobung'!$E$18,
IF($C803="3 - HS",'C1. Verprobung'!$E$19,
IF($C803="4 - HS/MS",'C1. Verprobung'!$E$20,
IF($C803="5 - MS",'C1. Verprobung'!$E$21,
IF($C803="6 - MS/NS",'C1. Verprobung'!$E$22,
IF($C803="7 - NS",'C1. Verprobung'!$E$23,"-")))))))</f>
        <v>-</v>
      </c>
      <c r="R803" s="322" t="str">
        <f>IF($C803="1 - HöS",'C1. Verprobung'!$F$17,
IF($C803="2 - HöS/HS",'C1. Verprobung'!$F$18,
IF($C803="3 - HS",'C1. Verprobung'!$F$19,
IF($C803="4 - HS/MS",'C1. Verprobung'!$F$20,
IF($C803="5 - MS",'C1. Verprobung'!$F$21,
IF($C803="6 - MS/NS",'C1. Verprobung'!$F$22,
IF($C803="7 - NS",'C1. Verprobung'!$F$23,"-")))))))</f>
        <v>-</v>
      </c>
      <c r="S803" s="151"/>
      <c r="T803" s="181">
        <f t="shared" si="63"/>
        <v>0</v>
      </c>
      <c r="U803" s="181">
        <f t="shared" si="64"/>
        <v>0</v>
      </c>
      <c r="V803" s="181">
        <f t="shared" si="65"/>
        <v>0</v>
      </c>
      <c r="W803" s="181">
        <f t="shared" si="66"/>
        <v>0</v>
      </c>
      <c r="X803" s="181">
        <f t="shared" si="67"/>
        <v>0</v>
      </c>
    </row>
    <row r="804" spans="2:24" ht="15" customHeight="1" x14ac:dyDescent="0.2">
      <c r="B804" s="337" t="s">
        <v>36</v>
      </c>
      <c r="C804" s="133" t="s">
        <v>36</v>
      </c>
      <c r="D804" s="133" t="s">
        <v>36</v>
      </c>
      <c r="E804" s="133"/>
      <c r="F804" s="133"/>
      <c r="G804" s="133"/>
      <c r="H804" s="133"/>
      <c r="I804" s="133"/>
      <c r="J804" s="133"/>
      <c r="K804" s="154"/>
      <c r="L804" s="154"/>
      <c r="M804" s="154"/>
      <c r="N804" s="154"/>
      <c r="O804" s="322" t="str">
        <f>IF($C804="1 - HöS",'C1. Verprobung'!$C$17,
IF($C804="2 - HöS/HS",'C1. Verprobung'!$C$18,
IF($C804="3 - HS",'C1. Verprobung'!$C$19,
IF($C804="4 - HS/MS",'C1. Verprobung'!$C$20,
IF($C804="5 - MS",'C1. Verprobung'!$C$21,
IF($C804="6 - MS/NS",'C1. Verprobung'!$C$22,
IF($C804="7 - NS",'C1. Verprobung'!$C$23,"-")))))))</f>
        <v>-</v>
      </c>
      <c r="P804" s="322" t="str">
        <f>IF($C804="1 - HöS",'C1. Verprobung'!$D$17,
IF($C804="2 - HöS/HS",'C1. Verprobung'!$D$18,
IF($C804="3 - HS",'C1. Verprobung'!$D$19,
IF($C804="4 - HS/MS",'C1. Verprobung'!$D$20,
IF($C804="5 - MS",'C1. Verprobung'!$D$21,
IF($C804="6 - MS/NS",'C1. Verprobung'!$D$22,
IF($C804="7 - NS",'C1. Verprobung'!$D$23,"-")))))))</f>
        <v>-</v>
      </c>
      <c r="Q804" s="322" t="str">
        <f>IF($C804="1 - HöS",'C1. Verprobung'!$E$17,
IF($C804="2 - HöS/HS",'C1. Verprobung'!$E$18,
IF($C804="3 - HS",'C1. Verprobung'!$E$19,
IF($C804="4 - HS/MS",'C1. Verprobung'!$E$20,
IF($C804="5 - MS",'C1. Verprobung'!$E$21,
IF($C804="6 - MS/NS",'C1. Verprobung'!$E$22,
IF($C804="7 - NS",'C1. Verprobung'!$E$23,"-")))))))</f>
        <v>-</v>
      </c>
      <c r="R804" s="322" t="str">
        <f>IF($C804="1 - HöS",'C1. Verprobung'!$F$17,
IF($C804="2 - HöS/HS",'C1. Verprobung'!$F$18,
IF($C804="3 - HS",'C1. Verprobung'!$F$19,
IF($C804="4 - HS/MS",'C1. Verprobung'!$F$20,
IF($C804="5 - MS",'C1. Verprobung'!$F$21,
IF($C804="6 - MS/NS",'C1. Verprobung'!$F$22,
IF($C804="7 - NS",'C1. Verprobung'!$F$23,"-")))))))</f>
        <v>-</v>
      </c>
      <c r="S804" s="151"/>
      <c r="T804" s="181">
        <f t="shared" si="63"/>
        <v>0</v>
      </c>
      <c r="U804" s="181">
        <f t="shared" si="64"/>
        <v>0</v>
      </c>
      <c r="V804" s="181">
        <f t="shared" si="65"/>
        <v>0</v>
      </c>
      <c r="W804" s="181">
        <f t="shared" si="66"/>
        <v>0</v>
      </c>
      <c r="X804" s="181">
        <f t="shared" si="67"/>
        <v>0</v>
      </c>
    </row>
    <row r="805" spans="2:24" ht="15" customHeight="1" x14ac:dyDescent="0.2">
      <c r="B805" s="337" t="s">
        <v>36</v>
      </c>
      <c r="C805" s="133" t="s">
        <v>36</v>
      </c>
      <c r="D805" s="133" t="s">
        <v>36</v>
      </c>
      <c r="E805" s="133"/>
      <c r="F805" s="133"/>
      <c r="G805" s="133"/>
      <c r="H805" s="133"/>
      <c r="I805" s="133"/>
      <c r="J805" s="133"/>
      <c r="K805" s="154"/>
      <c r="L805" s="154"/>
      <c r="M805" s="154"/>
      <c r="N805" s="154"/>
      <c r="O805" s="322" t="str">
        <f>IF($C805="1 - HöS",'C1. Verprobung'!$C$17,
IF($C805="2 - HöS/HS",'C1. Verprobung'!$C$18,
IF($C805="3 - HS",'C1. Verprobung'!$C$19,
IF($C805="4 - HS/MS",'C1. Verprobung'!$C$20,
IF($C805="5 - MS",'C1. Verprobung'!$C$21,
IF($C805="6 - MS/NS",'C1. Verprobung'!$C$22,
IF($C805="7 - NS",'C1. Verprobung'!$C$23,"-")))))))</f>
        <v>-</v>
      </c>
      <c r="P805" s="322" t="str">
        <f>IF($C805="1 - HöS",'C1. Verprobung'!$D$17,
IF($C805="2 - HöS/HS",'C1. Verprobung'!$D$18,
IF($C805="3 - HS",'C1. Verprobung'!$D$19,
IF($C805="4 - HS/MS",'C1. Verprobung'!$D$20,
IF($C805="5 - MS",'C1. Verprobung'!$D$21,
IF($C805="6 - MS/NS",'C1. Verprobung'!$D$22,
IF($C805="7 - NS",'C1. Verprobung'!$D$23,"-")))))))</f>
        <v>-</v>
      </c>
      <c r="Q805" s="322" t="str">
        <f>IF($C805="1 - HöS",'C1. Verprobung'!$E$17,
IF($C805="2 - HöS/HS",'C1. Verprobung'!$E$18,
IF($C805="3 - HS",'C1. Verprobung'!$E$19,
IF($C805="4 - HS/MS",'C1. Verprobung'!$E$20,
IF($C805="5 - MS",'C1. Verprobung'!$E$21,
IF($C805="6 - MS/NS",'C1. Verprobung'!$E$22,
IF($C805="7 - NS",'C1. Verprobung'!$E$23,"-")))))))</f>
        <v>-</v>
      </c>
      <c r="R805" s="322" t="str">
        <f>IF($C805="1 - HöS",'C1. Verprobung'!$F$17,
IF($C805="2 - HöS/HS",'C1. Verprobung'!$F$18,
IF($C805="3 - HS",'C1. Verprobung'!$F$19,
IF($C805="4 - HS/MS",'C1. Verprobung'!$F$20,
IF($C805="5 - MS",'C1. Verprobung'!$F$21,
IF($C805="6 - MS/NS",'C1. Verprobung'!$F$22,
IF($C805="7 - NS",'C1. Verprobung'!$F$23,"-")))))))</f>
        <v>-</v>
      </c>
      <c r="S805" s="151"/>
      <c r="T805" s="181">
        <f t="shared" si="63"/>
        <v>0</v>
      </c>
      <c r="U805" s="181">
        <f t="shared" si="64"/>
        <v>0</v>
      </c>
      <c r="V805" s="181">
        <f t="shared" si="65"/>
        <v>0</v>
      </c>
      <c r="W805" s="181">
        <f t="shared" si="66"/>
        <v>0</v>
      </c>
      <c r="X805" s="181">
        <f t="shared" si="67"/>
        <v>0</v>
      </c>
    </row>
    <row r="806" spans="2:24" ht="15" customHeight="1" x14ac:dyDescent="0.2">
      <c r="B806" s="337" t="s">
        <v>36</v>
      </c>
      <c r="C806" s="133" t="s">
        <v>36</v>
      </c>
      <c r="D806" s="133" t="s">
        <v>36</v>
      </c>
      <c r="E806" s="133"/>
      <c r="F806" s="133"/>
      <c r="G806" s="133"/>
      <c r="H806" s="133"/>
      <c r="I806" s="133"/>
      <c r="J806" s="133"/>
      <c r="K806" s="154"/>
      <c r="L806" s="154"/>
      <c r="M806" s="154"/>
      <c r="N806" s="154"/>
      <c r="O806" s="322" t="str">
        <f>IF($C806="1 - HöS",'C1. Verprobung'!$C$17,
IF($C806="2 - HöS/HS",'C1. Verprobung'!$C$18,
IF($C806="3 - HS",'C1. Verprobung'!$C$19,
IF($C806="4 - HS/MS",'C1. Verprobung'!$C$20,
IF($C806="5 - MS",'C1. Verprobung'!$C$21,
IF($C806="6 - MS/NS",'C1. Verprobung'!$C$22,
IF($C806="7 - NS",'C1. Verprobung'!$C$23,"-")))))))</f>
        <v>-</v>
      </c>
      <c r="P806" s="322" t="str">
        <f>IF($C806="1 - HöS",'C1. Verprobung'!$D$17,
IF($C806="2 - HöS/HS",'C1. Verprobung'!$D$18,
IF($C806="3 - HS",'C1. Verprobung'!$D$19,
IF($C806="4 - HS/MS",'C1. Verprobung'!$D$20,
IF($C806="5 - MS",'C1. Verprobung'!$D$21,
IF($C806="6 - MS/NS",'C1. Verprobung'!$D$22,
IF($C806="7 - NS",'C1. Verprobung'!$D$23,"-")))))))</f>
        <v>-</v>
      </c>
      <c r="Q806" s="322" t="str">
        <f>IF($C806="1 - HöS",'C1. Verprobung'!$E$17,
IF($C806="2 - HöS/HS",'C1. Verprobung'!$E$18,
IF($C806="3 - HS",'C1. Verprobung'!$E$19,
IF($C806="4 - HS/MS",'C1. Verprobung'!$E$20,
IF($C806="5 - MS",'C1. Verprobung'!$E$21,
IF($C806="6 - MS/NS",'C1. Verprobung'!$E$22,
IF($C806="7 - NS",'C1. Verprobung'!$E$23,"-")))))))</f>
        <v>-</v>
      </c>
      <c r="R806" s="322" t="str">
        <f>IF($C806="1 - HöS",'C1. Verprobung'!$F$17,
IF($C806="2 - HöS/HS",'C1. Verprobung'!$F$18,
IF($C806="3 - HS",'C1. Verprobung'!$F$19,
IF($C806="4 - HS/MS",'C1. Verprobung'!$F$20,
IF($C806="5 - MS",'C1. Verprobung'!$F$21,
IF($C806="6 - MS/NS",'C1. Verprobung'!$F$22,
IF($C806="7 - NS",'C1. Verprobung'!$F$23,"-")))))))</f>
        <v>-</v>
      </c>
      <c r="S806" s="151"/>
      <c r="T806" s="181">
        <f t="shared" si="63"/>
        <v>0</v>
      </c>
      <c r="U806" s="181">
        <f t="shared" si="64"/>
        <v>0</v>
      </c>
      <c r="V806" s="181">
        <f t="shared" si="65"/>
        <v>0</v>
      </c>
      <c r="W806" s="181">
        <f t="shared" si="66"/>
        <v>0</v>
      </c>
      <c r="X806" s="181">
        <f t="shared" si="67"/>
        <v>0</v>
      </c>
    </row>
    <row r="807" spans="2:24" ht="15" customHeight="1" x14ac:dyDescent="0.2">
      <c r="B807" s="337" t="s">
        <v>36</v>
      </c>
      <c r="C807" s="133" t="s">
        <v>36</v>
      </c>
      <c r="D807" s="133" t="s">
        <v>36</v>
      </c>
      <c r="E807" s="133"/>
      <c r="F807" s="133"/>
      <c r="G807" s="133"/>
      <c r="H807" s="133"/>
      <c r="I807" s="133"/>
      <c r="J807" s="133"/>
      <c r="K807" s="154"/>
      <c r="L807" s="154"/>
      <c r="M807" s="154"/>
      <c r="N807" s="154"/>
      <c r="O807" s="322" t="str">
        <f>IF($C807="1 - HöS",'C1. Verprobung'!$C$17,
IF($C807="2 - HöS/HS",'C1. Verprobung'!$C$18,
IF($C807="3 - HS",'C1. Verprobung'!$C$19,
IF($C807="4 - HS/MS",'C1. Verprobung'!$C$20,
IF($C807="5 - MS",'C1. Verprobung'!$C$21,
IF($C807="6 - MS/NS",'C1. Verprobung'!$C$22,
IF($C807="7 - NS",'C1. Verprobung'!$C$23,"-")))))))</f>
        <v>-</v>
      </c>
      <c r="P807" s="322" t="str">
        <f>IF($C807="1 - HöS",'C1. Verprobung'!$D$17,
IF($C807="2 - HöS/HS",'C1. Verprobung'!$D$18,
IF($C807="3 - HS",'C1. Verprobung'!$D$19,
IF($C807="4 - HS/MS",'C1. Verprobung'!$D$20,
IF($C807="5 - MS",'C1. Verprobung'!$D$21,
IF($C807="6 - MS/NS",'C1. Verprobung'!$D$22,
IF($C807="7 - NS",'C1. Verprobung'!$D$23,"-")))))))</f>
        <v>-</v>
      </c>
      <c r="Q807" s="322" t="str">
        <f>IF($C807="1 - HöS",'C1. Verprobung'!$E$17,
IF($C807="2 - HöS/HS",'C1. Verprobung'!$E$18,
IF($C807="3 - HS",'C1. Verprobung'!$E$19,
IF($C807="4 - HS/MS",'C1. Verprobung'!$E$20,
IF($C807="5 - MS",'C1. Verprobung'!$E$21,
IF($C807="6 - MS/NS",'C1. Verprobung'!$E$22,
IF($C807="7 - NS",'C1. Verprobung'!$E$23,"-")))))))</f>
        <v>-</v>
      </c>
      <c r="R807" s="322" t="str">
        <f>IF($C807="1 - HöS",'C1. Verprobung'!$F$17,
IF($C807="2 - HöS/HS",'C1. Verprobung'!$F$18,
IF($C807="3 - HS",'C1. Verprobung'!$F$19,
IF($C807="4 - HS/MS",'C1. Verprobung'!$F$20,
IF($C807="5 - MS",'C1. Verprobung'!$F$21,
IF($C807="6 - MS/NS",'C1. Verprobung'!$F$22,
IF($C807="7 - NS",'C1. Verprobung'!$F$23,"-")))))))</f>
        <v>-</v>
      </c>
      <c r="S807" s="151"/>
      <c r="T807" s="181">
        <f t="shared" si="63"/>
        <v>0</v>
      </c>
      <c r="U807" s="181">
        <f t="shared" si="64"/>
        <v>0</v>
      </c>
      <c r="V807" s="181">
        <f t="shared" si="65"/>
        <v>0</v>
      </c>
      <c r="W807" s="181">
        <f t="shared" si="66"/>
        <v>0</v>
      </c>
      <c r="X807" s="181">
        <f t="shared" si="67"/>
        <v>0</v>
      </c>
    </row>
    <row r="808" spans="2:24" ht="15" customHeight="1" x14ac:dyDescent="0.2">
      <c r="B808" s="337" t="s">
        <v>36</v>
      </c>
      <c r="C808" s="133" t="s">
        <v>36</v>
      </c>
      <c r="D808" s="133" t="s">
        <v>36</v>
      </c>
      <c r="E808" s="133"/>
      <c r="F808" s="133"/>
      <c r="G808" s="133"/>
      <c r="H808" s="133"/>
      <c r="I808" s="133"/>
      <c r="J808" s="133"/>
      <c r="K808" s="154"/>
      <c r="L808" s="154"/>
      <c r="M808" s="154"/>
      <c r="N808" s="154"/>
      <c r="O808" s="322" t="str">
        <f>IF($C808="1 - HöS",'C1. Verprobung'!$C$17,
IF($C808="2 - HöS/HS",'C1. Verprobung'!$C$18,
IF($C808="3 - HS",'C1. Verprobung'!$C$19,
IF($C808="4 - HS/MS",'C1. Verprobung'!$C$20,
IF($C808="5 - MS",'C1. Verprobung'!$C$21,
IF($C808="6 - MS/NS",'C1. Verprobung'!$C$22,
IF($C808="7 - NS",'C1. Verprobung'!$C$23,"-")))))))</f>
        <v>-</v>
      </c>
      <c r="P808" s="322" t="str">
        <f>IF($C808="1 - HöS",'C1. Verprobung'!$D$17,
IF($C808="2 - HöS/HS",'C1. Verprobung'!$D$18,
IF($C808="3 - HS",'C1. Verprobung'!$D$19,
IF($C808="4 - HS/MS",'C1. Verprobung'!$D$20,
IF($C808="5 - MS",'C1. Verprobung'!$D$21,
IF($C808="6 - MS/NS",'C1. Verprobung'!$D$22,
IF($C808="7 - NS",'C1. Verprobung'!$D$23,"-")))))))</f>
        <v>-</v>
      </c>
      <c r="Q808" s="322" t="str">
        <f>IF($C808="1 - HöS",'C1. Verprobung'!$E$17,
IF($C808="2 - HöS/HS",'C1. Verprobung'!$E$18,
IF($C808="3 - HS",'C1. Verprobung'!$E$19,
IF($C808="4 - HS/MS",'C1. Verprobung'!$E$20,
IF($C808="5 - MS",'C1. Verprobung'!$E$21,
IF($C808="6 - MS/NS",'C1. Verprobung'!$E$22,
IF($C808="7 - NS",'C1. Verprobung'!$E$23,"-")))))))</f>
        <v>-</v>
      </c>
      <c r="R808" s="322" t="str">
        <f>IF($C808="1 - HöS",'C1. Verprobung'!$F$17,
IF($C808="2 - HöS/HS",'C1. Verprobung'!$F$18,
IF($C808="3 - HS",'C1. Verprobung'!$F$19,
IF($C808="4 - HS/MS",'C1. Verprobung'!$F$20,
IF($C808="5 - MS",'C1. Verprobung'!$F$21,
IF($C808="6 - MS/NS",'C1. Verprobung'!$F$22,
IF($C808="7 - NS",'C1. Verprobung'!$F$23,"-")))))))</f>
        <v>-</v>
      </c>
      <c r="S808" s="151"/>
      <c r="T808" s="181">
        <f t="shared" si="63"/>
        <v>0</v>
      </c>
      <c r="U808" s="181">
        <f t="shared" si="64"/>
        <v>0</v>
      </c>
      <c r="V808" s="181">
        <f t="shared" si="65"/>
        <v>0</v>
      </c>
      <c r="W808" s="181">
        <f t="shared" si="66"/>
        <v>0</v>
      </c>
      <c r="X808" s="181">
        <f t="shared" si="67"/>
        <v>0</v>
      </c>
    </row>
    <row r="809" spans="2:24" ht="15" customHeight="1" x14ac:dyDescent="0.2">
      <c r="B809" s="337" t="s">
        <v>36</v>
      </c>
      <c r="C809" s="133" t="s">
        <v>36</v>
      </c>
      <c r="D809" s="133" t="s">
        <v>36</v>
      </c>
      <c r="E809" s="133"/>
      <c r="F809" s="133"/>
      <c r="G809" s="133"/>
      <c r="H809" s="133"/>
      <c r="I809" s="133"/>
      <c r="J809" s="133"/>
      <c r="K809" s="154"/>
      <c r="L809" s="154"/>
      <c r="M809" s="154"/>
      <c r="N809" s="154"/>
      <c r="O809" s="322" t="str">
        <f>IF($C809="1 - HöS",'C1. Verprobung'!$C$17,
IF($C809="2 - HöS/HS",'C1. Verprobung'!$C$18,
IF($C809="3 - HS",'C1. Verprobung'!$C$19,
IF($C809="4 - HS/MS",'C1. Verprobung'!$C$20,
IF($C809="5 - MS",'C1. Verprobung'!$C$21,
IF($C809="6 - MS/NS",'C1. Verprobung'!$C$22,
IF($C809="7 - NS",'C1. Verprobung'!$C$23,"-")))))))</f>
        <v>-</v>
      </c>
      <c r="P809" s="322" t="str">
        <f>IF($C809="1 - HöS",'C1. Verprobung'!$D$17,
IF($C809="2 - HöS/HS",'C1. Verprobung'!$D$18,
IF($C809="3 - HS",'C1. Verprobung'!$D$19,
IF($C809="4 - HS/MS",'C1. Verprobung'!$D$20,
IF($C809="5 - MS",'C1. Verprobung'!$D$21,
IF($C809="6 - MS/NS",'C1. Verprobung'!$D$22,
IF($C809="7 - NS",'C1. Verprobung'!$D$23,"-")))))))</f>
        <v>-</v>
      </c>
      <c r="Q809" s="322" t="str">
        <f>IF($C809="1 - HöS",'C1. Verprobung'!$E$17,
IF($C809="2 - HöS/HS",'C1. Verprobung'!$E$18,
IF($C809="3 - HS",'C1. Verprobung'!$E$19,
IF($C809="4 - HS/MS",'C1. Verprobung'!$E$20,
IF($C809="5 - MS",'C1. Verprobung'!$E$21,
IF($C809="6 - MS/NS",'C1. Verprobung'!$E$22,
IF($C809="7 - NS",'C1. Verprobung'!$E$23,"-")))))))</f>
        <v>-</v>
      </c>
      <c r="R809" s="322" t="str">
        <f>IF($C809="1 - HöS",'C1. Verprobung'!$F$17,
IF($C809="2 - HöS/HS",'C1. Verprobung'!$F$18,
IF($C809="3 - HS",'C1. Verprobung'!$F$19,
IF($C809="4 - HS/MS",'C1. Verprobung'!$F$20,
IF($C809="5 - MS",'C1. Verprobung'!$F$21,
IF($C809="6 - MS/NS",'C1. Verprobung'!$F$22,
IF($C809="7 - NS",'C1. Verprobung'!$F$23,"-")))))))</f>
        <v>-</v>
      </c>
      <c r="S809" s="151"/>
      <c r="T809" s="181">
        <f t="shared" si="63"/>
        <v>0</v>
      </c>
      <c r="U809" s="181">
        <f t="shared" si="64"/>
        <v>0</v>
      </c>
      <c r="V809" s="181">
        <f t="shared" si="65"/>
        <v>0</v>
      </c>
      <c r="W809" s="181">
        <f t="shared" si="66"/>
        <v>0</v>
      </c>
      <c r="X809" s="181">
        <f t="shared" si="67"/>
        <v>0</v>
      </c>
    </row>
    <row r="810" spans="2:24" ht="15" customHeight="1" x14ac:dyDescent="0.2">
      <c r="B810" s="337" t="s">
        <v>36</v>
      </c>
      <c r="C810" s="133" t="s">
        <v>36</v>
      </c>
      <c r="D810" s="133" t="s">
        <v>36</v>
      </c>
      <c r="E810" s="133"/>
      <c r="F810" s="133"/>
      <c r="G810" s="133"/>
      <c r="H810" s="133"/>
      <c r="I810" s="133"/>
      <c r="J810" s="133"/>
      <c r="K810" s="154"/>
      <c r="L810" s="154"/>
      <c r="M810" s="154"/>
      <c r="N810" s="154"/>
      <c r="O810" s="322" t="str">
        <f>IF($C810="1 - HöS",'C1. Verprobung'!$C$17,
IF($C810="2 - HöS/HS",'C1. Verprobung'!$C$18,
IF($C810="3 - HS",'C1. Verprobung'!$C$19,
IF($C810="4 - HS/MS",'C1. Verprobung'!$C$20,
IF($C810="5 - MS",'C1. Verprobung'!$C$21,
IF($C810="6 - MS/NS",'C1. Verprobung'!$C$22,
IF($C810="7 - NS",'C1. Verprobung'!$C$23,"-")))))))</f>
        <v>-</v>
      </c>
      <c r="P810" s="322" t="str">
        <f>IF($C810="1 - HöS",'C1. Verprobung'!$D$17,
IF($C810="2 - HöS/HS",'C1. Verprobung'!$D$18,
IF($C810="3 - HS",'C1. Verprobung'!$D$19,
IF($C810="4 - HS/MS",'C1. Verprobung'!$D$20,
IF($C810="5 - MS",'C1. Verprobung'!$D$21,
IF($C810="6 - MS/NS",'C1. Verprobung'!$D$22,
IF($C810="7 - NS",'C1. Verprobung'!$D$23,"-")))))))</f>
        <v>-</v>
      </c>
      <c r="Q810" s="322" t="str">
        <f>IF($C810="1 - HöS",'C1. Verprobung'!$E$17,
IF($C810="2 - HöS/HS",'C1. Verprobung'!$E$18,
IF($C810="3 - HS",'C1. Verprobung'!$E$19,
IF($C810="4 - HS/MS",'C1. Verprobung'!$E$20,
IF($C810="5 - MS",'C1. Verprobung'!$E$21,
IF($C810="6 - MS/NS",'C1. Verprobung'!$E$22,
IF($C810="7 - NS",'C1. Verprobung'!$E$23,"-")))))))</f>
        <v>-</v>
      </c>
      <c r="R810" s="322" t="str">
        <f>IF($C810="1 - HöS",'C1. Verprobung'!$F$17,
IF($C810="2 - HöS/HS",'C1. Verprobung'!$F$18,
IF($C810="3 - HS",'C1. Verprobung'!$F$19,
IF($C810="4 - HS/MS",'C1. Verprobung'!$F$20,
IF($C810="5 - MS",'C1. Verprobung'!$F$21,
IF($C810="6 - MS/NS",'C1. Verprobung'!$F$22,
IF($C810="7 - NS",'C1. Verprobung'!$F$23,"-")))))))</f>
        <v>-</v>
      </c>
      <c r="S810" s="151"/>
      <c r="T810" s="181">
        <f t="shared" si="63"/>
        <v>0</v>
      </c>
      <c r="U810" s="181">
        <f t="shared" si="64"/>
        <v>0</v>
      </c>
      <c r="V810" s="181">
        <f t="shared" si="65"/>
        <v>0</v>
      </c>
      <c r="W810" s="181">
        <f t="shared" si="66"/>
        <v>0</v>
      </c>
      <c r="X810" s="181">
        <f t="shared" si="67"/>
        <v>0</v>
      </c>
    </row>
    <row r="811" spans="2:24" ht="15" customHeight="1" x14ac:dyDescent="0.2">
      <c r="B811" s="337" t="s">
        <v>36</v>
      </c>
      <c r="C811" s="133" t="s">
        <v>36</v>
      </c>
      <c r="D811" s="133" t="s">
        <v>36</v>
      </c>
      <c r="E811" s="133"/>
      <c r="F811" s="133"/>
      <c r="G811" s="133"/>
      <c r="H811" s="133"/>
      <c r="I811" s="133"/>
      <c r="J811" s="133"/>
      <c r="K811" s="154"/>
      <c r="L811" s="154"/>
      <c r="M811" s="154"/>
      <c r="N811" s="154"/>
      <c r="O811" s="322" t="str">
        <f>IF($C811="1 - HöS",'C1. Verprobung'!$C$17,
IF($C811="2 - HöS/HS",'C1. Verprobung'!$C$18,
IF($C811="3 - HS",'C1. Verprobung'!$C$19,
IF($C811="4 - HS/MS",'C1. Verprobung'!$C$20,
IF($C811="5 - MS",'C1. Verprobung'!$C$21,
IF($C811="6 - MS/NS",'C1. Verprobung'!$C$22,
IF($C811="7 - NS",'C1. Verprobung'!$C$23,"-")))))))</f>
        <v>-</v>
      </c>
      <c r="P811" s="322" t="str">
        <f>IF($C811="1 - HöS",'C1. Verprobung'!$D$17,
IF($C811="2 - HöS/HS",'C1. Verprobung'!$D$18,
IF($C811="3 - HS",'C1. Verprobung'!$D$19,
IF($C811="4 - HS/MS",'C1. Verprobung'!$D$20,
IF($C811="5 - MS",'C1. Verprobung'!$D$21,
IF($C811="6 - MS/NS",'C1. Verprobung'!$D$22,
IF($C811="7 - NS",'C1. Verprobung'!$D$23,"-")))))))</f>
        <v>-</v>
      </c>
      <c r="Q811" s="322" t="str">
        <f>IF($C811="1 - HöS",'C1. Verprobung'!$E$17,
IF($C811="2 - HöS/HS",'C1. Verprobung'!$E$18,
IF($C811="3 - HS",'C1. Verprobung'!$E$19,
IF($C811="4 - HS/MS",'C1. Verprobung'!$E$20,
IF($C811="5 - MS",'C1. Verprobung'!$E$21,
IF($C811="6 - MS/NS",'C1. Verprobung'!$E$22,
IF($C811="7 - NS",'C1. Verprobung'!$E$23,"-")))))))</f>
        <v>-</v>
      </c>
      <c r="R811" s="322" t="str">
        <f>IF($C811="1 - HöS",'C1. Verprobung'!$F$17,
IF($C811="2 - HöS/HS",'C1. Verprobung'!$F$18,
IF($C811="3 - HS",'C1. Verprobung'!$F$19,
IF($C811="4 - HS/MS",'C1. Verprobung'!$F$20,
IF($C811="5 - MS",'C1. Verprobung'!$F$21,
IF($C811="6 - MS/NS",'C1. Verprobung'!$F$22,
IF($C811="7 - NS",'C1. Verprobung'!$F$23,"-")))))))</f>
        <v>-</v>
      </c>
      <c r="S811" s="151"/>
      <c r="T811" s="181">
        <f t="shared" si="63"/>
        <v>0</v>
      </c>
      <c r="U811" s="181">
        <f t="shared" si="64"/>
        <v>0</v>
      </c>
      <c r="V811" s="181">
        <f t="shared" si="65"/>
        <v>0</v>
      </c>
      <c r="W811" s="181">
        <f t="shared" si="66"/>
        <v>0</v>
      </c>
      <c r="X811" s="181">
        <f t="shared" si="67"/>
        <v>0</v>
      </c>
    </row>
    <row r="812" spans="2:24" ht="15" customHeight="1" x14ac:dyDescent="0.2">
      <c r="B812" s="337" t="s">
        <v>36</v>
      </c>
      <c r="C812" s="133" t="s">
        <v>36</v>
      </c>
      <c r="D812" s="133" t="s">
        <v>36</v>
      </c>
      <c r="E812" s="133"/>
      <c r="F812" s="133"/>
      <c r="G812" s="133"/>
      <c r="H812" s="133"/>
      <c r="I812" s="133"/>
      <c r="J812" s="133"/>
      <c r="K812" s="154"/>
      <c r="L812" s="154"/>
      <c r="M812" s="154"/>
      <c r="N812" s="154"/>
      <c r="O812" s="322" t="str">
        <f>IF($C812="1 - HöS",'C1. Verprobung'!$C$17,
IF($C812="2 - HöS/HS",'C1. Verprobung'!$C$18,
IF($C812="3 - HS",'C1. Verprobung'!$C$19,
IF($C812="4 - HS/MS",'C1. Verprobung'!$C$20,
IF($C812="5 - MS",'C1. Verprobung'!$C$21,
IF($C812="6 - MS/NS",'C1. Verprobung'!$C$22,
IF($C812="7 - NS",'C1. Verprobung'!$C$23,"-")))))))</f>
        <v>-</v>
      </c>
      <c r="P812" s="322" t="str">
        <f>IF($C812="1 - HöS",'C1. Verprobung'!$D$17,
IF($C812="2 - HöS/HS",'C1. Verprobung'!$D$18,
IF($C812="3 - HS",'C1. Verprobung'!$D$19,
IF($C812="4 - HS/MS",'C1. Verprobung'!$D$20,
IF($C812="5 - MS",'C1. Verprobung'!$D$21,
IF($C812="6 - MS/NS",'C1. Verprobung'!$D$22,
IF($C812="7 - NS",'C1. Verprobung'!$D$23,"-")))))))</f>
        <v>-</v>
      </c>
      <c r="Q812" s="322" t="str">
        <f>IF($C812="1 - HöS",'C1. Verprobung'!$E$17,
IF($C812="2 - HöS/HS",'C1. Verprobung'!$E$18,
IF($C812="3 - HS",'C1. Verprobung'!$E$19,
IF($C812="4 - HS/MS",'C1. Verprobung'!$E$20,
IF($C812="5 - MS",'C1. Verprobung'!$E$21,
IF($C812="6 - MS/NS",'C1. Verprobung'!$E$22,
IF($C812="7 - NS",'C1. Verprobung'!$E$23,"-")))))))</f>
        <v>-</v>
      </c>
      <c r="R812" s="322" t="str">
        <f>IF($C812="1 - HöS",'C1. Verprobung'!$F$17,
IF($C812="2 - HöS/HS",'C1. Verprobung'!$F$18,
IF($C812="3 - HS",'C1. Verprobung'!$F$19,
IF($C812="4 - HS/MS",'C1. Verprobung'!$F$20,
IF($C812="5 - MS",'C1. Verprobung'!$F$21,
IF($C812="6 - MS/NS",'C1. Verprobung'!$F$22,
IF($C812="7 - NS",'C1. Verprobung'!$F$23,"-")))))))</f>
        <v>-</v>
      </c>
      <c r="S812" s="151"/>
      <c r="T812" s="181">
        <f t="shared" si="63"/>
        <v>0</v>
      </c>
      <c r="U812" s="181">
        <f t="shared" si="64"/>
        <v>0</v>
      </c>
      <c r="V812" s="181">
        <f t="shared" si="65"/>
        <v>0</v>
      </c>
      <c r="W812" s="181">
        <f t="shared" si="66"/>
        <v>0</v>
      </c>
      <c r="X812" s="181">
        <f t="shared" si="67"/>
        <v>0</v>
      </c>
    </row>
    <row r="813" spans="2:24" ht="15" customHeight="1" x14ac:dyDescent="0.2">
      <c r="B813" s="337" t="s">
        <v>36</v>
      </c>
      <c r="C813" s="133" t="s">
        <v>36</v>
      </c>
      <c r="D813" s="133" t="s">
        <v>36</v>
      </c>
      <c r="E813" s="133"/>
      <c r="F813" s="133"/>
      <c r="G813" s="133"/>
      <c r="H813" s="133"/>
      <c r="I813" s="133"/>
      <c r="J813" s="133"/>
      <c r="K813" s="154"/>
      <c r="L813" s="154"/>
      <c r="M813" s="154"/>
      <c r="N813" s="154"/>
      <c r="O813" s="322" t="str">
        <f>IF($C813="1 - HöS",'C1. Verprobung'!$C$17,
IF($C813="2 - HöS/HS",'C1. Verprobung'!$C$18,
IF($C813="3 - HS",'C1. Verprobung'!$C$19,
IF($C813="4 - HS/MS",'C1. Verprobung'!$C$20,
IF($C813="5 - MS",'C1. Verprobung'!$C$21,
IF($C813="6 - MS/NS",'C1. Verprobung'!$C$22,
IF($C813="7 - NS",'C1. Verprobung'!$C$23,"-")))))))</f>
        <v>-</v>
      </c>
      <c r="P813" s="322" t="str">
        <f>IF($C813="1 - HöS",'C1. Verprobung'!$D$17,
IF($C813="2 - HöS/HS",'C1. Verprobung'!$D$18,
IF($C813="3 - HS",'C1. Verprobung'!$D$19,
IF($C813="4 - HS/MS",'C1. Verprobung'!$D$20,
IF($C813="5 - MS",'C1. Verprobung'!$D$21,
IF($C813="6 - MS/NS",'C1. Verprobung'!$D$22,
IF($C813="7 - NS",'C1. Verprobung'!$D$23,"-")))))))</f>
        <v>-</v>
      </c>
      <c r="Q813" s="322" t="str">
        <f>IF($C813="1 - HöS",'C1. Verprobung'!$E$17,
IF($C813="2 - HöS/HS",'C1. Verprobung'!$E$18,
IF($C813="3 - HS",'C1. Verprobung'!$E$19,
IF($C813="4 - HS/MS",'C1. Verprobung'!$E$20,
IF($C813="5 - MS",'C1. Verprobung'!$E$21,
IF($C813="6 - MS/NS",'C1. Verprobung'!$E$22,
IF($C813="7 - NS",'C1. Verprobung'!$E$23,"-")))))))</f>
        <v>-</v>
      </c>
      <c r="R813" s="322" t="str">
        <f>IF($C813="1 - HöS",'C1. Verprobung'!$F$17,
IF($C813="2 - HöS/HS",'C1. Verprobung'!$F$18,
IF($C813="3 - HS",'C1. Verprobung'!$F$19,
IF($C813="4 - HS/MS",'C1. Verprobung'!$F$20,
IF($C813="5 - MS",'C1. Verprobung'!$F$21,
IF($C813="6 - MS/NS",'C1. Verprobung'!$F$22,
IF($C813="7 - NS",'C1. Verprobung'!$F$23,"-")))))))</f>
        <v>-</v>
      </c>
      <c r="S813" s="151"/>
      <c r="T813" s="181">
        <f t="shared" si="63"/>
        <v>0</v>
      </c>
      <c r="U813" s="181">
        <f t="shared" si="64"/>
        <v>0</v>
      </c>
      <c r="V813" s="181">
        <f t="shared" si="65"/>
        <v>0</v>
      </c>
      <c r="W813" s="181">
        <f t="shared" si="66"/>
        <v>0</v>
      </c>
      <c r="X813" s="181">
        <f t="shared" si="67"/>
        <v>0</v>
      </c>
    </row>
    <row r="814" spans="2:24" ht="15" customHeight="1" x14ac:dyDescent="0.2">
      <c r="B814" s="337" t="s">
        <v>36</v>
      </c>
      <c r="C814" s="133" t="s">
        <v>36</v>
      </c>
      <c r="D814" s="133" t="s">
        <v>36</v>
      </c>
      <c r="E814" s="133"/>
      <c r="F814" s="133"/>
      <c r="G814" s="133"/>
      <c r="H814" s="133"/>
      <c r="I814" s="133"/>
      <c r="J814" s="133"/>
      <c r="K814" s="154"/>
      <c r="L814" s="154"/>
      <c r="M814" s="154"/>
      <c r="N814" s="154"/>
      <c r="O814" s="322" t="str">
        <f>IF($C814="1 - HöS",'C1. Verprobung'!$C$17,
IF($C814="2 - HöS/HS",'C1. Verprobung'!$C$18,
IF($C814="3 - HS",'C1. Verprobung'!$C$19,
IF($C814="4 - HS/MS",'C1. Verprobung'!$C$20,
IF($C814="5 - MS",'C1. Verprobung'!$C$21,
IF($C814="6 - MS/NS",'C1. Verprobung'!$C$22,
IF($C814="7 - NS",'C1. Verprobung'!$C$23,"-")))))))</f>
        <v>-</v>
      </c>
      <c r="P814" s="322" t="str">
        <f>IF($C814="1 - HöS",'C1. Verprobung'!$D$17,
IF($C814="2 - HöS/HS",'C1. Verprobung'!$D$18,
IF($C814="3 - HS",'C1. Verprobung'!$D$19,
IF($C814="4 - HS/MS",'C1. Verprobung'!$D$20,
IF($C814="5 - MS",'C1. Verprobung'!$D$21,
IF($C814="6 - MS/NS",'C1. Verprobung'!$D$22,
IF($C814="7 - NS",'C1. Verprobung'!$D$23,"-")))))))</f>
        <v>-</v>
      </c>
      <c r="Q814" s="322" t="str">
        <f>IF($C814="1 - HöS",'C1. Verprobung'!$E$17,
IF($C814="2 - HöS/HS",'C1. Verprobung'!$E$18,
IF($C814="3 - HS",'C1. Verprobung'!$E$19,
IF($C814="4 - HS/MS",'C1. Verprobung'!$E$20,
IF($C814="5 - MS",'C1. Verprobung'!$E$21,
IF($C814="6 - MS/NS",'C1. Verprobung'!$E$22,
IF($C814="7 - NS",'C1. Verprobung'!$E$23,"-")))))))</f>
        <v>-</v>
      </c>
      <c r="R814" s="322" t="str">
        <f>IF($C814="1 - HöS",'C1. Verprobung'!$F$17,
IF($C814="2 - HöS/HS",'C1. Verprobung'!$F$18,
IF($C814="3 - HS",'C1. Verprobung'!$F$19,
IF($C814="4 - HS/MS",'C1. Verprobung'!$F$20,
IF($C814="5 - MS",'C1. Verprobung'!$F$21,
IF($C814="6 - MS/NS",'C1. Verprobung'!$F$22,
IF($C814="7 - NS",'C1. Verprobung'!$F$23,"-")))))))</f>
        <v>-</v>
      </c>
      <c r="S814" s="151"/>
      <c r="T814" s="181">
        <f t="shared" si="63"/>
        <v>0</v>
      </c>
      <c r="U814" s="181">
        <f t="shared" si="64"/>
        <v>0</v>
      </c>
      <c r="V814" s="181">
        <f t="shared" si="65"/>
        <v>0</v>
      </c>
      <c r="W814" s="181">
        <f t="shared" si="66"/>
        <v>0</v>
      </c>
      <c r="X814" s="181">
        <f t="shared" si="67"/>
        <v>0</v>
      </c>
    </row>
    <row r="815" spans="2:24" ht="15" customHeight="1" x14ac:dyDescent="0.2">
      <c r="B815" s="337" t="s">
        <v>36</v>
      </c>
      <c r="C815" s="133" t="s">
        <v>36</v>
      </c>
      <c r="D815" s="133" t="s">
        <v>36</v>
      </c>
      <c r="E815" s="133"/>
      <c r="F815" s="133"/>
      <c r="G815" s="133"/>
      <c r="H815" s="133"/>
      <c r="I815" s="133"/>
      <c r="J815" s="133"/>
      <c r="K815" s="154"/>
      <c r="L815" s="154"/>
      <c r="M815" s="154"/>
      <c r="N815" s="154"/>
      <c r="O815" s="322" t="str">
        <f>IF($C815="1 - HöS",'C1. Verprobung'!$C$17,
IF($C815="2 - HöS/HS",'C1. Verprobung'!$C$18,
IF($C815="3 - HS",'C1. Verprobung'!$C$19,
IF($C815="4 - HS/MS",'C1. Verprobung'!$C$20,
IF($C815="5 - MS",'C1. Verprobung'!$C$21,
IF($C815="6 - MS/NS",'C1. Verprobung'!$C$22,
IF($C815="7 - NS",'C1. Verprobung'!$C$23,"-")))))))</f>
        <v>-</v>
      </c>
      <c r="P815" s="322" t="str">
        <f>IF($C815="1 - HöS",'C1. Verprobung'!$D$17,
IF($C815="2 - HöS/HS",'C1. Verprobung'!$D$18,
IF($C815="3 - HS",'C1. Verprobung'!$D$19,
IF($C815="4 - HS/MS",'C1. Verprobung'!$D$20,
IF($C815="5 - MS",'C1. Verprobung'!$D$21,
IF($C815="6 - MS/NS",'C1. Verprobung'!$D$22,
IF($C815="7 - NS",'C1. Verprobung'!$D$23,"-")))))))</f>
        <v>-</v>
      </c>
      <c r="Q815" s="322" t="str">
        <f>IF($C815="1 - HöS",'C1. Verprobung'!$E$17,
IF($C815="2 - HöS/HS",'C1. Verprobung'!$E$18,
IF($C815="3 - HS",'C1. Verprobung'!$E$19,
IF($C815="4 - HS/MS",'C1. Verprobung'!$E$20,
IF($C815="5 - MS",'C1. Verprobung'!$E$21,
IF($C815="6 - MS/NS",'C1. Verprobung'!$E$22,
IF($C815="7 - NS",'C1. Verprobung'!$E$23,"-")))))))</f>
        <v>-</v>
      </c>
      <c r="R815" s="322" t="str">
        <f>IF($C815="1 - HöS",'C1. Verprobung'!$F$17,
IF($C815="2 - HöS/HS",'C1. Verprobung'!$F$18,
IF($C815="3 - HS",'C1. Verprobung'!$F$19,
IF($C815="4 - HS/MS",'C1. Verprobung'!$F$20,
IF($C815="5 - MS",'C1. Verprobung'!$F$21,
IF($C815="6 - MS/NS",'C1. Verprobung'!$F$22,
IF($C815="7 - NS",'C1. Verprobung'!$F$23,"-")))))))</f>
        <v>-</v>
      </c>
      <c r="S815" s="151"/>
      <c r="T815" s="181">
        <f t="shared" si="63"/>
        <v>0</v>
      </c>
      <c r="U815" s="181">
        <f t="shared" si="64"/>
        <v>0</v>
      </c>
      <c r="V815" s="181">
        <f t="shared" si="65"/>
        <v>0</v>
      </c>
      <c r="W815" s="181">
        <f t="shared" si="66"/>
        <v>0</v>
      </c>
      <c r="X815" s="181">
        <f t="shared" si="67"/>
        <v>0</v>
      </c>
    </row>
    <row r="816" spans="2:24" ht="15" customHeight="1" x14ac:dyDescent="0.2">
      <c r="B816" s="337" t="s">
        <v>36</v>
      </c>
      <c r="C816" s="133" t="s">
        <v>36</v>
      </c>
      <c r="D816" s="133" t="s">
        <v>36</v>
      </c>
      <c r="E816" s="133"/>
      <c r="F816" s="133"/>
      <c r="G816" s="133"/>
      <c r="H816" s="133"/>
      <c r="I816" s="133"/>
      <c r="J816" s="133"/>
      <c r="K816" s="154"/>
      <c r="L816" s="154"/>
      <c r="M816" s="154"/>
      <c r="N816" s="154"/>
      <c r="O816" s="322" t="str">
        <f>IF($C816="1 - HöS",'C1. Verprobung'!$C$17,
IF($C816="2 - HöS/HS",'C1. Verprobung'!$C$18,
IF($C816="3 - HS",'C1. Verprobung'!$C$19,
IF($C816="4 - HS/MS",'C1. Verprobung'!$C$20,
IF($C816="5 - MS",'C1. Verprobung'!$C$21,
IF($C816="6 - MS/NS",'C1. Verprobung'!$C$22,
IF($C816="7 - NS",'C1. Verprobung'!$C$23,"-")))))))</f>
        <v>-</v>
      </c>
      <c r="P816" s="322" t="str">
        <f>IF($C816="1 - HöS",'C1. Verprobung'!$D$17,
IF($C816="2 - HöS/HS",'C1. Verprobung'!$D$18,
IF($C816="3 - HS",'C1. Verprobung'!$D$19,
IF($C816="4 - HS/MS",'C1. Verprobung'!$D$20,
IF($C816="5 - MS",'C1. Verprobung'!$D$21,
IF($C816="6 - MS/NS",'C1. Verprobung'!$D$22,
IF($C816="7 - NS",'C1. Verprobung'!$D$23,"-")))))))</f>
        <v>-</v>
      </c>
      <c r="Q816" s="322" t="str">
        <f>IF($C816="1 - HöS",'C1. Verprobung'!$E$17,
IF($C816="2 - HöS/HS",'C1. Verprobung'!$E$18,
IF($C816="3 - HS",'C1. Verprobung'!$E$19,
IF($C816="4 - HS/MS",'C1. Verprobung'!$E$20,
IF($C816="5 - MS",'C1. Verprobung'!$E$21,
IF($C816="6 - MS/NS",'C1. Verprobung'!$E$22,
IF($C816="7 - NS",'C1. Verprobung'!$E$23,"-")))))))</f>
        <v>-</v>
      </c>
      <c r="R816" s="322" t="str">
        <f>IF($C816="1 - HöS",'C1. Verprobung'!$F$17,
IF($C816="2 - HöS/HS",'C1. Verprobung'!$F$18,
IF($C816="3 - HS",'C1. Verprobung'!$F$19,
IF($C816="4 - HS/MS",'C1. Verprobung'!$F$20,
IF($C816="5 - MS",'C1. Verprobung'!$F$21,
IF($C816="6 - MS/NS",'C1. Verprobung'!$F$22,
IF($C816="7 - NS",'C1. Verprobung'!$F$23,"-")))))))</f>
        <v>-</v>
      </c>
      <c r="S816" s="151"/>
      <c r="T816" s="181">
        <f t="shared" si="63"/>
        <v>0</v>
      </c>
      <c r="U816" s="181">
        <f t="shared" si="64"/>
        <v>0</v>
      </c>
      <c r="V816" s="181">
        <f t="shared" si="65"/>
        <v>0</v>
      </c>
      <c r="W816" s="181">
        <f t="shared" si="66"/>
        <v>0</v>
      </c>
      <c r="X816" s="181">
        <f t="shared" si="67"/>
        <v>0</v>
      </c>
    </row>
    <row r="817" spans="2:24" ht="15" customHeight="1" x14ac:dyDescent="0.2">
      <c r="B817" s="337" t="s">
        <v>36</v>
      </c>
      <c r="C817" s="133" t="s">
        <v>36</v>
      </c>
      <c r="D817" s="133" t="s">
        <v>36</v>
      </c>
      <c r="E817" s="133"/>
      <c r="F817" s="133"/>
      <c r="G817" s="133"/>
      <c r="H817" s="133"/>
      <c r="I817" s="133"/>
      <c r="J817" s="133"/>
      <c r="K817" s="154"/>
      <c r="L817" s="154"/>
      <c r="M817" s="154"/>
      <c r="N817" s="154"/>
      <c r="O817" s="322" t="str">
        <f>IF($C817="1 - HöS",'C1. Verprobung'!$C$17,
IF($C817="2 - HöS/HS",'C1. Verprobung'!$C$18,
IF($C817="3 - HS",'C1. Verprobung'!$C$19,
IF($C817="4 - HS/MS",'C1. Verprobung'!$C$20,
IF($C817="5 - MS",'C1. Verprobung'!$C$21,
IF($C817="6 - MS/NS",'C1. Verprobung'!$C$22,
IF($C817="7 - NS",'C1. Verprobung'!$C$23,"-")))))))</f>
        <v>-</v>
      </c>
      <c r="P817" s="322" t="str">
        <f>IF($C817="1 - HöS",'C1. Verprobung'!$D$17,
IF($C817="2 - HöS/HS",'C1. Verprobung'!$D$18,
IF($C817="3 - HS",'C1. Verprobung'!$D$19,
IF($C817="4 - HS/MS",'C1. Verprobung'!$D$20,
IF($C817="5 - MS",'C1. Verprobung'!$D$21,
IF($C817="6 - MS/NS",'C1. Verprobung'!$D$22,
IF($C817="7 - NS",'C1. Verprobung'!$D$23,"-")))))))</f>
        <v>-</v>
      </c>
      <c r="Q817" s="322" t="str">
        <f>IF($C817="1 - HöS",'C1. Verprobung'!$E$17,
IF($C817="2 - HöS/HS",'C1. Verprobung'!$E$18,
IF($C817="3 - HS",'C1. Verprobung'!$E$19,
IF($C817="4 - HS/MS",'C1. Verprobung'!$E$20,
IF($C817="5 - MS",'C1. Verprobung'!$E$21,
IF($C817="6 - MS/NS",'C1. Verprobung'!$E$22,
IF($C817="7 - NS",'C1. Verprobung'!$E$23,"-")))))))</f>
        <v>-</v>
      </c>
      <c r="R817" s="322" t="str">
        <f>IF($C817="1 - HöS",'C1. Verprobung'!$F$17,
IF($C817="2 - HöS/HS",'C1. Verprobung'!$F$18,
IF($C817="3 - HS",'C1. Verprobung'!$F$19,
IF($C817="4 - HS/MS",'C1. Verprobung'!$F$20,
IF($C817="5 - MS",'C1. Verprobung'!$F$21,
IF($C817="6 - MS/NS",'C1. Verprobung'!$F$22,
IF($C817="7 - NS",'C1. Verprobung'!$F$23,"-")))))))</f>
        <v>-</v>
      </c>
      <c r="S817" s="151"/>
      <c r="T817" s="181">
        <f t="shared" si="63"/>
        <v>0</v>
      </c>
      <c r="U817" s="181">
        <f t="shared" si="64"/>
        <v>0</v>
      </c>
      <c r="V817" s="181">
        <f t="shared" si="65"/>
        <v>0</v>
      </c>
      <c r="W817" s="181">
        <f t="shared" si="66"/>
        <v>0</v>
      </c>
      <c r="X817" s="181">
        <f t="shared" si="67"/>
        <v>0</v>
      </c>
    </row>
    <row r="818" spans="2:24" ht="15" customHeight="1" x14ac:dyDescent="0.2">
      <c r="B818" s="337" t="s">
        <v>36</v>
      </c>
      <c r="C818" s="133" t="s">
        <v>36</v>
      </c>
      <c r="D818" s="133" t="s">
        <v>36</v>
      </c>
      <c r="E818" s="133"/>
      <c r="F818" s="133"/>
      <c r="G818" s="133"/>
      <c r="H818" s="133"/>
      <c r="I818" s="133"/>
      <c r="J818" s="133"/>
      <c r="K818" s="154"/>
      <c r="L818" s="154"/>
      <c r="M818" s="154"/>
      <c r="N818" s="154"/>
      <c r="O818" s="322" t="str">
        <f>IF($C818="1 - HöS",'C1. Verprobung'!$C$17,
IF($C818="2 - HöS/HS",'C1. Verprobung'!$C$18,
IF($C818="3 - HS",'C1. Verprobung'!$C$19,
IF($C818="4 - HS/MS",'C1. Verprobung'!$C$20,
IF($C818="5 - MS",'C1. Verprobung'!$C$21,
IF($C818="6 - MS/NS",'C1. Verprobung'!$C$22,
IF($C818="7 - NS",'C1. Verprobung'!$C$23,"-")))))))</f>
        <v>-</v>
      </c>
      <c r="P818" s="322" t="str">
        <f>IF($C818="1 - HöS",'C1. Verprobung'!$D$17,
IF($C818="2 - HöS/HS",'C1. Verprobung'!$D$18,
IF($C818="3 - HS",'C1. Verprobung'!$D$19,
IF($C818="4 - HS/MS",'C1. Verprobung'!$D$20,
IF($C818="5 - MS",'C1. Verprobung'!$D$21,
IF($C818="6 - MS/NS",'C1. Verprobung'!$D$22,
IF($C818="7 - NS",'C1. Verprobung'!$D$23,"-")))))))</f>
        <v>-</v>
      </c>
      <c r="Q818" s="322" t="str">
        <f>IF($C818="1 - HöS",'C1. Verprobung'!$E$17,
IF($C818="2 - HöS/HS",'C1. Verprobung'!$E$18,
IF($C818="3 - HS",'C1. Verprobung'!$E$19,
IF($C818="4 - HS/MS",'C1. Verprobung'!$E$20,
IF($C818="5 - MS",'C1. Verprobung'!$E$21,
IF($C818="6 - MS/NS",'C1. Verprobung'!$E$22,
IF($C818="7 - NS",'C1. Verprobung'!$E$23,"-")))))))</f>
        <v>-</v>
      </c>
      <c r="R818" s="322" t="str">
        <f>IF($C818="1 - HöS",'C1. Verprobung'!$F$17,
IF($C818="2 - HöS/HS",'C1. Verprobung'!$F$18,
IF($C818="3 - HS",'C1. Verprobung'!$F$19,
IF($C818="4 - HS/MS",'C1. Verprobung'!$F$20,
IF($C818="5 - MS",'C1. Verprobung'!$F$21,
IF($C818="6 - MS/NS",'C1. Verprobung'!$F$22,
IF($C818="7 - NS",'C1. Verprobung'!$F$23,"-")))))))</f>
        <v>-</v>
      </c>
      <c r="S818" s="151"/>
      <c r="T818" s="181">
        <f t="shared" si="63"/>
        <v>0</v>
      </c>
      <c r="U818" s="181">
        <f t="shared" si="64"/>
        <v>0</v>
      </c>
      <c r="V818" s="181">
        <f t="shared" si="65"/>
        <v>0</v>
      </c>
      <c r="W818" s="181">
        <f t="shared" si="66"/>
        <v>0</v>
      </c>
      <c r="X818" s="181">
        <f t="shared" si="67"/>
        <v>0</v>
      </c>
    </row>
    <row r="819" spans="2:24" ht="15" customHeight="1" x14ac:dyDescent="0.2">
      <c r="B819" s="337" t="s">
        <v>36</v>
      </c>
      <c r="C819" s="133" t="s">
        <v>36</v>
      </c>
      <c r="D819" s="133" t="s">
        <v>36</v>
      </c>
      <c r="E819" s="133"/>
      <c r="F819" s="133"/>
      <c r="G819" s="133"/>
      <c r="H819" s="133"/>
      <c r="I819" s="133"/>
      <c r="J819" s="133"/>
      <c r="K819" s="154"/>
      <c r="L819" s="154"/>
      <c r="M819" s="154"/>
      <c r="N819" s="154"/>
      <c r="O819" s="322" t="str">
        <f>IF($C819="1 - HöS",'C1. Verprobung'!$C$17,
IF($C819="2 - HöS/HS",'C1. Verprobung'!$C$18,
IF($C819="3 - HS",'C1. Verprobung'!$C$19,
IF($C819="4 - HS/MS",'C1. Verprobung'!$C$20,
IF($C819="5 - MS",'C1. Verprobung'!$C$21,
IF($C819="6 - MS/NS",'C1. Verprobung'!$C$22,
IF($C819="7 - NS",'C1. Verprobung'!$C$23,"-")))))))</f>
        <v>-</v>
      </c>
      <c r="P819" s="322" t="str">
        <f>IF($C819="1 - HöS",'C1. Verprobung'!$D$17,
IF($C819="2 - HöS/HS",'C1. Verprobung'!$D$18,
IF($C819="3 - HS",'C1. Verprobung'!$D$19,
IF($C819="4 - HS/MS",'C1. Verprobung'!$D$20,
IF($C819="5 - MS",'C1. Verprobung'!$D$21,
IF($C819="6 - MS/NS",'C1. Verprobung'!$D$22,
IF($C819="7 - NS",'C1. Verprobung'!$D$23,"-")))))))</f>
        <v>-</v>
      </c>
      <c r="Q819" s="322" t="str">
        <f>IF($C819="1 - HöS",'C1. Verprobung'!$E$17,
IF($C819="2 - HöS/HS",'C1. Verprobung'!$E$18,
IF($C819="3 - HS",'C1. Verprobung'!$E$19,
IF($C819="4 - HS/MS",'C1. Verprobung'!$E$20,
IF($C819="5 - MS",'C1. Verprobung'!$E$21,
IF($C819="6 - MS/NS",'C1. Verprobung'!$E$22,
IF($C819="7 - NS",'C1. Verprobung'!$E$23,"-")))))))</f>
        <v>-</v>
      </c>
      <c r="R819" s="322" t="str">
        <f>IF($C819="1 - HöS",'C1. Verprobung'!$F$17,
IF($C819="2 - HöS/HS",'C1. Verprobung'!$F$18,
IF($C819="3 - HS",'C1. Verprobung'!$F$19,
IF($C819="4 - HS/MS",'C1. Verprobung'!$F$20,
IF($C819="5 - MS",'C1. Verprobung'!$F$21,
IF($C819="6 - MS/NS",'C1. Verprobung'!$F$22,
IF($C819="7 - NS",'C1. Verprobung'!$F$23,"-")))))))</f>
        <v>-</v>
      </c>
      <c r="S819" s="151"/>
      <c r="T819" s="181">
        <f t="shared" si="63"/>
        <v>0</v>
      </c>
      <c r="U819" s="181">
        <f t="shared" si="64"/>
        <v>0</v>
      </c>
      <c r="V819" s="181">
        <f t="shared" si="65"/>
        <v>0</v>
      </c>
      <c r="W819" s="181">
        <f t="shared" si="66"/>
        <v>0</v>
      </c>
      <c r="X819" s="181">
        <f t="shared" si="67"/>
        <v>0</v>
      </c>
    </row>
    <row r="820" spans="2:24" ht="15" customHeight="1" x14ac:dyDescent="0.2">
      <c r="B820" s="337" t="s">
        <v>36</v>
      </c>
      <c r="C820" s="133" t="s">
        <v>36</v>
      </c>
      <c r="D820" s="133" t="s">
        <v>36</v>
      </c>
      <c r="E820" s="133"/>
      <c r="F820" s="133"/>
      <c r="G820" s="133"/>
      <c r="H820" s="133"/>
      <c r="I820" s="133"/>
      <c r="J820" s="133"/>
      <c r="K820" s="154"/>
      <c r="L820" s="154"/>
      <c r="M820" s="154"/>
      <c r="N820" s="154"/>
      <c r="O820" s="322" t="str">
        <f>IF($C820="1 - HöS",'C1. Verprobung'!$C$17,
IF($C820="2 - HöS/HS",'C1. Verprobung'!$C$18,
IF($C820="3 - HS",'C1. Verprobung'!$C$19,
IF($C820="4 - HS/MS",'C1. Verprobung'!$C$20,
IF($C820="5 - MS",'C1. Verprobung'!$C$21,
IF($C820="6 - MS/NS",'C1. Verprobung'!$C$22,
IF($C820="7 - NS",'C1. Verprobung'!$C$23,"-")))))))</f>
        <v>-</v>
      </c>
      <c r="P820" s="322" t="str">
        <f>IF($C820="1 - HöS",'C1. Verprobung'!$D$17,
IF($C820="2 - HöS/HS",'C1. Verprobung'!$D$18,
IF($C820="3 - HS",'C1. Verprobung'!$D$19,
IF($C820="4 - HS/MS",'C1. Verprobung'!$D$20,
IF($C820="5 - MS",'C1. Verprobung'!$D$21,
IF($C820="6 - MS/NS",'C1. Verprobung'!$D$22,
IF($C820="7 - NS",'C1. Verprobung'!$D$23,"-")))))))</f>
        <v>-</v>
      </c>
      <c r="Q820" s="322" t="str">
        <f>IF($C820="1 - HöS",'C1. Verprobung'!$E$17,
IF($C820="2 - HöS/HS",'C1. Verprobung'!$E$18,
IF($C820="3 - HS",'C1. Verprobung'!$E$19,
IF($C820="4 - HS/MS",'C1. Verprobung'!$E$20,
IF($C820="5 - MS",'C1. Verprobung'!$E$21,
IF($C820="6 - MS/NS",'C1. Verprobung'!$E$22,
IF($C820="7 - NS",'C1. Verprobung'!$E$23,"-")))))))</f>
        <v>-</v>
      </c>
      <c r="R820" s="322" t="str">
        <f>IF($C820="1 - HöS",'C1. Verprobung'!$F$17,
IF($C820="2 - HöS/HS",'C1. Verprobung'!$F$18,
IF($C820="3 - HS",'C1. Verprobung'!$F$19,
IF($C820="4 - HS/MS",'C1. Verprobung'!$F$20,
IF($C820="5 - MS",'C1. Verprobung'!$F$21,
IF($C820="6 - MS/NS",'C1. Verprobung'!$F$22,
IF($C820="7 - NS",'C1. Verprobung'!$F$23,"-")))))))</f>
        <v>-</v>
      </c>
      <c r="S820" s="151"/>
      <c r="T820" s="181">
        <f t="shared" si="63"/>
        <v>0</v>
      </c>
      <c r="U820" s="181">
        <f t="shared" si="64"/>
        <v>0</v>
      </c>
      <c r="V820" s="181">
        <f t="shared" si="65"/>
        <v>0</v>
      </c>
      <c r="W820" s="181">
        <f t="shared" si="66"/>
        <v>0</v>
      </c>
      <c r="X820" s="181">
        <f t="shared" si="67"/>
        <v>0</v>
      </c>
    </row>
    <row r="821" spans="2:24" ht="15" customHeight="1" x14ac:dyDescent="0.2">
      <c r="B821" s="337" t="s">
        <v>36</v>
      </c>
      <c r="C821" s="133" t="s">
        <v>36</v>
      </c>
      <c r="D821" s="133" t="s">
        <v>36</v>
      </c>
      <c r="E821" s="133"/>
      <c r="F821" s="133"/>
      <c r="G821" s="133"/>
      <c r="H821" s="133"/>
      <c r="I821" s="133"/>
      <c r="J821" s="133"/>
      <c r="K821" s="154"/>
      <c r="L821" s="154"/>
      <c r="M821" s="154"/>
      <c r="N821" s="154"/>
      <c r="O821" s="322" t="str">
        <f>IF($C821="1 - HöS",'C1. Verprobung'!$C$17,
IF($C821="2 - HöS/HS",'C1. Verprobung'!$C$18,
IF($C821="3 - HS",'C1. Verprobung'!$C$19,
IF($C821="4 - HS/MS",'C1. Verprobung'!$C$20,
IF($C821="5 - MS",'C1. Verprobung'!$C$21,
IF($C821="6 - MS/NS",'C1. Verprobung'!$C$22,
IF($C821="7 - NS",'C1. Verprobung'!$C$23,"-")))))))</f>
        <v>-</v>
      </c>
      <c r="P821" s="322" t="str">
        <f>IF($C821="1 - HöS",'C1. Verprobung'!$D$17,
IF($C821="2 - HöS/HS",'C1. Verprobung'!$D$18,
IF($C821="3 - HS",'C1. Verprobung'!$D$19,
IF($C821="4 - HS/MS",'C1. Verprobung'!$D$20,
IF($C821="5 - MS",'C1. Verprobung'!$D$21,
IF($C821="6 - MS/NS",'C1. Verprobung'!$D$22,
IF($C821="7 - NS",'C1. Verprobung'!$D$23,"-")))))))</f>
        <v>-</v>
      </c>
      <c r="Q821" s="322" t="str">
        <f>IF($C821="1 - HöS",'C1. Verprobung'!$E$17,
IF($C821="2 - HöS/HS",'C1. Verprobung'!$E$18,
IF($C821="3 - HS",'C1. Verprobung'!$E$19,
IF($C821="4 - HS/MS",'C1. Verprobung'!$E$20,
IF($C821="5 - MS",'C1. Verprobung'!$E$21,
IF($C821="6 - MS/NS",'C1. Verprobung'!$E$22,
IF($C821="7 - NS",'C1. Verprobung'!$E$23,"-")))))))</f>
        <v>-</v>
      </c>
      <c r="R821" s="322" t="str">
        <f>IF($C821="1 - HöS",'C1. Verprobung'!$F$17,
IF($C821="2 - HöS/HS",'C1. Verprobung'!$F$18,
IF($C821="3 - HS",'C1. Verprobung'!$F$19,
IF($C821="4 - HS/MS",'C1. Verprobung'!$F$20,
IF($C821="5 - MS",'C1. Verprobung'!$F$21,
IF($C821="6 - MS/NS",'C1. Verprobung'!$F$22,
IF($C821="7 - NS",'C1. Verprobung'!$F$23,"-")))))))</f>
        <v>-</v>
      </c>
      <c r="S821" s="151"/>
      <c r="T821" s="181">
        <f t="shared" si="63"/>
        <v>0</v>
      </c>
      <c r="U821" s="181">
        <f t="shared" si="64"/>
        <v>0</v>
      </c>
      <c r="V821" s="181">
        <f t="shared" si="65"/>
        <v>0</v>
      </c>
      <c r="W821" s="181">
        <f t="shared" si="66"/>
        <v>0</v>
      </c>
      <c r="X821" s="181">
        <f t="shared" si="67"/>
        <v>0</v>
      </c>
    </row>
    <row r="822" spans="2:24" ht="15" customHeight="1" x14ac:dyDescent="0.2">
      <c r="B822" s="337" t="s">
        <v>36</v>
      </c>
      <c r="C822" s="133" t="s">
        <v>36</v>
      </c>
      <c r="D822" s="133" t="s">
        <v>36</v>
      </c>
      <c r="E822" s="133"/>
      <c r="F822" s="133"/>
      <c r="G822" s="133"/>
      <c r="H822" s="133"/>
      <c r="I822" s="133"/>
      <c r="J822" s="133"/>
      <c r="K822" s="154"/>
      <c r="L822" s="154"/>
      <c r="M822" s="154"/>
      <c r="N822" s="154"/>
      <c r="O822" s="322" t="str">
        <f>IF($C822="1 - HöS",'C1. Verprobung'!$C$17,
IF($C822="2 - HöS/HS",'C1. Verprobung'!$C$18,
IF($C822="3 - HS",'C1. Verprobung'!$C$19,
IF($C822="4 - HS/MS",'C1. Verprobung'!$C$20,
IF($C822="5 - MS",'C1. Verprobung'!$C$21,
IF($C822="6 - MS/NS",'C1. Verprobung'!$C$22,
IF($C822="7 - NS",'C1. Verprobung'!$C$23,"-")))))))</f>
        <v>-</v>
      </c>
      <c r="P822" s="322" t="str">
        <f>IF($C822="1 - HöS",'C1. Verprobung'!$D$17,
IF($C822="2 - HöS/HS",'C1. Verprobung'!$D$18,
IF($C822="3 - HS",'C1. Verprobung'!$D$19,
IF($C822="4 - HS/MS",'C1. Verprobung'!$D$20,
IF($C822="5 - MS",'C1. Verprobung'!$D$21,
IF($C822="6 - MS/NS",'C1. Verprobung'!$D$22,
IF($C822="7 - NS",'C1. Verprobung'!$D$23,"-")))))))</f>
        <v>-</v>
      </c>
      <c r="Q822" s="322" t="str">
        <f>IF($C822="1 - HöS",'C1. Verprobung'!$E$17,
IF($C822="2 - HöS/HS",'C1. Verprobung'!$E$18,
IF($C822="3 - HS",'C1. Verprobung'!$E$19,
IF($C822="4 - HS/MS",'C1. Verprobung'!$E$20,
IF($C822="5 - MS",'C1. Verprobung'!$E$21,
IF($C822="6 - MS/NS",'C1. Verprobung'!$E$22,
IF($C822="7 - NS",'C1. Verprobung'!$E$23,"-")))))))</f>
        <v>-</v>
      </c>
      <c r="R822" s="322" t="str">
        <f>IF($C822="1 - HöS",'C1. Verprobung'!$F$17,
IF($C822="2 - HöS/HS",'C1. Verprobung'!$F$18,
IF($C822="3 - HS",'C1. Verprobung'!$F$19,
IF($C822="4 - HS/MS",'C1. Verprobung'!$F$20,
IF($C822="5 - MS",'C1. Verprobung'!$F$21,
IF($C822="6 - MS/NS",'C1. Verprobung'!$F$22,
IF($C822="7 - NS",'C1. Verprobung'!$F$23,"-")))))))</f>
        <v>-</v>
      </c>
      <c r="S822" s="151"/>
      <c r="T822" s="181">
        <f t="shared" si="63"/>
        <v>0</v>
      </c>
      <c r="U822" s="181">
        <f t="shared" si="64"/>
        <v>0</v>
      </c>
      <c r="V822" s="181">
        <f t="shared" si="65"/>
        <v>0</v>
      </c>
      <c r="W822" s="181">
        <f t="shared" si="66"/>
        <v>0</v>
      </c>
      <c r="X822" s="181">
        <f t="shared" si="67"/>
        <v>0</v>
      </c>
    </row>
    <row r="823" spans="2:24" ht="15" customHeight="1" x14ac:dyDescent="0.2">
      <c r="B823" s="337" t="s">
        <v>36</v>
      </c>
      <c r="C823" s="133" t="s">
        <v>36</v>
      </c>
      <c r="D823" s="133" t="s">
        <v>36</v>
      </c>
      <c r="E823" s="133"/>
      <c r="F823" s="133"/>
      <c r="G823" s="133"/>
      <c r="H823" s="133"/>
      <c r="I823" s="133"/>
      <c r="J823" s="133"/>
      <c r="K823" s="154"/>
      <c r="L823" s="154"/>
      <c r="M823" s="154"/>
      <c r="N823" s="154"/>
      <c r="O823" s="322" t="str">
        <f>IF($C823="1 - HöS",'C1. Verprobung'!$C$17,
IF($C823="2 - HöS/HS",'C1. Verprobung'!$C$18,
IF($C823="3 - HS",'C1. Verprobung'!$C$19,
IF($C823="4 - HS/MS",'C1. Verprobung'!$C$20,
IF($C823="5 - MS",'C1. Verprobung'!$C$21,
IF($C823="6 - MS/NS",'C1. Verprobung'!$C$22,
IF($C823="7 - NS",'C1. Verprobung'!$C$23,"-")))))))</f>
        <v>-</v>
      </c>
      <c r="P823" s="322" t="str">
        <f>IF($C823="1 - HöS",'C1. Verprobung'!$D$17,
IF($C823="2 - HöS/HS",'C1. Verprobung'!$D$18,
IF($C823="3 - HS",'C1. Verprobung'!$D$19,
IF($C823="4 - HS/MS",'C1. Verprobung'!$D$20,
IF($C823="5 - MS",'C1. Verprobung'!$D$21,
IF($C823="6 - MS/NS",'C1. Verprobung'!$D$22,
IF($C823="7 - NS",'C1. Verprobung'!$D$23,"-")))))))</f>
        <v>-</v>
      </c>
      <c r="Q823" s="322" t="str">
        <f>IF($C823="1 - HöS",'C1. Verprobung'!$E$17,
IF($C823="2 - HöS/HS",'C1. Verprobung'!$E$18,
IF($C823="3 - HS",'C1. Verprobung'!$E$19,
IF($C823="4 - HS/MS",'C1. Verprobung'!$E$20,
IF($C823="5 - MS",'C1. Verprobung'!$E$21,
IF($C823="6 - MS/NS",'C1. Verprobung'!$E$22,
IF($C823="7 - NS",'C1. Verprobung'!$E$23,"-")))))))</f>
        <v>-</v>
      </c>
      <c r="R823" s="322" t="str">
        <f>IF($C823="1 - HöS",'C1. Verprobung'!$F$17,
IF($C823="2 - HöS/HS",'C1. Verprobung'!$F$18,
IF($C823="3 - HS",'C1. Verprobung'!$F$19,
IF($C823="4 - HS/MS",'C1. Verprobung'!$F$20,
IF($C823="5 - MS",'C1. Verprobung'!$F$21,
IF($C823="6 - MS/NS",'C1. Verprobung'!$F$22,
IF($C823="7 - NS",'C1. Verprobung'!$F$23,"-")))))))</f>
        <v>-</v>
      </c>
      <c r="S823" s="151"/>
      <c r="T823" s="181">
        <f t="shared" si="63"/>
        <v>0</v>
      </c>
      <c r="U823" s="181">
        <f t="shared" si="64"/>
        <v>0</v>
      </c>
      <c r="V823" s="181">
        <f t="shared" si="65"/>
        <v>0</v>
      </c>
      <c r="W823" s="181">
        <f t="shared" si="66"/>
        <v>0</v>
      </c>
      <c r="X823" s="181">
        <f t="shared" si="67"/>
        <v>0</v>
      </c>
    </row>
    <row r="824" spans="2:24" ht="15" customHeight="1" x14ac:dyDescent="0.2">
      <c r="B824" s="337" t="s">
        <v>36</v>
      </c>
      <c r="C824" s="133" t="s">
        <v>36</v>
      </c>
      <c r="D824" s="133" t="s">
        <v>36</v>
      </c>
      <c r="E824" s="133"/>
      <c r="F824" s="133"/>
      <c r="G824" s="133"/>
      <c r="H824" s="133"/>
      <c r="I824" s="133"/>
      <c r="J824" s="133"/>
      <c r="K824" s="154"/>
      <c r="L824" s="154"/>
      <c r="M824" s="154"/>
      <c r="N824" s="154"/>
      <c r="O824" s="322" t="str">
        <f>IF($C824="1 - HöS",'C1. Verprobung'!$C$17,
IF($C824="2 - HöS/HS",'C1. Verprobung'!$C$18,
IF($C824="3 - HS",'C1. Verprobung'!$C$19,
IF($C824="4 - HS/MS",'C1. Verprobung'!$C$20,
IF($C824="5 - MS",'C1. Verprobung'!$C$21,
IF($C824="6 - MS/NS",'C1. Verprobung'!$C$22,
IF($C824="7 - NS",'C1. Verprobung'!$C$23,"-")))))))</f>
        <v>-</v>
      </c>
      <c r="P824" s="322" t="str">
        <f>IF($C824="1 - HöS",'C1. Verprobung'!$D$17,
IF($C824="2 - HöS/HS",'C1. Verprobung'!$D$18,
IF($C824="3 - HS",'C1. Verprobung'!$D$19,
IF($C824="4 - HS/MS",'C1. Verprobung'!$D$20,
IF($C824="5 - MS",'C1. Verprobung'!$D$21,
IF($C824="6 - MS/NS",'C1. Verprobung'!$D$22,
IF($C824="7 - NS",'C1. Verprobung'!$D$23,"-")))))))</f>
        <v>-</v>
      </c>
      <c r="Q824" s="322" t="str">
        <f>IF($C824="1 - HöS",'C1. Verprobung'!$E$17,
IF($C824="2 - HöS/HS",'C1. Verprobung'!$E$18,
IF($C824="3 - HS",'C1. Verprobung'!$E$19,
IF($C824="4 - HS/MS",'C1. Verprobung'!$E$20,
IF($C824="5 - MS",'C1. Verprobung'!$E$21,
IF($C824="6 - MS/NS",'C1. Verprobung'!$E$22,
IF($C824="7 - NS",'C1. Verprobung'!$E$23,"-")))))))</f>
        <v>-</v>
      </c>
      <c r="R824" s="322" t="str">
        <f>IF($C824="1 - HöS",'C1. Verprobung'!$F$17,
IF($C824="2 - HöS/HS",'C1. Verprobung'!$F$18,
IF($C824="3 - HS",'C1. Verprobung'!$F$19,
IF($C824="4 - HS/MS",'C1. Verprobung'!$F$20,
IF($C824="5 - MS",'C1. Verprobung'!$F$21,
IF($C824="6 - MS/NS",'C1. Verprobung'!$F$22,
IF($C824="7 - NS",'C1. Verprobung'!$F$23,"-")))))))</f>
        <v>-</v>
      </c>
      <c r="S824" s="151"/>
      <c r="T824" s="181">
        <f t="shared" si="63"/>
        <v>0</v>
      </c>
      <c r="U824" s="181">
        <f t="shared" si="64"/>
        <v>0</v>
      </c>
      <c r="V824" s="181">
        <f t="shared" si="65"/>
        <v>0</v>
      </c>
      <c r="W824" s="181">
        <f t="shared" si="66"/>
        <v>0</v>
      </c>
      <c r="X824" s="181">
        <f t="shared" si="67"/>
        <v>0</v>
      </c>
    </row>
    <row r="825" spans="2:24" ht="15" customHeight="1" x14ac:dyDescent="0.2">
      <c r="B825" s="337" t="s">
        <v>36</v>
      </c>
      <c r="C825" s="133" t="s">
        <v>36</v>
      </c>
      <c r="D825" s="133" t="s">
        <v>36</v>
      </c>
      <c r="E825" s="133"/>
      <c r="F825" s="133"/>
      <c r="G825" s="133"/>
      <c r="H825" s="133"/>
      <c r="I825" s="133"/>
      <c r="J825" s="133"/>
      <c r="K825" s="154"/>
      <c r="L825" s="154"/>
      <c r="M825" s="154"/>
      <c r="N825" s="154"/>
      <c r="O825" s="322" t="str">
        <f>IF($C825="1 - HöS",'C1. Verprobung'!$C$17,
IF($C825="2 - HöS/HS",'C1. Verprobung'!$C$18,
IF($C825="3 - HS",'C1. Verprobung'!$C$19,
IF($C825="4 - HS/MS",'C1. Verprobung'!$C$20,
IF($C825="5 - MS",'C1. Verprobung'!$C$21,
IF($C825="6 - MS/NS",'C1. Verprobung'!$C$22,
IF($C825="7 - NS",'C1. Verprobung'!$C$23,"-")))))))</f>
        <v>-</v>
      </c>
      <c r="P825" s="322" t="str">
        <f>IF($C825="1 - HöS",'C1. Verprobung'!$D$17,
IF($C825="2 - HöS/HS",'C1. Verprobung'!$D$18,
IF($C825="3 - HS",'C1. Verprobung'!$D$19,
IF($C825="4 - HS/MS",'C1. Verprobung'!$D$20,
IF($C825="5 - MS",'C1. Verprobung'!$D$21,
IF($C825="6 - MS/NS",'C1. Verprobung'!$D$22,
IF($C825="7 - NS",'C1. Verprobung'!$D$23,"-")))))))</f>
        <v>-</v>
      </c>
      <c r="Q825" s="322" t="str">
        <f>IF($C825="1 - HöS",'C1. Verprobung'!$E$17,
IF($C825="2 - HöS/HS",'C1. Verprobung'!$E$18,
IF($C825="3 - HS",'C1. Verprobung'!$E$19,
IF($C825="4 - HS/MS",'C1. Verprobung'!$E$20,
IF($C825="5 - MS",'C1. Verprobung'!$E$21,
IF($C825="6 - MS/NS",'C1. Verprobung'!$E$22,
IF($C825="7 - NS",'C1. Verprobung'!$E$23,"-")))))))</f>
        <v>-</v>
      </c>
      <c r="R825" s="322" t="str">
        <f>IF($C825="1 - HöS",'C1. Verprobung'!$F$17,
IF($C825="2 - HöS/HS",'C1. Verprobung'!$F$18,
IF($C825="3 - HS",'C1. Verprobung'!$F$19,
IF($C825="4 - HS/MS",'C1. Verprobung'!$F$20,
IF($C825="5 - MS",'C1. Verprobung'!$F$21,
IF($C825="6 - MS/NS",'C1. Verprobung'!$F$22,
IF($C825="7 - NS",'C1. Verprobung'!$F$23,"-")))))))</f>
        <v>-</v>
      </c>
      <c r="S825" s="151"/>
      <c r="T825" s="181">
        <f t="shared" si="63"/>
        <v>0</v>
      </c>
      <c r="U825" s="181">
        <f t="shared" si="64"/>
        <v>0</v>
      </c>
      <c r="V825" s="181">
        <f t="shared" si="65"/>
        <v>0</v>
      </c>
      <c r="W825" s="181">
        <f t="shared" si="66"/>
        <v>0</v>
      </c>
      <c r="X825" s="181">
        <f t="shared" si="67"/>
        <v>0</v>
      </c>
    </row>
    <row r="826" spans="2:24" ht="15" customHeight="1" x14ac:dyDescent="0.2">
      <c r="B826" s="337" t="s">
        <v>36</v>
      </c>
      <c r="C826" s="133" t="s">
        <v>36</v>
      </c>
      <c r="D826" s="133" t="s">
        <v>36</v>
      </c>
      <c r="E826" s="133"/>
      <c r="F826" s="133"/>
      <c r="G826" s="133"/>
      <c r="H826" s="133"/>
      <c r="I826" s="133"/>
      <c r="J826" s="133"/>
      <c r="K826" s="154"/>
      <c r="L826" s="154"/>
      <c r="M826" s="154"/>
      <c r="N826" s="154"/>
      <c r="O826" s="322" t="str">
        <f>IF($C826="1 - HöS",'C1. Verprobung'!$C$17,
IF($C826="2 - HöS/HS",'C1. Verprobung'!$C$18,
IF($C826="3 - HS",'C1. Verprobung'!$C$19,
IF($C826="4 - HS/MS",'C1. Verprobung'!$C$20,
IF($C826="5 - MS",'C1. Verprobung'!$C$21,
IF($C826="6 - MS/NS",'C1. Verprobung'!$C$22,
IF($C826="7 - NS",'C1. Verprobung'!$C$23,"-")))))))</f>
        <v>-</v>
      </c>
      <c r="P826" s="322" t="str">
        <f>IF($C826="1 - HöS",'C1. Verprobung'!$D$17,
IF($C826="2 - HöS/HS",'C1. Verprobung'!$D$18,
IF($C826="3 - HS",'C1. Verprobung'!$D$19,
IF($C826="4 - HS/MS",'C1. Verprobung'!$D$20,
IF($C826="5 - MS",'C1. Verprobung'!$D$21,
IF($C826="6 - MS/NS",'C1. Verprobung'!$D$22,
IF($C826="7 - NS",'C1. Verprobung'!$D$23,"-")))))))</f>
        <v>-</v>
      </c>
      <c r="Q826" s="322" t="str">
        <f>IF($C826="1 - HöS",'C1. Verprobung'!$E$17,
IF($C826="2 - HöS/HS",'C1. Verprobung'!$E$18,
IF($C826="3 - HS",'C1. Verprobung'!$E$19,
IF($C826="4 - HS/MS",'C1. Verprobung'!$E$20,
IF($C826="5 - MS",'C1. Verprobung'!$E$21,
IF($C826="6 - MS/NS",'C1. Verprobung'!$E$22,
IF($C826="7 - NS",'C1. Verprobung'!$E$23,"-")))))))</f>
        <v>-</v>
      </c>
      <c r="R826" s="322" t="str">
        <f>IF($C826="1 - HöS",'C1. Verprobung'!$F$17,
IF($C826="2 - HöS/HS",'C1. Verprobung'!$F$18,
IF($C826="3 - HS",'C1. Verprobung'!$F$19,
IF($C826="4 - HS/MS",'C1. Verprobung'!$F$20,
IF($C826="5 - MS",'C1. Verprobung'!$F$21,
IF($C826="6 - MS/NS",'C1. Verprobung'!$F$22,
IF($C826="7 - NS",'C1. Verprobung'!$F$23,"-")))))))</f>
        <v>-</v>
      </c>
      <c r="S826" s="151"/>
      <c r="T826" s="181">
        <f t="shared" si="63"/>
        <v>0</v>
      </c>
      <c r="U826" s="181">
        <f t="shared" si="64"/>
        <v>0</v>
      </c>
      <c r="V826" s="181">
        <f t="shared" si="65"/>
        <v>0</v>
      </c>
      <c r="W826" s="181">
        <f t="shared" si="66"/>
        <v>0</v>
      </c>
      <c r="X826" s="181">
        <f t="shared" si="67"/>
        <v>0</v>
      </c>
    </row>
    <row r="827" spans="2:24" ht="15" customHeight="1" x14ac:dyDescent="0.2">
      <c r="B827" s="337" t="s">
        <v>36</v>
      </c>
      <c r="C827" s="133" t="s">
        <v>36</v>
      </c>
      <c r="D827" s="133" t="s">
        <v>36</v>
      </c>
      <c r="E827" s="133"/>
      <c r="F827" s="133"/>
      <c r="G827" s="133"/>
      <c r="H827" s="133"/>
      <c r="I827" s="133"/>
      <c r="J827" s="133"/>
      <c r="K827" s="154"/>
      <c r="L827" s="154"/>
      <c r="M827" s="154"/>
      <c r="N827" s="154"/>
      <c r="O827" s="322" t="str">
        <f>IF($C827="1 - HöS",'C1. Verprobung'!$C$17,
IF($C827="2 - HöS/HS",'C1. Verprobung'!$C$18,
IF($C827="3 - HS",'C1. Verprobung'!$C$19,
IF($C827="4 - HS/MS",'C1. Verprobung'!$C$20,
IF($C827="5 - MS",'C1. Verprobung'!$C$21,
IF($C827="6 - MS/NS",'C1. Verprobung'!$C$22,
IF($C827="7 - NS",'C1. Verprobung'!$C$23,"-")))))))</f>
        <v>-</v>
      </c>
      <c r="P827" s="322" t="str">
        <f>IF($C827="1 - HöS",'C1. Verprobung'!$D$17,
IF($C827="2 - HöS/HS",'C1. Verprobung'!$D$18,
IF($C827="3 - HS",'C1. Verprobung'!$D$19,
IF($C827="4 - HS/MS",'C1. Verprobung'!$D$20,
IF($C827="5 - MS",'C1. Verprobung'!$D$21,
IF($C827="6 - MS/NS",'C1. Verprobung'!$D$22,
IF($C827="7 - NS",'C1. Verprobung'!$D$23,"-")))))))</f>
        <v>-</v>
      </c>
      <c r="Q827" s="322" t="str">
        <f>IF($C827="1 - HöS",'C1. Verprobung'!$E$17,
IF($C827="2 - HöS/HS",'C1. Verprobung'!$E$18,
IF($C827="3 - HS",'C1. Verprobung'!$E$19,
IF($C827="4 - HS/MS",'C1. Verprobung'!$E$20,
IF($C827="5 - MS",'C1. Verprobung'!$E$21,
IF($C827="6 - MS/NS",'C1. Verprobung'!$E$22,
IF($C827="7 - NS",'C1. Verprobung'!$E$23,"-")))))))</f>
        <v>-</v>
      </c>
      <c r="R827" s="322" t="str">
        <f>IF($C827="1 - HöS",'C1. Verprobung'!$F$17,
IF($C827="2 - HöS/HS",'C1. Verprobung'!$F$18,
IF($C827="3 - HS",'C1. Verprobung'!$F$19,
IF($C827="4 - HS/MS",'C1. Verprobung'!$F$20,
IF($C827="5 - MS",'C1. Verprobung'!$F$21,
IF($C827="6 - MS/NS",'C1. Verprobung'!$F$22,
IF($C827="7 - NS",'C1. Verprobung'!$F$23,"-")))))))</f>
        <v>-</v>
      </c>
      <c r="S827" s="151"/>
      <c r="T827" s="181">
        <f t="shared" si="63"/>
        <v>0</v>
      </c>
      <c r="U827" s="181">
        <f t="shared" si="64"/>
        <v>0</v>
      </c>
      <c r="V827" s="181">
        <f t="shared" si="65"/>
        <v>0</v>
      </c>
      <c r="W827" s="181">
        <f t="shared" si="66"/>
        <v>0</v>
      </c>
      <c r="X827" s="181">
        <f t="shared" si="67"/>
        <v>0</v>
      </c>
    </row>
    <row r="828" spans="2:24" ht="15" customHeight="1" x14ac:dyDescent="0.2">
      <c r="B828" s="337" t="s">
        <v>36</v>
      </c>
      <c r="C828" s="133" t="s">
        <v>36</v>
      </c>
      <c r="D828" s="133" t="s">
        <v>36</v>
      </c>
      <c r="E828" s="133"/>
      <c r="F828" s="133"/>
      <c r="G828" s="133"/>
      <c r="H828" s="133"/>
      <c r="I828" s="133"/>
      <c r="J828" s="133"/>
      <c r="K828" s="154"/>
      <c r="L828" s="154"/>
      <c r="M828" s="154"/>
      <c r="N828" s="154"/>
      <c r="O828" s="322" t="str">
        <f>IF($C828="1 - HöS",'C1. Verprobung'!$C$17,
IF($C828="2 - HöS/HS",'C1. Verprobung'!$C$18,
IF($C828="3 - HS",'C1. Verprobung'!$C$19,
IF($C828="4 - HS/MS",'C1. Verprobung'!$C$20,
IF($C828="5 - MS",'C1. Verprobung'!$C$21,
IF($C828="6 - MS/NS",'C1. Verprobung'!$C$22,
IF($C828="7 - NS",'C1. Verprobung'!$C$23,"-")))))))</f>
        <v>-</v>
      </c>
      <c r="P828" s="322" t="str">
        <f>IF($C828="1 - HöS",'C1. Verprobung'!$D$17,
IF($C828="2 - HöS/HS",'C1. Verprobung'!$D$18,
IF($C828="3 - HS",'C1. Verprobung'!$D$19,
IF($C828="4 - HS/MS",'C1. Verprobung'!$D$20,
IF($C828="5 - MS",'C1. Verprobung'!$D$21,
IF($C828="6 - MS/NS",'C1. Verprobung'!$D$22,
IF($C828="7 - NS",'C1. Verprobung'!$D$23,"-")))))))</f>
        <v>-</v>
      </c>
      <c r="Q828" s="322" t="str">
        <f>IF($C828="1 - HöS",'C1. Verprobung'!$E$17,
IF($C828="2 - HöS/HS",'C1. Verprobung'!$E$18,
IF($C828="3 - HS",'C1. Verprobung'!$E$19,
IF($C828="4 - HS/MS",'C1. Verprobung'!$E$20,
IF($C828="5 - MS",'C1. Verprobung'!$E$21,
IF($C828="6 - MS/NS",'C1. Verprobung'!$E$22,
IF($C828="7 - NS",'C1. Verprobung'!$E$23,"-")))))))</f>
        <v>-</v>
      </c>
      <c r="R828" s="322" t="str">
        <f>IF($C828="1 - HöS",'C1. Verprobung'!$F$17,
IF($C828="2 - HöS/HS",'C1. Verprobung'!$F$18,
IF($C828="3 - HS",'C1. Verprobung'!$F$19,
IF($C828="4 - HS/MS",'C1. Verprobung'!$F$20,
IF($C828="5 - MS",'C1. Verprobung'!$F$21,
IF($C828="6 - MS/NS",'C1. Verprobung'!$F$22,
IF($C828="7 - NS",'C1. Verprobung'!$F$23,"-")))))))</f>
        <v>-</v>
      </c>
      <c r="S828" s="151"/>
      <c r="T828" s="181">
        <f t="shared" si="63"/>
        <v>0</v>
      </c>
      <c r="U828" s="181">
        <f t="shared" si="64"/>
        <v>0</v>
      </c>
      <c r="V828" s="181">
        <f t="shared" si="65"/>
        <v>0</v>
      </c>
      <c r="W828" s="181">
        <f t="shared" si="66"/>
        <v>0</v>
      </c>
      <c r="X828" s="181">
        <f t="shared" si="67"/>
        <v>0</v>
      </c>
    </row>
    <row r="829" spans="2:24" ht="15" customHeight="1" x14ac:dyDescent="0.2">
      <c r="B829" s="337" t="s">
        <v>36</v>
      </c>
      <c r="C829" s="133" t="s">
        <v>36</v>
      </c>
      <c r="D829" s="133" t="s">
        <v>36</v>
      </c>
      <c r="E829" s="133"/>
      <c r="F829" s="133"/>
      <c r="G829" s="133"/>
      <c r="H829" s="133"/>
      <c r="I829" s="133"/>
      <c r="J829" s="133"/>
      <c r="K829" s="154"/>
      <c r="L829" s="154"/>
      <c r="M829" s="154"/>
      <c r="N829" s="154"/>
      <c r="O829" s="322" t="str">
        <f>IF($C829="1 - HöS",'C1. Verprobung'!$C$17,
IF($C829="2 - HöS/HS",'C1. Verprobung'!$C$18,
IF($C829="3 - HS",'C1. Verprobung'!$C$19,
IF($C829="4 - HS/MS",'C1. Verprobung'!$C$20,
IF($C829="5 - MS",'C1. Verprobung'!$C$21,
IF($C829="6 - MS/NS",'C1. Verprobung'!$C$22,
IF($C829="7 - NS",'C1. Verprobung'!$C$23,"-")))))))</f>
        <v>-</v>
      </c>
      <c r="P829" s="322" t="str">
        <f>IF($C829="1 - HöS",'C1. Verprobung'!$D$17,
IF($C829="2 - HöS/HS",'C1. Verprobung'!$D$18,
IF($C829="3 - HS",'C1. Verprobung'!$D$19,
IF($C829="4 - HS/MS",'C1. Verprobung'!$D$20,
IF($C829="5 - MS",'C1. Verprobung'!$D$21,
IF($C829="6 - MS/NS",'C1. Verprobung'!$D$22,
IF($C829="7 - NS",'C1. Verprobung'!$D$23,"-")))))))</f>
        <v>-</v>
      </c>
      <c r="Q829" s="322" t="str">
        <f>IF($C829="1 - HöS",'C1. Verprobung'!$E$17,
IF($C829="2 - HöS/HS",'C1. Verprobung'!$E$18,
IF($C829="3 - HS",'C1. Verprobung'!$E$19,
IF($C829="4 - HS/MS",'C1. Verprobung'!$E$20,
IF($C829="5 - MS",'C1. Verprobung'!$E$21,
IF($C829="6 - MS/NS",'C1. Verprobung'!$E$22,
IF($C829="7 - NS",'C1. Verprobung'!$E$23,"-")))))))</f>
        <v>-</v>
      </c>
      <c r="R829" s="322" t="str">
        <f>IF($C829="1 - HöS",'C1. Verprobung'!$F$17,
IF($C829="2 - HöS/HS",'C1. Verprobung'!$F$18,
IF($C829="3 - HS",'C1. Verprobung'!$F$19,
IF($C829="4 - HS/MS",'C1. Verprobung'!$F$20,
IF($C829="5 - MS",'C1. Verprobung'!$F$21,
IF($C829="6 - MS/NS",'C1. Verprobung'!$F$22,
IF($C829="7 - NS",'C1. Verprobung'!$F$23,"-")))))))</f>
        <v>-</v>
      </c>
      <c r="S829" s="151"/>
      <c r="T829" s="181">
        <f t="shared" si="63"/>
        <v>0</v>
      </c>
      <c r="U829" s="181">
        <f t="shared" si="64"/>
        <v>0</v>
      </c>
      <c r="V829" s="181">
        <f t="shared" si="65"/>
        <v>0</v>
      </c>
      <c r="W829" s="181">
        <f t="shared" si="66"/>
        <v>0</v>
      </c>
      <c r="X829" s="181">
        <f t="shared" si="67"/>
        <v>0</v>
      </c>
    </row>
    <row r="830" spans="2:24" ht="15" customHeight="1" x14ac:dyDescent="0.2">
      <c r="B830" s="337" t="s">
        <v>36</v>
      </c>
      <c r="C830" s="133" t="s">
        <v>36</v>
      </c>
      <c r="D830" s="133" t="s">
        <v>36</v>
      </c>
      <c r="E830" s="133"/>
      <c r="F830" s="133"/>
      <c r="G830" s="133"/>
      <c r="H830" s="133"/>
      <c r="I830" s="133"/>
      <c r="J830" s="133"/>
      <c r="K830" s="154"/>
      <c r="L830" s="154"/>
      <c r="M830" s="154"/>
      <c r="N830" s="154"/>
      <c r="O830" s="322" t="str">
        <f>IF($C830="1 - HöS",'C1. Verprobung'!$C$17,
IF($C830="2 - HöS/HS",'C1. Verprobung'!$C$18,
IF($C830="3 - HS",'C1. Verprobung'!$C$19,
IF($C830="4 - HS/MS",'C1. Verprobung'!$C$20,
IF($C830="5 - MS",'C1. Verprobung'!$C$21,
IF($C830="6 - MS/NS",'C1. Verprobung'!$C$22,
IF($C830="7 - NS",'C1. Verprobung'!$C$23,"-")))))))</f>
        <v>-</v>
      </c>
      <c r="P830" s="322" t="str">
        <f>IF($C830="1 - HöS",'C1. Verprobung'!$D$17,
IF($C830="2 - HöS/HS",'C1. Verprobung'!$D$18,
IF($C830="3 - HS",'C1. Verprobung'!$D$19,
IF($C830="4 - HS/MS",'C1. Verprobung'!$D$20,
IF($C830="5 - MS",'C1. Verprobung'!$D$21,
IF($C830="6 - MS/NS",'C1. Verprobung'!$D$22,
IF($C830="7 - NS",'C1. Verprobung'!$D$23,"-")))))))</f>
        <v>-</v>
      </c>
      <c r="Q830" s="322" t="str">
        <f>IF($C830="1 - HöS",'C1. Verprobung'!$E$17,
IF($C830="2 - HöS/HS",'C1. Verprobung'!$E$18,
IF($C830="3 - HS",'C1. Verprobung'!$E$19,
IF($C830="4 - HS/MS",'C1. Verprobung'!$E$20,
IF($C830="5 - MS",'C1. Verprobung'!$E$21,
IF($C830="6 - MS/NS",'C1. Verprobung'!$E$22,
IF($C830="7 - NS",'C1. Verprobung'!$E$23,"-")))))))</f>
        <v>-</v>
      </c>
      <c r="R830" s="322" t="str">
        <f>IF($C830="1 - HöS",'C1. Verprobung'!$F$17,
IF($C830="2 - HöS/HS",'C1. Verprobung'!$F$18,
IF($C830="3 - HS",'C1. Verprobung'!$F$19,
IF($C830="4 - HS/MS",'C1. Verprobung'!$F$20,
IF($C830="5 - MS",'C1. Verprobung'!$F$21,
IF($C830="6 - MS/NS",'C1. Verprobung'!$F$22,
IF($C830="7 - NS",'C1. Verprobung'!$F$23,"-")))))))</f>
        <v>-</v>
      </c>
      <c r="S830" s="151"/>
      <c r="T830" s="181">
        <f t="shared" si="63"/>
        <v>0</v>
      </c>
      <c r="U830" s="181">
        <f t="shared" si="64"/>
        <v>0</v>
      </c>
      <c r="V830" s="181">
        <f t="shared" si="65"/>
        <v>0</v>
      </c>
      <c r="W830" s="181">
        <f t="shared" si="66"/>
        <v>0</v>
      </c>
      <c r="X830" s="181">
        <f t="shared" si="67"/>
        <v>0</v>
      </c>
    </row>
    <row r="831" spans="2:24" ht="15" customHeight="1" x14ac:dyDescent="0.2">
      <c r="B831" s="337" t="s">
        <v>36</v>
      </c>
      <c r="C831" s="133" t="s">
        <v>36</v>
      </c>
      <c r="D831" s="133" t="s">
        <v>36</v>
      </c>
      <c r="E831" s="133"/>
      <c r="F831" s="133"/>
      <c r="G831" s="133"/>
      <c r="H831" s="133"/>
      <c r="I831" s="133"/>
      <c r="J831" s="133"/>
      <c r="K831" s="154"/>
      <c r="L831" s="154"/>
      <c r="M831" s="154"/>
      <c r="N831" s="154"/>
      <c r="O831" s="322" t="str">
        <f>IF($C831="1 - HöS",'C1. Verprobung'!$C$17,
IF($C831="2 - HöS/HS",'C1. Verprobung'!$C$18,
IF($C831="3 - HS",'C1. Verprobung'!$C$19,
IF($C831="4 - HS/MS",'C1. Verprobung'!$C$20,
IF($C831="5 - MS",'C1. Verprobung'!$C$21,
IF($C831="6 - MS/NS",'C1. Verprobung'!$C$22,
IF($C831="7 - NS",'C1. Verprobung'!$C$23,"-")))))))</f>
        <v>-</v>
      </c>
      <c r="P831" s="322" t="str">
        <f>IF($C831="1 - HöS",'C1. Verprobung'!$D$17,
IF($C831="2 - HöS/HS",'C1. Verprobung'!$D$18,
IF($C831="3 - HS",'C1. Verprobung'!$D$19,
IF($C831="4 - HS/MS",'C1. Verprobung'!$D$20,
IF($C831="5 - MS",'C1. Verprobung'!$D$21,
IF($C831="6 - MS/NS",'C1. Verprobung'!$D$22,
IF($C831="7 - NS",'C1. Verprobung'!$D$23,"-")))))))</f>
        <v>-</v>
      </c>
      <c r="Q831" s="322" t="str">
        <f>IF($C831="1 - HöS",'C1. Verprobung'!$E$17,
IF($C831="2 - HöS/HS",'C1. Verprobung'!$E$18,
IF($C831="3 - HS",'C1. Verprobung'!$E$19,
IF($C831="4 - HS/MS",'C1. Verprobung'!$E$20,
IF($C831="5 - MS",'C1. Verprobung'!$E$21,
IF($C831="6 - MS/NS",'C1. Verprobung'!$E$22,
IF($C831="7 - NS",'C1. Verprobung'!$E$23,"-")))))))</f>
        <v>-</v>
      </c>
      <c r="R831" s="322" t="str">
        <f>IF($C831="1 - HöS",'C1. Verprobung'!$F$17,
IF($C831="2 - HöS/HS",'C1. Verprobung'!$F$18,
IF($C831="3 - HS",'C1. Verprobung'!$F$19,
IF($C831="4 - HS/MS",'C1. Verprobung'!$F$20,
IF($C831="5 - MS",'C1. Verprobung'!$F$21,
IF($C831="6 - MS/NS",'C1. Verprobung'!$F$22,
IF($C831="7 - NS",'C1. Verprobung'!$F$23,"-")))))))</f>
        <v>-</v>
      </c>
      <c r="S831" s="151"/>
      <c r="T831" s="181">
        <f t="shared" si="63"/>
        <v>0</v>
      </c>
      <c r="U831" s="181">
        <f t="shared" si="64"/>
        <v>0</v>
      </c>
      <c r="V831" s="181">
        <f t="shared" si="65"/>
        <v>0</v>
      </c>
      <c r="W831" s="181">
        <f t="shared" si="66"/>
        <v>0</v>
      </c>
      <c r="X831" s="181">
        <f t="shared" si="67"/>
        <v>0</v>
      </c>
    </row>
    <row r="832" spans="2:24" ht="15" customHeight="1" x14ac:dyDescent="0.2">
      <c r="B832" s="337" t="s">
        <v>36</v>
      </c>
      <c r="C832" s="133" t="s">
        <v>36</v>
      </c>
      <c r="D832" s="133" t="s">
        <v>36</v>
      </c>
      <c r="E832" s="133"/>
      <c r="F832" s="133"/>
      <c r="G832" s="133"/>
      <c r="H832" s="133"/>
      <c r="I832" s="133"/>
      <c r="J832" s="133"/>
      <c r="K832" s="154"/>
      <c r="L832" s="154"/>
      <c r="M832" s="154"/>
      <c r="N832" s="154"/>
      <c r="O832" s="322" t="str">
        <f>IF($C832="1 - HöS",'C1. Verprobung'!$C$17,
IF($C832="2 - HöS/HS",'C1. Verprobung'!$C$18,
IF($C832="3 - HS",'C1. Verprobung'!$C$19,
IF($C832="4 - HS/MS",'C1. Verprobung'!$C$20,
IF($C832="5 - MS",'C1. Verprobung'!$C$21,
IF($C832="6 - MS/NS",'C1. Verprobung'!$C$22,
IF($C832="7 - NS",'C1. Verprobung'!$C$23,"-")))))))</f>
        <v>-</v>
      </c>
      <c r="P832" s="322" t="str">
        <f>IF($C832="1 - HöS",'C1. Verprobung'!$D$17,
IF($C832="2 - HöS/HS",'C1. Verprobung'!$D$18,
IF($C832="3 - HS",'C1. Verprobung'!$D$19,
IF($C832="4 - HS/MS",'C1. Verprobung'!$D$20,
IF($C832="5 - MS",'C1. Verprobung'!$D$21,
IF($C832="6 - MS/NS",'C1. Verprobung'!$D$22,
IF($C832="7 - NS",'C1. Verprobung'!$D$23,"-")))))))</f>
        <v>-</v>
      </c>
      <c r="Q832" s="322" t="str">
        <f>IF($C832="1 - HöS",'C1. Verprobung'!$E$17,
IF($C832="2 - HöS/HS",'C1. Verprobung'!$E$18,
IF($C832="3 - HS",'C1. Verprobung'!$E$19,
IF($C832="4 - HS/MS",'C1. Verprobung'!$E$20,
IF($C832="5 - MS",'C1. Verprobung'!$E$21,
IF($C832="6 - MS/NS",'C1. Verprobung'!$E$22,
IF($C832="7 - NS",'C1. Verprobung'!$E$23,"-")))))))</f>
        <v>-</v>
      </c>
      <c r="R832" s="322" t="str">
        <f>IF($C832="1 - HöS",'C1. Verprobung'!$F$17,
IF($C832="2 - HöS/HS",'C1. Verprobung'!$F$18,
IF($C832="3 - HS",'C1. Verprobung'!$F$19,
IF($C832="4 - HS/MS",'C1. Verprobung'!$F$20,
IF($C832="5 - MS",'C1. Verprobung'!$F$21,
IF($C832="6 - MS/NS",'C1. Verprobung'!$F$22,
IF($C832="7 - NS",'C1. Verprobung'!$F$23,"-")))))))</f>
        <v>-</v>
      </c>
      <c r="S832" s="151"/>
      <c r="T832" s="181">
        <f t="shared" si="63"/>
        <v>0</v>
      </c>
      <c r="U832" s="181">
        <f t="shared" si="64"/>
        <v>0</v>
      </c>
      <c r="V832" s="181">
        <f t="shared" si="65"/>
        <v>0</v>
      </c>
      <c r="W832" s="181">
        <f t="shared" si="66"/>
        <v>0</v>
      </c>
      <c r="X832" s="181">
        <f t="shared" si="67"/>
        <v>0</v>
      </c>
    </row>
    <row r="833" spans="2:24" ht="15" customHeight="1" x14ac:dyDescent="0.2">
      <c r="B833" s="337" t="s">
        <v>36</v>
      </c>
      <c r="C833" s="133" t="s">
        <v>36</v>
      </c>
      <c r="D833" s="133" t="s">
        <v>36</v>
      </c>
      <c r="E833" s="133"/>
      <c r="F833" s="133"/>
      <c r="G833" s="133"/>
      <c r="H833" s="133"/>
      <c r="I833" s="133"/>
      <c r="J833" s="133"/>
      <c r="K833" s="154"/>
      <c r="L833" s="154"/>
      <c r="M833" s="154"/>
      <c r="N833" s="154"/>
      <c r="O833" s="322" t="str">
        <f>IF($C833="1 - HöS",'C1. Verprobung'!$C$17,
IF($C833="2 - HöS/HS",'C1. Verprobung'!$C$18,
IF($C833="3 - HS",'C1. Verprobung'!$C$19,
IF($C833="4 - HS/MS",'C1. Verprobung'!$C$20,
IF($C833="5 - MS",'C1. Verprobung'!$C$21,
IF($C833="6 - MS/NS",'C1. Verprobung'!$C$22,
IF($C833="7 - NS",'C1. Verprobung'!$C$23,"-")))))))</f>
        <v>-</v>
      </c>
      <c r="P833" s="322" t="str">
        <f>IF($C833="1 - HöS",'C1. Verprobung'!$D$17,
IF($C833="2 - HöS/HS",'C1. Verprobung'!$D$18,
IF($C833="3 - HS",'C1. Verprobung'!$D$19,
IF($C833="4 - HS/MS",'C1. Verprobung'!$D$20,
IF($C833="5 - MS",'C1. Verprobung'!$D$21,
IF($C833="6 - MS/NS",'C1. Verprobung'!$D$22,
IF($C833="7 - NS",'C1. Verprobung'!$D$23,"-")))))))</f>
        <v>-</v>
      </c>
      <c r="Q833" s="322" t="str">
        <f>IF($C833="1 - HöS",'C1. Verprobung'!$E$17,
IF($C833="2 - HöS/HS",'C1. Verprobung'!$E$18,
IF($C833="3 - HS",'C1. Verprobung'!$E$19,
IF($C833="4 - HS/MS",'C1. Verprobung'!$E$20,
IF($C833="5 - MS",'C1. Verprobung'!$E$21,
IF($C833="6 - MS/NS",'C1. Verprobung'!$E$22,
IF($C833="7 - NS",'C1. Verprobung'!$E$23,"-")))))))</f>
        <v>-</v>
      </c>
      <c r="R833" s="322" t="str">
        <f>IF($C833="1 - HöS",'C1. Verprobung'!$F$17,
IF($C833="2 - HöS/HS",'C1. Verprobung'!$F$18,
IF($C833="3 - HS",'C1. Verprobung'!$F$19,
IF($C833="4 - HS/MS",'C1. Verprobung'!$F$20,
IF($C833="5 - MS",'C1. Verprobung'!$F$21,
IF($C833="6 - MS/NS",'C1. Verprobung'!$F$22,
IF($C833="7 - NS",'C1. Verprobung'!$F$23,"-")))))))</f>
        <v>-</v>
      </c>
      <c r="S833" s="151"/>
      <c r="T833" s="181">
        <f t="shared" si="63"/>
        <v>0</v>
      </c>
      <c r="U833" s="181">
        <f t="shared" si="64"/>
        <v>0</v>
      </c>
      <c r="V833" s="181">
        <f t="shared" si="65"/>
        <v>0</v>
      </c>
      <c r="W833" s="181">
        <f t="shared" si="66"/>
        <v>0</v>
      </c>
      <c r="X833" s="181">
        <f t="shared" si="67"/>
        <v>0</v>
      </c>
    </row>
    <row r="834" spans="2:24" ht="15" customHeight="1" x14ac:dyDescent="0.2">
      <c r="B834" s="337" t="s">
        <v>36</v>
      </c>
      <c r="C834" s="133" t="s">
        <v>36</v>
      </c>
      <c r="D834" s="133" t="s">
        <v>36</v>
      </c>
      <c r="E834" s="133"/>
      <c r="F834" s="133"/>
      <c r="G834" s="133"/>
      <c r="H834" s="133"/>
      <c r="I834" s="133"/>
      <c r="J834" s="133"/>
      <c r="K834" s="154"/>
      <c r="L834" s="154"/>
      <c r="M834" s="154"/>
      <c r="N834" s="154"/>
      <c r="O834" s="322" t="str">
        <f>IF($C834="1 - HöS",'C1. Verprobung'!$C$17,
IF($C834="2 - HöS/HS",'C1. Verprobung'!$C$18,
IF($C834="3 - HS",'C1. Verprobung'!$C$19,
IF($C834="4 - HS/MS",'C1. Verprobung'!$C$20,
IF($C834="5 - MS",'C1. Verprobung'!$C$21,
IF($C834="6 - MS/NS",'C1. Verprobung'!$C$22,
IF($C834="7 - NS",'C1. Verprobung'!$C$23,"-")))))))</f>
        <v>-</v>
      </c>
      <c r="P834" s="322" t="str">
        <f>IF($C834="1 - HöS",'C1. Verprobung'!$D$17,
IF($C834="2 - HöS/HS",'C1. Verprobung'!$D$18,
IF($C834="3 - HS",'C1. Verprobung'!$D$19,
IF($C834="4 - HS/MS",'C1. Verprobung'!$D$20,
IF($C834="5 - MS",'C1. Verprobung'!$D$21,
IF($C834="6 - MS/NS",'C1. Verprobung'!$D$22,
IF($C834="7 - NS",'C1. Verprobung'!$D$23,"-")))))))</f>
        <v>-</v>
      </c>
      <c r="Q834" s="322" t="str">
        <f>IF($C834="1 - HöS",'C1. Verprobung'!$E$17,
IF($C834="2 - HöS/HS",'C1. Verprobung'!$E$18,
IF($C834="3 - HS",'C1. Verprobung'!$E$19,
IF($C834="4 - HS/MS",'C1. Verprobung'!$E$20,
IF($C834="5 - MS",'C1. Verprobung'!$E$21,
IF($C834="6 - MS/NS",'C1. Verprobung'!$E$22,
IF($C834="7 - NS",'C1. Verprobung'!$E$23,"-")))))))</f>
        <v>-</v>
      </c>
      <c r="R834" s="322" t="str">
        <f>IF($C834="1 - HöS",'C1. Verprobung'!$F$17,
IF($C834="2 - HöS/HS",'C1. Verprobung'!$F$18,
IF($C834="3 - HS",'C1. Verprobung'!$F$19,
IF($C834="4 - HS/MS",'C1. Verprobung'!$F$20,
IF($C834="5 - MS",'C1. Verprobung'!$F$21,
IF($C834="6 - MS/NS",'C1. Verprobung'!$F$22,
IF($C834="7 - NS",'C1. Verprobung'!$F$23,"-")))))))</f>
        <v>-</v>
      </c>
      <c r="S834" s="151"/>
      <c r="T834" s="181">
        <f t="shared" si="63"/>
        <v>0</v>
      </c>
      <c r="U834" s="181">
        <f t="shared" si="64"/>
        <v>0</v>
      </c>
      <c r="V834" s="181">
        <f t="shared" si="65"/>
        <v>0</v>
      </c>
      <c r="W834" s="181">
        <f t="shared" si="66"/>
        <v>0</v>
      </c>
      <c r="X834" s="181">
        <f t="shared" si="67"/>
        <v>0</v>
      </c>
    </row>
    <row r="835" spans="2:24" ht="15" customHeight="1" x14ac:dyDescent="0.2">
      <c r="B835" s="337" t="s">
        <v>36</v>
      </c>
      <c r="C835" s="133" t="s">
        <v>36</v>
      </c>
      <c r="D835" s="133" t="s">
        <v>36</v>
      </c>
      <c r="E835" s="133"/>
      <c r="F835" s="133"/>
      <c r="G835" s="133"/>
      <c r="H835" s="133"/>
      <c r="I835" s="133"/>
      <c r="J835" s="133"/>
      <c r="K835" s="154"/>
      <c r="L835" s="154"/>
      <c r="M835" s="154"/>
      <c r="N835" s="154"/>
      <c r="O835" s="322" t="str">
        <f>IF($C835="1 - HöS",'C1. Verprobung'!$C$17,
IF($C835="2 - HöS/HS",'C1. Verprobung'!$C$18,
IF($C835="3 - HS",'C1. Verprobung'!$C$19,
IF($C835="4 - HS/MS",'C1. Verprobung'!$C$20,
IF($C835="5 - MS",'C1. Verprobung'!$C$21,
IF($C835="6 - MS/NS",'C1. Verprobung'!$C$22,
IF($C835="7 - NS",'C1. Verprobung'!$C$23,"-")))))))</f>
        <v>-</v>
      </c>
      <c r="P835" s="322" t="str">
        <f>IF($C835="1 - HöS",'C1. Verprobung'!$D$17,
IF($C835="2 - HöS/HS",'C1. Verprobung'!$D$18,
IF($C835="3 - HS",'C1. Verprobung'!$D$19,
IF($C835="4 - HS/MS",'C1. Verprobung'!$D$20,
IF($C835="5 - MS",'C1. Verprobung'!$D$21,
IF($C835="6 - MS/NS",'C1. Verprobung'!$D$22,
IF($C835="7 - NS",'C1. Verprobung'!$D$23,"-")))))))</f>
        <v>-</v>
      </c>
      <c r="Q835" s="322" t="str">
        <f>IF($C835="1 - HöS",'C1. Verprobung'!$E$17,
IF($C835="2 - HöS/HS",'C1. Verprobung'!$E$18,
IF($C835="3 - HS",'C1. Verprobung'!$E$19,
IF($C835="4 - HS/MS",'C1. Verprobung'!$E$20,
IF($C835="5 - MS",'C1. Verprobung'!$E$21,
IF($C835="6 - MS/NS",'C1. Verprobung'!$E$22,
IF($C835="7 - NS",'C1. Verprobung'!$E$23,"-")))))))</f>
        <v>-</v>
      </c>
      <c r="R835" s="322" t="str">
        <f>IF($C835="1 - HöS",'C1. Verprobung'!$F$17,
IF($C835="2 - HöS/HS",'C1. Verprobung'!$F$18,
IF($C835="3 - HS",'C1. Verprobung'!$F$19,
IF($C835="4 - HS/MS",'C1. Verprobung'!$F$20,
IF($C835="5 - MS",'C1. Verprobung'!$F$21,
IF($C835="6 - MS/NS",'C1. Verprobung'!$F$22,
IF($C835="7 - NS",'C1. Verprobung'!$F$23,"-")))))))</f>
        <v>-</v>
      </c>
      <c r="S835" s="151"/>
      <c r="T835" s="181">
        <f t="shared" si="63"/>
        <v>0</v>
      </c>
      <c r="U835" s="181">
        <f t="shared" si="64"/>
        <v>0</v>
      </c>
      <c r="V835" s="181">
        <f t="shared" si="65"/>
        <v>0</v>
      </c>
      <c r="W835" s="181">
        <f t="shared" si="66"/>
        <v>0</v>
      </c>
      <c r="X835" s="181">
        <f t="shared" si="67"/>
        <v>0</v>
      </c>
    </row>
    <row r="836" spans="2:24" ht="15" customHeight="1" x14ac:dyDescent="0.2">
      <c r="B836" s="337" t="s">
        <v>36</v>
      </c>
      <c r="C836" s="133" t="s">
        <v>36</v>
      </c>
      <c r="D836" s="133" t="s">
        <v>36</v>
      </c>
      <c r="E836" s="133"/>
      <c r="F836" s="133"/>
      <c r="G836" s="133"/>
      <c r="H836" s="133"/>
      <c r="I836" s="133"/>
      <c r="J836" s="133"/>
      <c r="K836" s="154"/>
      <c r="L836" s="154"/>
      <c r="M836" s="154"/>
      <c r="N836" s="154"/>
      <c r="O836" s="322" t="str">
        <f>IF($C836="1 - HöS",'C1. Verprobung'!$C$17,
IF($C836="2 - HöS/HS",'C1. Verprobung'!$C$18,
IF($C836="3 - HS",'C1. Verprobung'!$C$19,
IF($C836="4 - HS/MS",'C1. Verprobung'!$C$20,
IF($C836="5 - MS",'C1. Verprobung'!$C$21,
IF($C836="6 - MS/NS",'C1. Verprobung'!$C$22,
IF($C836="7 - NS",'C1. Verprobung'!$C$23,"-")))))))</f>
        <v>-</v>
      </c>
      <c r="P836" s="322" t="str">
        <f>IF($C836="1 - HöS",'C1. Verprobung'!$D$17,
IF($C836="2 - HöS/HS",'C1. Verprobung'!$D$18,
IF($C836="3 - HS",'C1. Verprobung'!$D$19,
IF($C836="4 - HS/MS",'C1. Verprobung'!$D$20,
IF($C836="5 - MS",'C1. Verprobung'!$D$21,
IF($C836="6 - MS/NS",'C1. Verprobung'!$D$22,
IF($C836="7 - NS",'C1. Verprobung'!$D$23,"-")))))))</f>
        <v>-</v>
      </c>
      <c r="Q836" s="322" t="str">
        <f>IF($C836="1 - HöS",'C1. Verprobung'!$E$17,
IF($C836="2 - HöS/HS",'C1. Verprobung'!$E$18,
IF($C836="3 - HS",'C1. Verprobung'!$E$19,
IF($C836="4 - HS/MS",'C1. Verprobung'!$E$20,
IF($C836="5 - MS",'C1. Verprobung'!$E$21,
IF($C836="6 - MS/NS",'C1. Verprobung'!$E$22,
IF($C836="7 - NS",'C1. Verprobung'!$E$23,"-")))))))</f>
        <v>-</v>
      </c>
      <c r="R836" s="322" t="str">
        <f>IF($C836="1 - HöS",'C1. Verprobung'!$F$17,
IF($C836="2 - HöS/HS",'C1. Verprobung'!$F$18,
IF($C836="3 - HS",'C1. Verprobung'!$F$19,
IF($C836="4 - HS/MS",'C1. Verprobung'!$F$20,
IF($C836="5 - MS",'C1. Verprobung'!$F$21,
IF($C836="6 - MS/NS",'C1. Verprobung'!$F$22,
IF($C836="7 - NS",'C1. Verprobung'!$F$23,"-")))))))</f>
        <v>-</v>
      </c>
      <c r="S836" s="151"/>
      <c r="T836" s="181">
        <f t="shared" si="63"/>
        <v>0</v>
      </c>
      <c r="U836" s="181">
        <f t="shared" si="64"/>
        <v>0</v>
      </c>
      <c r="V836" s="181">
        <f t="shared" si="65"/>
        <v>0</v>
      </c>
      <c r="W836" s="181">
        <f t="shared" si="66"/>
        <v>0</v>
      </c>
      <c r="X836" s="181">
        <f t="shared" si="67"/>
        <v>0</v>
      </c>
    </row>
    <row r="837" spans="2:24" ht="15" customHeight="1" x14ac:dyDescent="0.2">
      <c r="B837" s="337" t="s">
        <v>36</v>
      </c>
      <c r="C837" s="133" t="s">
        <v>36</v>
      </c>
      <c r="D837" s="133" t="s">
        <v>36</v>
      </c>
      <c r="E837" s="133"/>
      <c r="F837" s="133"/>
      <c r="G837" s="133"/>
      <c r="H837" s="133"/>
      <c r="I837" s="133"/>
      <c r="J837" s="133"/>
      <c r="K837" s="154"/>
      <c r="L837" s="154"/>
      <c r="M837" s="154"/>
      <c r="N837" s="154"/>
      <c r="O837" s="322" t="str">
        <f>IF($C837="1 - HöS",'C1. Verprobung'!$C$17,
IF($C837="2 - HöS/HS",'C1. Verprobung'!$C$18,
IF($C837="3 - HS",'C1. Verprobung'!$C$19,
IF($C837="4 - HS/MS",'C1. Verprobung'!$C$20,
IF($C837="5 - MS",'C1. Verprobung'!$C$21,
IF($C837="6 - MS/NS",'C1. Verprobung'!$C$22,
IF($C837="7 - NS",'C1. Verprobung'!$C$23,"-")))))))</f>
        <v>-</v>
      </c>
      <c r="P837" s="322" t="str">
        <f>IF($C837="1 - HöS",'C1. Verprobung'!$D$17,
IF($C837="2 - HöS/HS",'C1. Verprobung'!$D$18,
IF($C837="3 - HS",'C1. Verprobung'!$D$19,
IF($C837="4 - HS/MS",'C1. Verprobung'!$D$20,
IF($C837="5 - MS",'C1. Verprobung'!$D$21,
IF($C837="6 - MS/NS",'C1. Verprobung'!$D$22,
IF($C837="7 - NS",'C1. Verprobung'!$D$23,"-")))))))</f>
        <v>-</v>
      </c>
      <c r="Q837" s="322" t="str">
        <f>IF($C837="1 - HöS",'C1. Verprobung'!$E$17,
IF($C837="2 - HöS/HS",'C1. Verprobung'!$E$18,
IF($C837="3 - HS",'C1. Verprobung'!$E$19,
IF($C837="4 - HS/MS",'C1. Verprobung'!$E$20,
IF($C837="5 - MS",'C1. Verprobung'!$E$21,
IF($C837="6 - MS/NS",'C1. Verprobung'!$E$22,
IF($C837="7 - NS",'C1. Verprobung'!$E$23,"-")))))))</f>
        <v>-</v>
      </c>
      <c r="R837" s="322" t="str">
        <f>IF($C837="1 - HöS",'C1. Verprobung'!$F$17,
IF($C837="2 - HöS/HS",'C1. Verprobung'!$F$18,
IF($C837="3 - HS",'C1. Verprobung'!$F$19,
IF($C837="4 - HS/MS",'C1. Verprobung'!$F$20,
IF($C837="5 - MS",'C1. Verprobung'!$F$21,
IF($C837="6 - MS/NS",'C1. Verprobung'!$F$22,
IF($C837="7 - NS",'C1. Verprobung'!$F$23,"-")))))))</f>
        <v>-</v>
      </c>
      <c r="S837" s="151"/>
      <c r="T837" s="181">
        <f t="shared" si="63"/>
        <v>0</v>
      </c>
      <c r="U837" s="181">
        <f t="shared" si="64"/>
        <v>0</v>
      </c>
      <c r="V837" s="181">
        <f t="shared" si="65"/>
        <v>0</v>
      </c>
      <c r="W837" s="181">
        <f t="shared" si="66"/>
        <v>0</v>
      </c>
      <c r="X837" s="181">
        <f t="shared" si="67"/>
        <v>0</v>
      </c>
    </row>
    <row r="838" spans="2:24" ht="15" customHeight="1" x14ac:dyDescent="0.2">
      <c r="B838" s="337" t="s">
        <v>36</v>
      </c>
      <c r="C838" s="133" t="s">
        <v>36</v>
      </c>
      <c r="D838" s="133" t="s">
        <v>36</v>
      </c>
      <c r="E838" s="133"/>
      <c r="F838" s="133"/>
      <c r="G838" s="133"/>
      <c r="H838" s="133"/>
      <c r="I838" s="133"/>
      <c r="J838" s="133"/>
      <c r="K838" s="154"/>
      <c r="L838" s="154"/>
      <c r="M838" s="154"/>
      <c r="N838" s="154"/>
      <c r="O838" s="322" t="str">
        <f>IF($C838="1 - HöS",'C1. Verprobung'!$C$17,
IF($C838="2 - HöS/HS",'C1. Verprobung'!$C$18,
IF($C838="3 - HS",'C1. Verprobung'!$C$19,
IF($C838="4 - HS/MS",'C1. Verprobung'!$C$20,
IF($C838="5 - MS",'C1. Verprobung'!$C$21,
IF($C838="6 - MS/NS",'C1. Verprobung'!$C$22,
IF($C838="7 - NS",'C1. Verprobung'!$C$23,"-")))))))</f>
        <v>-</v>
      </c>
      <c r="P838" s="322" t="str">
        <f>IF($C838="1 - HöS",'C1. Verprobung'!$D$17,
IF($C838="2 - HöS/HS",'C1. Verprobung'!$D$18,
IF($C838="3 - HS",'C1. Verprobung'!$D$19,
IF($C838="4 - HS/MS",'C1. Verprobung'!$D$20,
IF($C838="5 - MS",'C1. Verprobung'!$D$21,
IF($C838="6 - MS/NS",'C1. Verprobung'!$D$22,
IF($C838="7 - NS",'C1. Verprobung'!$D$23,"-")))))))</f>
        <v>-</v>
      </c>
      <c r="Q838" s="322" t="str">
        <f>IF($C838="1 - HöS",'C1. Verprobung'!$E$17,
IF($C838="2 - HöS/HS",'C1. Verprobung'!$E$18,
IF($C838="3 - HS",'C1. Verprobung'!$E$19,
IF($C838="4 - HS/MS",'C1. Verprobung'!$E$20,
IF($C838="5 - MS",'C1. Verprobung'!$E$21,
IF($C838="6 - MS/NS",'C1. Verprobung'!$E$22,
IF($C838="7 - NS",'C1. Verprobung'!$E$23,"-")))))))</f>
        <v>-</v>
      </c>
      <c r="R838" s="322" t="str">
        <f>IF($C838="1 - HöS",'C1. Verprobung'!$F$17,
IF($C838="2 - HöS/HS",'C1. Verprobung'!$F$18,
IF($C838="3 - HS",'C1. Verprobung'!$F$19,
IF($C838="4 - HS/MS",'C1. Verprobung'!$F$20,
IF($C838="5 - MS",'C1. Verprobung'!$F$21,
IF($C838="6 - MS/NS",'C1. Verprobung'!$F$22,
IF($C838="7 - NS",'C1. Verprobung'!$F$23,"-")))))))</f>
        <v>-</v>
      </c>
      <c r="S838" s="151"/>
      <c r="T838" s="181">
        <f t="shared" si="63"/>
        <v>0</v>
      </c>
      <c r="U838" s="181">
        <f t="shared" si="64"/>
        <v>0</v>
      </c>
      <c r="V838" s="181">
        <f t="shared" si="65"/>
        <v>0</v>
      </c>
      <c r="W838" s="181">
        <f t="shared" si="66"/>
        <v>0</v>
      </c>
      <c r="X838" s="181">
        <f t="shared" si="67"/>
        <v>0</v>
      </c>
    </row>
    <row r="839" spans="2:24" ht="15" customHeight="1" x14ac:dyDescent="0.2">
      <c r="B839" s="337" t="s">
        <v>36</v>
      </c>
      <c r="C839" s="133" t="s">
        <v>36</v>
      </c>
      <c r="D839" s="133" t="s">
        <v>36</v>
      </c>
      <c r="E839" s="133"/>
      <c r="F839" s="133"/>
      <c r="G839" s="133"/>
      <c r="H839" s="133"/>
      <c r="I839" s="133"/>
      <c r="J839" s="133"/>
      <c r="K839" s="154"/>
      <c r="L839" s="154"/>
      <c r="M839" s="154"/>
      <c r="N839" s="154"/>
      <c r="O839" s="322" t="str">
        <f>IF($C839="1 - HöS",'C1. Verprobung'!$C$17,
IF($C839="2 - HöS/HS",'C1. Verprobung'!$C$18,
IF($C839="3 - HS",'C1. Verprobung'!$C$19,
IF($C839="4 - HS/MS",'C1. Verprobung'!$C$20,
IF($C839="5 - MS",'C1. Verprobung'!$C$21,
IF($C839="6 - MS/NS",'C1. Verprobung'!$C$22,
IF($C839="7 - NS",'C1. Verprobung'!$C$23,"-")))))))</f>
        <v>-</v>
      </c>
      <c r="P839" s="322" t="str">
        <f>IF($C839="1 - HöS",'C1. Verprobung'!$D$17,
IF($C839="2 - HöS/HS",'C1. Verprobung'!$D$18,
IF($C839="3 - HS",'C1. Verprobung'!$D$19,
IF($C839="4 - HS/MS",'C1. Verprobung'!$D$20,
IF($C839="5 - MS",'C1. Verprobung'!$D$21,
IF($C839="6 - MS/NS",'C1. Verprobung'!$D$22,
IF($C839="7 - NS",'C1. Verprobung'!$D$23,"-")))))))</f>
        <v>-</v>
      </c>
      <c r="Q839" s="322" t="str">
        <f>IF($C839="1 - HöS",'C1. Verprobung'!$E$17,
IF($C839="2 - HöS/HS",'C1. Verprobung'!$E$18,
IF($C839="3 - HS",'C1. Verprobung'!$E$19,
IF($C839="4 - HS/MS",'C1. Verprobung'!$E$20,
IF($C839="5 - MS",'C1. Verprobung'!$E$21,
IF($C839="6 - MS/NS",'C1. Verprobung'!$E$22,
IF($C839="7 - NS",'C1. Verprobung'!$E$23,"-")))))))</f>
        <v>-</v>
      </c>
      <c r="R839" s="322" t="str">
        <f>IF($C839="1 - HöS",'C1. Verprobung'!$F$17,
IF($C839="2 - HöS/HS",'C1. Verprobung'!$F$18,
IF($C839="3 - HS",'C1. Verprobung'!$F$19,
IF($C839="4 - HS/MS",'C1. Verprobung'!$F$20,
IF($C839="5 - MS",'C1. Verprobung'!$F$21,
IF($C839="6 - MS/NS",'C1. Verprobung'!$F$22,
IF($C839="7 - NS",'C1. Verprobung'!$F$23,"-")))))))</f>
        <v>-</v>
      </c>
      <c r="S839" s="151"/>
      <c r="T839" s="181">
        <f t="shared" si="63"/>
        <v>0</v>
      </c>
      <c r="U839" s="181">
        <f t="shared" si="64"/>
        <v>0</v>
      </c>
      <c r="V839" s="181">
        <f t="shared" si="65"/>
        <v>0</v>
      </c>
      <c r="W839" s="181">
        <f t="shared" si="66"/>
        <v>0</v>
      </c>
      <c r="X839" s="181">
        <f t="shared" si="67"/>
        <v>0</v>
      </c>
    </row>
    <row r="840" spans="2:24" ht="15" customHeight="1" x14ac:dyDescent="0.2">
      <c r="B840" s="337" t="s">
        <v>36</v>
      </c>
      <c r="C840" s="133" t="s">
        <v>36</v>
      </c>
      <c r="D840" s="133" t="s">
        <v>36</v>
      </c>
      <c r="E840" s="133"/>
      <c r="F840" s="133"/>
      <c r="G840" s="133"/>
      <c r="H840" s="133"/>
      <c r="I840" s="133"/>
      <c r="J840" s="133"/>
      <c r="K840" s="154"/>
      <c r="L840" s="154"/>
      <c r="M840" s="154"/>
      <c r="N840" s="154"/>
      <c r="O840" s="322" t="str">
        <f>IF($C840="1 - HöS",'C1. Verprobung'!$C$17,
IF($C840="2 - HöS/HS",'C1. Verprobung'!$C$18,
IF($C840="3 - HS",'C1. Verprobung'!$C$19,
IF($C840="4 - HS/MS",'C1. Verprobung'!$C$20,
IF($C840="5 - MS",'C1. Verprobung'!$C$21,
IF($C840="6 - MS/NS",'C1. Verprobung'!$C$22,
IF($C840="7 - NS",'C1. Verprobung'!$C$23,"-")))))))</f>
        <v>-</v>
      </c>
      <c r="P840" s="322" t="str">
        <f>IF($C840="1 - HöS",'C1. Verprobung'!$D$17,
IF($C840="2 - HöS/HS",'C1. Verprobung'!$D$18,
IF($C840="3 - HS",'C1. Verprobung'!$D$19,
IF($C840="4 - HS/MS",'C1. Verprobung'!$D$20,
IF($C840="5 - MS",'C1. Verprobung'!$D$21,
IF($C840="6 - MS/NS",'C1. Verprobung'!$D$22,
IF($C840="7 - NS",'C1. Verprobung'!$D$23,"-")))))))</f>
        <v>-</v>
      </c>
      <c r="Q840" s="322" t="str">
        <f>IF($C840="1 - HöS",'C1. Verprobung'!$E$17,
IF($C840="2 - HöS/HS",'C1. Verprobung'!$E$18,
IF($C840="3 - HS",'C1. Verprobung'!$E$19,
IF($C840="4 - HS/MS",'C1. Verprobung'!$E$20,
IF($C840="5 - MS",'C1. Verprobung'!$E$21,
IF($C840="6 - MS/NS",'C1. Verprobung'!$E$22,
IF($C840="7 - NS",'C1. Verprobung'!$E$23,"-")))))))</f>
        <v>-</v>
      </c>
      <c r="R840" s="322" t="str">
        <f>IF($C840="1 - HöS",'C1. Verprobung'!$F$17,
IF($C840="2 - HöS/HS",'C1. Verprobung'!$F$18,
IF($C840="3 - HS",'C1. Verprobung'!$F$19,
IF($C840="4 - HS/MS",'C1. Verprobung'!$F$20,
IF($C840="5 - MS",'C1. Verprobung'!$F$21,
IF($C840="6 - MS/NS",'C1. Verprobung'!$F$22,
IF($C840="7 - NS",'C1. Verprobung'!$F$23,"-")))))))</f>
        <v>-</v>
      </c>
      <c r="S840" s="151"/>
      <c r="T840" s="181">
        <f t="shared" si="63"/>
        <v>0</v>
      </c>
      <c r="U840" s="181">
        <f t="shared" si="64"/>
        <v>0</v>
      </c>
      <c r="V840" s="181">
        <f t="shared" si="65"/>
        <v>0</v>
      </c>
      <c r="W840" s="181">
        <f t="shared" si="66"/>
        <v>0</v>
      </c>
      <c r="X840" s="181">
        <f t="shared" si="67"/>
        <v>0</v>
      </c>
    </row>
    <row r="841" spans="2:24" ht="15" customHeight="1" x14ac:dyDescent="0.2">
      <c r="B841" s="337" t="s">
        <v>36</v>
      </c>
      <c r="C841" s="133" t="s">
        <v>36</v>
      </c>
      <c r="D841" s="133" t="s">
        <v>36</v>
      </c>
      <c r="E841" s="133"/>
      <c r="F841" s="133"/>
      <c r="G841" s="133"/>
      <c r="H841" s="133"/>
      <c r="I841" s="133"/>
      <c r="J841" s="133"/>
      <c r="K841" s="154"/>
      <c r="L841" s="154"/>
      <c r="M841" s="154"/>
      <c r="N841" s="154"/>
      <c r="O841" s="322" t="str">
        <f>IF($C841="1 - HöS",'C1. Verprobung'!$C$17,
IF($C841="2 - HöS/HS",'C1. Verprobung'!$C$18,
IF($C841="3 - HS",'C1. Verprobung'!$C$19,
IF($C841="4 - HS/MS",'C1. Verprobung'!$C$20,
IF($C841="5 - MS",'C1. Verprobung'!$C$21,
IF($C841="6 - MS/NS",'C1. Verprobung'!$C$22,
IF($C841="7 - NS",'C1. Verprobung'!$C$23,"-")))))))</f>
        <v>-</v>
      </c>
      <c r="P841" s="322" t="str">
        <f>IF($C841="1 - HöS",'C1. Verprobung'!$D$17,
IF($C841="2 - HöS/HS",'C1. Verprobung'!$D$18,
IF($C841="3 - HS",'C1. Verprobung'!$D$19,
IF($C841="4 - HS/MS",'C1. Verprobung'!$D$20,
IF($C841="5 - MS",'C1. Verprobung'!$D$21,
IF($C841="6 - MS/NS",'C1. Verprobung'!$D$22,
IF($C841="7 - NS",'C1. Verprobung'!$D$23,"-")))))))</f>
        <v>-</v>
      </c>
      <c r="Q841" s="322" t="str">
        <f>IF($C841="1 - HöS",'C1. Verprobung'!$E$17,
IF($C841="2 - HöS/HS",'C1. Verprobung'!$E$18,
IF($C841="3 - HS",'C1. Verprobung'!$E$19,
IF($C841="4 - HS/MS",'C1. Verprobung'!$E$20,
IF($C841="5 - MS",'C1. Verprobung'!$E$21,
IF($C841="6 - MS/NS",'C1. Verprobung'!$E$22,
IF($C841="7 - NS",'C1. Verprobung'!$E$23,"-")))))))</f>
        <v>-</v>
      </c>
      <c r="R841" s="322" t="str">
        <f>IF($C841="1 - HöS",'C1. Verprobung'!$F$17,
IF($C841="2 - HöS/HS",'C1. Verprobung'!$F$18,
IF($C841="3 - HS",'C1. Verprobung'!$F$19,
IF($C841="4 - HS/MS",'C1. Verprobung'!$F$20,
IF($C841="5 - MS",'C1. Verprobung'!$F$21,
IF($C841="6 - MS/NS",'C1. Verprobung'!$F$22,
IF($C841="7 - NS",'C1. Verprobung'!$F$23,"-")))))))</f>
        <v>-</v>
      </c>
      <c r="S841" s="151"/>
      <c r="T841" s="181">
        <f t="shared" si="63"/>
        <v>0</v>
      </c>
      <c r="U841" s="181">
        <f t="shared" si="64"/>
        <v>0</v>
      </c>
      <c r="V841" s="181">
        <f t="shared" si="65"/>
        <v>0</v>
      </c>
      <c r="W841" s="181">
        <f t="shared" si="66"/>
        <v>0</v>
      </c>
      <c r="X841" s="181">
        <f t="shared" si="67"/>
        <v>0</v>
      </c>
    </row>
    <row r="842" spans="2:24" ht="15" customHeight="1" x14ac:dyDescent="0.2">
      <c r="B842" s="337" t="s">
        <v>36</v>
      </c>
      <c r="C842" s="133" t="s">
        <v>36</v>
      </c>
      <c r="D842" s="133" t="s">
        <v>36</v>
      </c>
      <c r="E842" s="133"/>
      <c r="F842" s="133"/>
      <c r="G842" s="133"/>
      <c r="H842" s="133"/>
      <c r="I842" s="133"/>
      <c r="J842" s="133"/>
      <c r="K842" s="154"/>
      <c r="L842" s="154"/>
      <c r="M842" s="154"/>
      <c r="N842" s="154"/>
      <c r="O842" s="322" t="str">
        <f>IF($C842="1 - HöS",'C1. Verprobung'!$C$17,
IF($C842="2 - HöS/HS",'C1. Verprobung'!$C$18,
IF($C842="3 - HS",'C1. Verprobung'!$C$19,
IF($C842="4 - HS/MS",'C1. Verprobung'!$C$20,
IF($C842="5 - MS",'C1. Verprobung'!$C$21,
IF($C842="6 - MS/NS",'C1. Verprobung'!$C$22,
IF($C842="7 - NS",'C1. Verprobung'!$C$23,"-")))))))</f>
        <v>-</v>
      </c>
      <c r="P842" s="322" t="str">
        <f>IF($C842="1 - HöS",'C1. Verprobung'!$D$17,
IF($C842="2 - HöS/HS",'C1. Verprobung'!$D$18,
IF($C842="3 - HS",'C1. Verprobung'!$D$19,
IF($C842="4 - HS/MS",'C1. Verprobung'!$D$20,
IF($C842="5 - MS",'C1. Verprobung'!$D$21,
IF($C842="6 - MS/NS",'C1. Verprobung'!$D$22,
IF($C842="7 - NS",'C1. Verprobung'!$D$23,"-")))))))</f>
        <v>-</v>
      </c>
      <c r="Q842" s="322" t="str">
        <f>IF($C842="1 - HöS",'C1. Verprobung'!$E$17,
IF($C842="2 - HöS/HS",'C1. Verprobung'!$E$18,
IF($C842="3 - HS",'C1. Verprobung'!$E$19,
IF($C842="4 - HS/MS",'C1. Verprobung'!$E$20,
IF($C842="5 - MS",'C1. Verprobung'!$E$21,
IF($C842="6 - MS/NS",'C1. Verprobung'!$E$22,
IF($C842="7 - NS",'C1. Verprobung'!$E$23,"-")))))))</f>
        <v>-</v>
      </c>
      <c r="R842" s="322" t="str">
        <f>IF($C842="1 - HöS",'C1. Verprobung'!$F$17,
IF($C842="2 - HöS/HS",'C1. Verprobung'!$F$18,
IF($C842="3 - HS",'C1. Verprobung'!$F$19,
IF($C842="4 - HS/MS",'C1. Verprobung'!$F$20,
IF($C842="5 - MS",'C1. Verprobung'!$F$21,
IF($C842="6 - MS/NS",'C1. Verprobung'!$F$22,
IF($C842="7 - NS",'C1. Verprobung'!$F$23,"-")))))))</f>
        <v>-</v>
      </c>
      <c r="S842" s="151"/>
      <c r="T842" s="181">
        <f t="shared" si="63"/>
        <v>0</v>
      </c>
      <c r="U842" s="181">
        <f t="shared" si="64"/>
        <v>0</v>
      </c>
      <c r="V842" s="181">
        <f t="shared" si="65"/>
        <v>0</v>
      </c>
      <c r="W842" s="181">
        <f t="shared" si="66"/>
        <v>0</v>
      </c>
      <c r="X842" s="181">
        <f t="shared" si="67"/>
        <v>0</v>
      </c>
    </row>
    <row r="843" spans="2:24" ht="15" customHeight="1" x14ac:dyDescent="0.2">
      <c r="B843" s="337" t="s">
        <v>36</v>
      </c>
      <c r="C843" s="133" t="s">
        <v>36</v>
      </c>
      <c r="D843" s="133" t="s">
        <v>36</v>
      </c>
      <c r="E843" s="133"/>
      <c r="F843" s="133"/>
      <c r="G843" s="133"/>
      <c r="H843" s="133"/>
      <c r="I843" s="133"/>
      <c r="J843" s="133"/>
      <c r="K843" s="154"/>
      <c r="L843" s="154"/>
      <c r="M843" s="154"/>
      <c r="N843" s="154"/>
      <c r="O843" s="322" t="str">
        <f>IF($C843="1 - HöS",'C1. Verprobung'!$C$17,
IF($C843="2 - HöS/HS",'C1. Verprobung'!$C$18,
IF($C843="3 - HS",'C1. Verprobung'!$C$19,
IF($C843="4 - HS/MS",'C1. Verprobung'!$C$20,
IF($C843="5 - MS",'C1. Verprobung'!$C$21,
IF($C843="6 - MS/NS",'C1. Verprobung'!$C$22,
IF($C843="7 - NS",'C1. Verprobung'!$C$23,"-")))))))</f>
        <v>-</v>
      </c>
      <c r="P843" s="322" t="str">
        <f>IF($C843="1 - HöS",'C1. Verprobung'!$D$17,
IF($C843="2 - HöS/HS",'C1. Verprobung'!$D$18,
IF($C843="3 - HS",'C1. Verprobung'!$D$19,
IF($C843="4 - HS/MS",'C1. Verprobung'!$D$20,
IF($C843="5 - MS",'C1. Verprobung'!$D$21,
IF($C843="6 - MS/NS",'C1. Verprobung'!$D$22,
IF($C843="7 - NS",'C1. Verprobung'!$D$23,"-")))))))</f>
        <v>-</v>
      </c>
      <c r="Q843" s="322" t="str">
        <f>IF($C843="1 - HöS",'C1. Verprobung'!$E$17,
IF($C843="2 - HöS/HS",'C1. Verprobung'!$E$18,
IF($C843="3 - HS",'C1. Verprobung'!$E$19,
IF($C843="4 - HS/MS",'C1. Verprobung'!$E$20,
IF($C843="5 - MS",'C1. Verprobung'!$E$21,
IF($C843="6 - MS/NS",'C1. Verprobung'!$E$22,
IF($C843="7 - NS",'C1. Verprobung'!$E$23,"-")))))))</f>
        <v>-</v>
      </c>
      <c r="R843" s="322" t="str">
        <f>IF($C843="1 - HöS",'C1. Verprobung'!$F$17,
IF($C843="2 - HöS/HS",'C1. Verprobung'!$F$18,
IF($C843="3 - HS",'C1. Verprobung'!$F$19,
IF($C843="4 - HS/MS",'C1. Verprobung'!$F$20,
IF($C843="5 - MS",'C1. Verprobung'!$F$21,
IF($C843="6 - MS/NS",'C1. Verprobung'!$F$22,
IF($C843="7 - NS",'C1. Verprobung'!$F$23,"-")))))))</f>
        <v>-</v>
      </c>
      <c r="S843" s="151"/>
      <c r="T843" s="181">
        <f t="shared" si="63"/>
        <v>0</v>
      </c>
      <c r="U843" s="181">
        <f t="shared" si="64"/>
        <v>0</v>
      </c>
      <c r="V843" s="181">
        <f t="shared" si="65"/>
        <v>0</v>
      </c>
      <c r="W843" s="181">
        <f t="shared" si="66"/>
        <v>0</v>
      </c>
      <c r="X843" s="181">
        <f t="shared" si="67"/>
        <v>0</v>
      </c>
    </row>
    <row r="844" spans="2:24" ht="15" customHeight="1" x14ac:dyDescent="0.2">
      <c r="B844" s="337" t="s">
        <v>36</v>
      </c>
      <c r="C844" s="133" t="s">
        <v>36</v>
      </c>
      <c r="D844" s="133" t="s">
        <v>36</v>
      </c>
      <c r="E844" s="133"/>
      <c r="F844" s="133"/>
      <c r="G844" s="133"/>
      <c r="H844" s="133"/>
      <c r="I844" s="133"/>
      <c r="J844" s="133"/>
      <c r="K844" s="154"/>
      <c r="L844" s="154"/>
      <c r="M844" s="154"/>
      <c r="N844" s="154"/>
      <c r="O844" s="322" t="str">
        <f>IF($C844="1 - HöS",'C1. Verprobung'!$C$17,
IF($C844="2 - HöS/HS",'C1. Verprobung'!$C$18,
IF($C844="3 - HS",'C1. Verprobung'!$C$19,
IF($C844="4 - HS/MS",'C1. Verprobung'!$C$20,
IF($C844="5 - MS",'C1. Verprobung'!$C$21,
IF($C844="6 - MS/NS",'C1. Verprobung'!$C$22,
IF($C844="7 - NS",'C1. Verprobung'!$C$23,"-")))))))</f>
        <v>-</v>
      </c>
      <c r="P844" s="322" t="str">
        <f>IF($C844="1 - HöS",'C1. Verprobung'!$D$17,
IF($C844="2 - HöS/HS",'C1. Verprobung'!$D$18,
IF($C844="3 - HS",'C1. Verprobung'!$D$19,
IF($C844="4 - HS/MS",'C1. Verprobung'!$D$20,
IF($C844="5 - MS",'C1. Verprobung'!$D$21,
IF($C844="6 - MS/NS",'C1. Verprobung'!$D$22,
IF($C844="7 - NS",'C1. Verprobung'!$D$23,"-")))))))</f>
        <v>-</v>
      </c>
      <c r="Q844" s="322" t="str">
        <f>IF($C844="1 - HöS",'C1. Verprobung'!$E$17,
IF($C844="2 - HöS/HS",'C1. Verprobung'!$E$18,
IF($C844="3 - HS",'C1. Verprobung'!$E$19,
IF($C844="4 - HS/MS",'C1. Verprobung'!$E$20,
IF($C844="5 - MS",'C1. Verprobung'!$E$21,
IF($C844="6 - MS/NS",'C1. Verprobung'!$E$22,
IF($C844="7 - NS",'C1. Verprobung'!$E$23,"-")))))))</f>
        <v>-</v>
      </c>
      <c r="R844" s="322" t="str">
        <f>IF($C844="1 - HöS",'C1. Verprobung'!$F$17,
IF($C844="2 - HöS/HS",'C1. Verprobung'!$F$18,
IF($C844="3 - HS",'C1. Verprobung'!$F$19,
IF($C844="4 - HS/MS",'C1. Verprobung'!$F$20,
IF($C844="5 - MS",'C1. Verprobung'!$F$21,
IF($C844="6 - MS/NS",'C1. Verprobung'!$F$22,
IF($C844="7 - NS",'C1. Verprobung'!$F$23,"-")))))))</f>
        <v>-</v>
      </c>
      <c r="S844" s="151"/>
      <c r="T844" s="181">
        <f t="shared" si="63"/>
        <v>0</v>
      </c>
      <c r="U844" s="181">
        <f t="shared" si="64"/>
        <v>0</v>
      </c>
      <c r="V844" s="181">
        <f t="shared" si="65"/>
        <v>0</v>
      </c>
      <c r="W844" s="181">
        <f t="shared" si="66"/>
        <v>0</v>
      </c>
      <c r="X844" s="181">
        <f t="shared" si="67"/>
        <v>0</v>
      </c>
    </row>
    <row r="845" spans="2:24" ht="15" customHeight="1" x14ac:dyDescent="0.2">
      <c r="B845" s="337" t="s">
        <v>36</v>
      </c>
      <c r="C845" s="133" t="s">
        <v>36</v>
      </c>
      <c r="D845" s="133" t="s">
        <v>36</v>
      </c>
      <c r="E845" s="133"/>
      <c r="F845" s="133"/>
      <c r="G845" s="133"/>
      <c r="H845" s="133"/>
      <c r="I845" s="133"/>
      <c r="J845" s="133"/>
      <c r="K845" s="154"/>
      <c r="L845" s="154"/>
      <c r="M845" s="154"/>
      <c r="N845" s="154"/>
      <c r="O845" s="322" t="str">
        <f>IF($C845="1 - HöS",'C1. Verprobung'!$C$17,
IF($C845="2 - HöS/HS",'C1. Verprobung'!$C$18,
IF($C845="3 - HS",'C1. Verprobung'!$C$19,
IF($C845="4 - HS/MS",'C1. Verprobung'!$C$20,
IF($C845="5 - MS",'C1. Verprobung'!$C$21,
IF($C845="6 - MS/NS",'C1. Verprobung'!$C$22,
IF($C845="7 - NS",'C1. Verprobung'!$C$23,"-")))))))</f>
        <v>-</v>
      </c>
      <c r="P845" s="322" t="str">
        <f>IF($C845="1 - HöS",'C1. Verprobung'!$D$17,
IF($C845="2 - HöS/HS",'C1. Verprobung'!$D$18,
IF($C845="3 - HS",'C1. Verprobung'!$D$19,
IF($C845="4 - HS/MS",'C1. Verprobung'!$D$20,
IF($C845="5 - MS",'C1. Verprobung'!$D$21,
IF($C845="6 - MS/NS",'C1. Verprobung'!$D$22,
IF($C845="7 - NS",'C1. Verprobung'!$D$23,"-")))))))</f>
        <v>-</v>
      </c>
      <c r="Q845" s="322" t="str">
        <f>IF($C845="1 - HöS",'C1. Verprobung'!$E$17,
IF($C845="2 - HöS/HS",'C1. Verprobung'!$E$18,
IF($C845="3 - HS",'C1. Verprobung'!$E$19,
IF($C845="4 - HS/MS",'C1. Verprobung'!$E$20,
IF($C845="5 - MS",'C1. Verprobung'!$E$21,
IF($C845="6 - MS/NS",'C1. Verprobung'!$E$22,
IF($C845="7 - NS",'C1. Verprobung'!$E$23,"-")))))))</f>
        <v>-</v>
      </c>
      <c r="R845" s="322" t="str">
        <f>IF($C845="1 - HöS",'C1. Verprobung'!$F$17,
IF($C845="2 - HöS/HS",'C1. Verprobung'!$F$18,
IF($C845="3 - HS",'C1. Verprobung'!$F$19,
IF($C845="4 - HS/MS",'C1. Verprobung'!$F$20,
IF($C845="5 - MS",'C1. Verprobung'!$F$21,
IF($C845="6 - MS/NS",'C1. Verprobung'!$F$22,
IF($C845="7 - NS",'C1. Verprobung'!$F$23,"-")))))))</f>
        <v>-</v>
      </c>
      <c r="S845" s="151"/>
      <c r="T845" s="181">
        <f t="shared" si="63"/>
        <v>0</v>
      </c>
      <c r="U845" s="181">
        <f t="shared" si="64"/>
        <v>0</v>
      </c>
      <c r="V845" s="181">
        <f t="shared" si="65"/>
        <v>0</v>
      </c>
      <c r="W845" s="181">
        <f t="shared" si="66"/>
        <v>0</v>
      </c>
      <c r="X845" s="181">
        <f t="shared" si="67"/>
        <v>0</v>
      </c>
    </row>
    <row r="846" spans="2:24" ht="15" customHeight="1" x14ac:dyDescent="0.2">
      <c r="B846" s="337" t="s">
        <v>36</v>
      </c>
      <c r="C846" s="133" t="s">
        <v>36</v>
      </c>
      <c r="D846" s="133" t="s">
        <v>36</v>
      </c>
      <c r="E846" s="133"/>
      <c r="F846" s="133"/>
      <c r="G846" s="133"/>
      <c r="H846" s="133"/>
      <c r="I846" s="133"/>
      <c r="J846" s="133"/>
      <c r="K846" s="154"/>
      <c r="L846" s="154"/>
      <c r="M846" s="154"/>
      <c r="N846" s="154"/>
      <c r="O846" s="322" t="str">
        <f>IF($C846="1 - HöS",'C1. Verprobung'!$C$17,
IF($C846="2 - HöS/HS",'C1. Verprobung'!$C$18,
IF($C846="3 - HS",'C1. Verprobung'!$C$19,
IF($C846="4 - HS/MS",'C1. Verprobung'!$C$20,
IF($C846="5 - MS",'C1. Verprobung'!$C$21,
IF($C846="6 - MS/NS",'C1. Verprobung'!$C$22,
IF($C846="7 - NS",'C1. Verprobung'!$C$23,"-")))))))</f>
        <v>-</v>
      </c>
      <c r="P846" s="322" t="str">
        <f>IF($C846="1 - HöS",'C1. Verprobung'!$D$17,
IF($C846="2 - HöS/HS",'C1. Verprobung'!$D$18,
IF($C846="3 - HS",'C1. Verprobung'!$D$19,
IF($C846="4 - HS/MS",'C1. Verprobung'!$D$20,
IF($C846="5 - MS",'C1. Verprobung'!$D$21,
IF($C846="6 - MS/NS",'C1. Verprobung'!$D$22,
IF($C846="7 - NS",'C1. Verprobung'!$D$23,"-")))))))</f>
        <v>-</v>
      </c>
      <c r="Q846" s="322" t="str">
        <f>IF($C846="1 - HöS",'C1. Verprobung'!$E$17,
IF($C846="2 - HöS/HS",'C1. Verprobung'!$E$18,
IF($C846="3 - HS",'C1. Verprobung'!$E$19,
IF($C846="4 - HS/MS",'C1. Verprobung'!$E$20,
IF($C846="5 - MS",'C1. Verprobung'!$E$21,
IF($C846="6 - MS/NS",'C1. Verprobung'!$E$22,
IF($C846="7 - NS",'C1. Verprobung'!$E$23,"-")))))))</f>
        <v>-</v>
      </c>
      <c r="R846" s="322" t="str">
        <f>IF($C846="1 - HöS",'C1. Verprobung'!$F$17,
IF($C846="2 - HöS/HS",'C1. Verprobung'!$F$18,
IF($C846="3 - HS",'C1. Verprobung'!$F$19,
IF($C846="4 - HS/MS",'C1. Verprobung'!$F$20,
IF($C846="5 - MS",'C1. Verprobung'!$F$21,
IF($C846="6 - MS/NS",'C1. Verprobung'!$F$22,
IF($C846="7 - NS",'C1. Verprobung'!$F$23,"-")))))))</f>
        <v>-</v>
      </c>
      <c r="S846" s="151"/>
      <c r="T846" s="181">
        <f t="shared" si="63"/>
        <v>0</v>
      </c>
      <c r="U846" s="181">
        <f t="shared" si="64"/>
        <v>0</v>
      </c>
      <c r="V846" s="181">
        <f t="shared" si="65"/>
        <v>0</v>
      </c>
      <c r="W846" s="181">
        <f t="shared" si="66"/>
        <v>0</v>
      </c>
      <c r="X846" s="181">
        <f t="shared" si="67"/>
        <v>0</v>
      </c>
    </row>
    <row r="847" spans="2:24" ht="15" customHeight="1" x14ac:dyDescent="0.2">
      <c r="B847" s="337" t="s">
        <v>36</v>
      </c>
      <c r="C847" s="133" t="s">
        <v>36</v>
      </c>
      <c r="D847" s="133" t="s">
        <v>36</v>
      </c>
      <c r="E847" s="133"/>
      <c r="F847" s="133"/>
      <c r="G847" s="133"/>
      <c r="H847" s="133"/>
      <c r="I847" s="133"/>
      <c r="J847" s="133"/>
      <c r="K847" s="154"/>
      <c r="L847" s="154"/>
      <c r="M847" s="154"/>
      <c r="N847" s="154"/>
      <c r="O847" s="322" t="str">
        <f>IF($C847="1 - HöS",'C1. Verprobung'!$C$17,
IF($C847="2 - HöS/HS",'C1. Verprobung'!$C$18,
IF($C847="3 - HS",'C1. Verprobung'!$C$19,
IF($C847="4 - HS/MS",'C1. Verprobung'!$C$20,
IF($C847="5 - MS",'C1. Verprobung'!$C$21,
IF($C847="6 - MS/NS",'C1. Verprobung'!$C$22,
IF($C847="7 - NS",'C1. Verprobung'!$C$23,"-")))))))</f>
        <v>-</v>
      </c>
      <c r="P847" s="322" t="str">
        <f>IF($C847="1 - HöS",'C1. Verprobung'!$D$17,
IF($C847="2 - HöS/HS",'C1. Verprobung'!$D$18,
IF($C847="3 - HS",'C1. Verprobung'!$D$19,
IF($C847="4 - HS/MS",'C1. Verprobung'!$D$20,
IF($C847="5 - MS",'C1. Verprobung'!$D$21,
IF($C847="6 - MS/NS",'C1. Verprobung'!$D$22,
IF($C847="7 - NS",'C1. Verprobung'!$D$23,"-")))))))</f>
        <v>-</v>
      </c>
      <c r="Q847" s="322" t="str">
        <f>IF($C847="1 - HöS",'C1. Verprobung'!$E$17,
IF($C847="2 - HöS/HS",'C1. Verprobung'!$E$18,
IF($C847="3 - HS",'C1. Verprobung'!$E$19,
IF($C847="4 - HS/MS",'C1. Verprobung'!$E$20,
IF($C847="5 - MS",'C1. Verprobung'!$E$21,
IF($C847="6 - MS/NS",'C1. Verprobung'!$E$22,
IF($C847="7 - NS",'C1. Verprobung'!$E$23,"-")))))))</f>
        <v>-</v>
      </c>
      <c r="R847" s="322" t="str">
        <f>IF($C847="1 - HöS",'C1. Verprobung'!$F$17,
IF($C847="2 - HöS/HS",'C1. Verprobung'!$F$18,
IF($C847="3 - HS",'C1. Verprobung'!$F$19,
IF($C847="4 - HS/MS",'C1. Verprobung'!$F$20,
IF($C847="5 - MS",'C1. Verprobung'!$F$21,
IF($C847="6 - MS/NS",'C1. Verprobung'!$F$22,
IF($C847="7 - NS",'C1. Verprobung'!$F$23,"-")))))))</f>
        <v>-</v>
      </c>
      <c r="S847" s="151"/>
      <c r="T847" s="181">
        <f t="shared" si="63"/>
        <v>0</v>
      </c>
      <c r="U847" s="181">
        <f t="shared" si="64"/>
        <v>0</v>
      </c>
      <c r="V847" s="181">
        <f t="shared" si="65"/>
        <v>0</v>
      </c>
      <c r="W847" s="181">
        <f t="shared" si="66"/>
        <v>0</v>
      </c>
      <c r="X847" s="181">
        <f t="shared" si="67"/>
        <v>0</v>
      </c>
    </row>
    <row r="848" spans="2:24" ht="15" customHeight="1" x14ac:dyDescent="0.2">
      <c r="B848" s="337" t="s">
        <v>36</v>
      </c>
      <c r="C848" s="133" t="s">
        <v>36</v>
      </c>
      <c r="D848" s="133" t="s">
        <v>36</v>
      </c>
      <c r="E848" s="133"/>
      <c r="F848" s="133"/>
      <c r="G848" s="133"/>
      <c r="H848" s="133"/>
      <c r="I848" s="133"/>
      <c r="J848" s="133"/>
      <c r="K848" s="154"/>
      <c r="L848" s="154"/>
      <c r="M848" s="154"/>
      <c r="N848" s="154"/>
      <c r="O848" s="322" t="str">
        <f>IF($C848="1 - HöS",'C1. Verprobung'!$C$17,
IF($C848="2 - HöS/HS",'C1. Verprobung'!$C$18,
IF($C848="3 - HS",'C1. Verprobung'!$C$19,
IF($C848="4 - HS/MS",'C1. Verprobung'!$C$20,
IF($C848="5 - MS",'C1. Verprobung'!$C$21,
IF($C848="6 - MS/NS",'C1. Verprobung'!$C$22,
IF($C848="7 - NS",'C1. Verprobung'!$C$23,"-")))))))</f>
        <v>-</v>
      </c>
      <c r="P848" s="322" t="str">
        <f>IF($C848="1 - HöS",'C1. Verprobung'!$D$17,
IF($C848="2 - HöS/HS",'C1. Verprobung'!$D$18,
IF($C848="3 - HS",'C1. Verprobung'!$D$19,
IF($C848="4 - HS/MS",'C1. Verprobung'!$D$20,
IF($C848="5 - MS",'C1. Verprobung'!$D$21,
IF($C848="6 - MS/NS",'C1. Verprobung'!$D$22,
IF($C848="7 - NS",'C1. Verprobung'!$D$23,"-")))))))</f>
        <v>-</v>
      </c>
      <c r="Q848" s="322" t="str">
        <f>IF($C848="1 - HöS",'C1. Verprobung'!$E$17,
IF($C848="2 - HöS/HS",'C1. Verprobung'!$E$18,
IF($C848="3 - HS",'C1. Verprobung'!$E$19,
IF($C848="4 - HS/MS",'C1. Verprobung'!$E$20,
IF($C848="5 - MS",'C1. Verprobung'!$E$21,
IF($C848="6 - MS/NS",'C1. Verprobung'!$E$22,
IF($C848="7 - NS",'C1. Verprobung'!$E$23,"-")))))))</f>
        <v>-</v>
      </c>
      <c r="R848" s="322" t="str">
        <f>IF($C848="1 - HöS",'C1. Verprobung'!$F$17,
IF($C848="2 - HöS/HS",'C1. Verprobung'!$F$18,
IF($C848="3 - HS",'C1. Verprobung'!$F$19,
IF($C848="4 - HS/MS",'C1. Verprobung'!$F$20,
IF($C848="5 - MS",'C1. Verprobung'!$F$21,
IF($C848="6 - MS/NS",'C1. Verprobung'!$F$22,
IF($C848="7 - NS",'C1. Verprobung'!$F$23,"-")))))))</f>
        <v>-</v>
      </c>
      <c r="S848" s="151"/>
      <c r="T848" s="181">
        <f t="shared" si="63"/>
        <v>0</v>
      </c>
      <c r="U848" s="181">
        <f t="shared" si="64"/>
        <v>0</v>
      </c>
      <c r="V848" s="181">
        <f t="shared" si="65"/>
        <v>0</v>
      </c>
      <c r="W848" s="181">
        <f t="shared" si="66"/>
        <v>0</v>
      </c>
      <c r="X848" s="181">
        <f t="shared" si="67"/>
        <v>0</v>
      </c>
    </row>
    <row r="849" spans="2:24" ht="15" customHeight="1" x14ac:dyDescent="0.2">
      <c r="B849" s="337" t="s">
        <v>36</v>
      </c>
      <c r="C849" s="133" t="s">
        <v>36</v>
      </c>
      <c r="D849" s="133" t="s">
        <v>36</v>
      </c>
      <c r="E849" s="133"/>
      <c r="F849" s="133"/>
      <c r="G849" s="133"/>
      <c r="H849" s="133"/>
      <c r="I849" s="133"/>
      <c r="J849" s="133"/>
      <c r="K849" s="154"/>
      <c r="L849" s="154"/>
      <c r="M849" s="154"/>
      <c r="N849" s="154"/>
      <c r="O849" s="322" t="str">
        <f>IF($C849="1 - HöS",'C1. Verprobung'!$C$17,
IF($C849="2 - HöS/HS",'C1. Verprobung'!$C$18,
IF($C849="3 - HS",'C1. Verprobung'!$C$19,
IF($C849="4 - HS/MS",'C1. Verprobung'!$C$20,
IF($C849="5 - MS",'C1. Verprobung'!$C$21,
IF($C849="6 - MS/NS",'C1. Verprobung'!$C$22,
IF($C849="7 - NS",'C1. Verprobung'!$C$23,"-")))))))</f>
        <v>-</v>
      </c>
      <c r="P849" s="322" t="str">
        <f>IF($C849="1 - HöS",'C1. Verprobung'!$D$17,
IF($C849="2 - HöS/HS",'C1. Verprobung'!$D$18,
IF($C849="3 - HS",'C1. Verprobung'!$D$19,
IF($C849="4 - HS/MS",'C1. Verprobung'!$D$20,
IF($C849="5 - MS",'C1. Verprobung'!$D$21,
IF($C849="6 - MS/NS",'C1. Verprobung'!$D$22,
IF($C849="7 - NS",'C1. Verprobung'!$D$23,"-")))))))</f>
        <v>-</v>
      </c>
      <c r="Q849" s="322" t="str">
        <f>IF($C849="1 - HöS",'C1. Verprobung'!$E$17,
IF($C849="2 - HöS/HS",'C1. Verprobung'!$E$18,
IF($C849="3 - HS",'C1. Verprobung'!$E$19,
IF($C849="4 - HS/MS",'C1. Verprobung'!$E$20,
IF($C849="5 - MS",'C1. Verprobung'!$E$21,
IF($C849="6 - MS/NS",'C1. Verprobung'!$E$22,
IF($C849="7 - NS",'C1. Verprobung'!$E$23,"-")))))))</f>
        <v>-</v>
      </c>
      <c r="R849" s="322" t="str">
        <f>IF($C849="1 - HöS",'C1. Verprobung'!$F$17,
IF($C849="2 - HöS/HS",'C1. Verprobung'!$F$18,
IF($C849="3 - HS",'C1. Verprobung'!$F$19,
IF($C849="4 - HS/MS",'C1. Verprobung'!$F$20,
IF($C849="5 - MS",'C1. Verprobung'!$F$21,
IF($C849="6 - MS/NS",'C1. Verprobung'!$F$22,
IF($C849="7 - NS",'C1. Verprobung'!$F$23,"-")))))))</f>
        <v>-</v>
      </c>
      <c r="S849" s="151"/>
      <c r="T849" s="181">
        <f t="shared" ref="T849:T912" si="68">IF($B849="§ 19 Abs. 2 Satz 1 StromNEV",(($K849*$O849)+($L849*$P849/100))*($S849),0)</f>
        <v>0</v>
      </c>
      <c r="U849" s="181">
        <f t="shared" ref="U849:U912" si="69">IF($B849="§ 19 Abs. 2 Satz 1 StromNEV",(($M849*$Q849)+($N849*$R849/100))*($S849),0)</f>
        <v>0</v>
      </c>
      <c r="V849" s="181">
        <f t="shared" ref="V849:V912" si="70">IF($B849="§ 19 Abs. 2 Satz 2 StromNEV",(($M849*$Q849)+($N849*$R849/100))*($S849),0)</f>
        <v>0</v>
      </c>
      <c r="W849" s="181">
        <f t="shared" si="66"/>
        <v>0</v>
      </c>
      <c r="X849" s="181">
        <f t="shared" si="67"/>
        <v>0</v>
      </c>
    </row>
    <row r="850" spans="2:24" ht="15" customHeight="1" x14ac:dyDescent="0.2">
      <c r="B850" s="337" t="s">
        <v>36</v>
      </c>
      <c r="C850" s="133" t="s">
        <v>36</v>
      </c>
      <c r="D850" s="133" t="s">
        <v>36</v>
      </c>
      <c r="E850" s="133"/>
      <c r="F850" s="133"/>
      <c r="G850" s="133"/>
      <c r="H850" s="133"/>
      <c r="I850" s="133"/>
      <c r="J850" s="133"/>
      <c r="K850" s="154"/>
      <c r="L850" s="154"/>
      <c r="M850" s="154"/>
      <c r="N850" s="154"/>
      <c r="O850" s="322" t="str">
        <f>IF($C850="1 - HöS",'C1. Verprobung'!$C$17,
IF($C850="2 - HöS/HS",'C1. Verprobung'!$C$18,
IF($C850="3 - HS",'C1. Verprobung'!$C$19,
IF($C850="4 - HS/MS",'C1. Verprobung'!$C$20,
IF($C850="5 - MS",'C1. Verprobung'!$C$21,
IF($C850="6 - MS/NS",'C1. Verprobung'!$C$22,
IF($C850="7 - NS",'C1. Verprobung'!$C$23,"-")))))))</f>
        <v>-</v>
      </c>
      <c r="P850" s="322" t="str">
        <f>IF($C850="1 - HöS",'C1. Verprobung'!$D$17,
IF($C850="2 - HöS/HS",'C1. Verprobung'!$D$18,
IF($C850="3 - HS",'C1. Verprobung'!$D$19,
IF($C850="4 - HS/MS",'C1. Verprobung'!$D$20,
IF($C850="5 - MS",'C1. Verprobung'!$D$21,
IF($C850="6 - MS/NS",'C1. Verprobung'!$D$22,
IF($C850="7 - NS",'C1. Verprobung'!$D$23,"-")))))))</f>
        <v>-</v>
      </c>
      <c r="Q850" s="322" t="str">
        <f>IF($C850="1 - HöS",'C1. Verprobung'!$E$17,
IF($C850="2 - HöS/HS",'C1. Verprobung'!$E$18,
IF($C850="3 - HS",'C1. Verprobung'!$E$19,
IF($C850="4 - HS/MS",'C1. Verprobung'!$E$20,
IF($C850="5 - MS",'C1. Verprobung'!$E$21,
IF($C850="6 - MS/NS",'C1. Verprobung'!$E$22,
IF($C850="7 - NS",'C1. Verprobung'!$E$23,"-")))))))</f>
        <v>-</v>
      </c>
      <c r="R850" s="322" t="str">
        <f>IF($C850="1 - HöS",'C1. Verprobung'!$F$17,
IF($C850="2 - HöS/HS",'C1. Verprobung'!$F$18,
IF($C850="3 - HS",'C1. Verprobung'!$F$19,
IF($C850="4 - HS/MS",'C1. Verprobung'!$F$20,
IF($C850="5 - MS",'C1. Verprobung'!$F$21,
IF($C850="6 - MS/NS",'C1. Verprobung'!$F$22,
IF($C850="7 - NS",'C1. Verprobung'!$F$23,"-")))))))</f>
        <v>-</v>
      </c>
      <c r="S850" s="151"/>
      <c r="T850" s="181">
        <f t="shared" si="68"/>
        <v>0</v>
      </c>
      <c r="U850" s="181">
        <f t="shared" si="69"/>
        <v>0</v>
      </c>
      <c r="V850" s="181">
        <f t="shared" si="70"/>
        <v>0</v>
      </c>
      <c r="W850" s="181">
        <f t="shared" ref="W850:W913" si="71">IF($B850="§ 118 Abs. 6 Satz 9 EnWG",(($K850*$O850)+($L850*$P850/100))*($S850),0)</f>
        <v>0</v>
      </c>
      <c r="X850" s="181">
        <f t="shared" ref="X850:X913" si="72">IF($B850="§ 118 Abs. 6 Satz 9 EnWG",(($M850*$Q850)+($N850*$R850/100))*($S850),0)</f>
        <v>0</v>
      </c>
    </row>
    <row r="851" spans="2:24" ht="15" customHeight="1" x14ac:dyDescent="0.2">
      <c r="B851" s="337" t="s">
        <v>36</v>
      </c>
      <c r="C851" s="133" t="s">
        <v>36</v>
      </c>
      <c r="D851" s="133" t="s">
        <v>36</v>
      </c>
      <c r="E851" s="133"/>
      <c r="F851" s="133"/>
      <c r="G851" s="133"/>
      <c r="H851" s="133"/>
      <c r="I851" s="133"/>
      <c r="J851" s="133"/>
      <c r="K851" s="154"/>
      <c r="L851" s="154"/>
      <c r="M851" s="154"/>
      <c r="N851" s="154"/>
      <c r="O851" s="322" t="str">
        <f>IF($C851="1 - HöS",'C1. Verprobung'!$C$17,
IF($C851="2 - HöS/HS",'C1. Verprobung'!$C$18,
IF($C851="3 - HS",'C1. Verprobung'!$C$19,
IF($C851="4 - HS/MS",'C1. Verprobung'!$C$20,
IF($C851="5 - MS",'C1. Verprobung'!$C$21,
IF($C851="6 - MS/NS",'C1. Verprobung'!$C$22,
IF($C851="7 - NS",'C1. Verprobung'!$C$23,"-")))))))</f>
        <v>-</v>
      </c>
      <c r="P851" s="322" t="str">
        <f>IF($C851="1 - HöS",'C1. Verprobung'!$D$17,
IF($C851="2 - HöS/HS",'C1. Verprobung'!$D$18,
IF($C851="3 - HS",'C1. Verprobung'!$D$19,
IF($C851="4 - HS/MS",'C1. Verprobung'!$D$20,
IF($C851="5 - MS",'C1. Verprobung'!$D$21,
IF($C851="6 - MS/NS",'C1. Verprobung'!$D$22,
IF($C851="7 - NS",'C1. Verprobung'!$D$23,"-")))))))</f>
        <v>-</v>
      </c>
      <c r="Q851" s="322" t="str">
        <f>IF($C851="1 - HöS",'C1. Verprobung'!$E$17,
IF($C851="2 - HöS/HS",'C1. Verprobung'!$E$18,
IF($C851="3 - HS",'C1. Verprobung'!$E$19,
IF($C851="4 - HS/MS",'C1. Verprobung'!$E$20,
IF($C851="5 - MS",'C1. Verprobung'!$E$21,
IF($C851="6 - MS/NS",'C1. Verprobung'!$E$22,
IF($C851="7 - NS",'C1. Verprobung'!$E$23,"-")))))))</f>
        <v>-</v>
      </c>
      <c r="R851" s="322" t="str">
        <f>IF($C851="1 - HöS",'C1. Verprobung'!$F$17,
IF($C851="2 - HöS/HS",'C1. Verprobung'!$F$18,
IF($C851="3 - HS",'C1. Verprobung'!$F$19,
IF($C851="4 - HS/MS",'C1. Verprobung'!$F$20,
IF($C851="5 - MS",'C1. Verprobung'!$F$21,
IF($C851="6 - MS/NS",'C1. Verprobung'!$F$22,
IF($C851="7 - NS",'C1. Verprobung'!$F$23,"-")))))))</f>
        <v>-</v>
      </c>
      <c r="S851" s="151"/>
      <c r="T851" s="181">
        <f t="shared" si="68"/>
        <v>0</v>
      </c>
      <c r="U851" s="181">
        <f t="shared" si="69"/>
        <v>0</v>
      </c>
      <c r="V851" s="181">
        <f t="shared" si="70"/>
        <v>0</v>
      </c>
      <c r="W851" s="181">
        <f t="shared" si="71"/>
        <v>0</v>
      </c>
      <c r="X851" s="181">
        <f t="shared" si="72"/>
        <v>0</v>
      </c>
    </row>
    <row r="852" spans="2:24" ht="15" customHeight="1" x14ac:dyDescent="0.2">
      <c r="B852" s="337" t="s">
        <v>36</v>
      </c>
      <c r="C852" s="133" t="s">
        <v>36</v>
      </c>
      <c r="D852" s="133" t="s">
        <v>36</v>
      </c>
      <c r="E852" s="133"/>
      <c r="F852" s="133"/>
      <c r="G852" s="133"/>
      <c r="H852" s="133"/>
      <c r="I852" s="133"/>
      <c r="J852" s="133"/>
      <c r="K852" s="154"/>
      <c r="L852" s="154"/>
      <c r="M852" s="154"/>
      <c r="N852" s="154"/>
      <c r="O852" s="322" t="str">
        <f>IF($C852="1 - HöS",'C1. Verprobung'!$C$17,
IF($C852="2 - HöS/HS",'C1. Verprobung'!$C$18,
IF($C852="3 - HS",'C1. Verprobung'!$C$19,
IF($C852="4 - HS/MS",'C1. Verprobung'!$C$20,
IF($C852="5 - MS",'C1. Verprobung'!$C$21,
IF($C852="6 - MS/NS",'C1. Verprobung'!$C$22,
IF($C852="7 - NS",'C1. Verprobung'!$C$23,"-")))))))</f>
        <v>-</v>
      </c>
      <c r="P852" s="322" t="str">
        <f>IF($C852="1 - HöS",'C1. Verprobung'!$D$17,
IF($C852="2 - HöS/HS",'C1. Verprobung'!$D$18,
IF($C852="3 - HS",'C1. Verprobung'!$D$19,
IF($C852="4 - HS/MS",'C1. Verprobung'!$D$20,
IF($C852="5 - MS",'C1. Verprobung'!$D$21,
IF($C852="6 - MS/NS",'C1. Verprobung'!$D$22,
IF($C852="7 - NS",'C1. Verprobung'!$D$23,"-")))))))</f>
        <v>-</v>
      </c>
      <c r="Q852" s="322" t="str">
        <f>IF($C852="1 - HöS",'C1. Verprobung'!$E$17,
IF($C852="2 - HöS/HS",'C1. Verprobung'!$E$18,
IF($C852="3 - HS",'C1. Verprobung'!$E$19,
IF($C852="4 - HS/MS",'C1. Verprobung'!$E$20,
IF($C852="5 - MS",'C1. Verprobung'!$E$21,
IF($C852="6 - MS/NS",'C1. Verprobung'!$E$22,
IF($C852="7 - NS",'C1. Verprobung'!$E$23,"-")))))))</f>
        <v>-</v>
      </c>
      <c r="R852" s="322" t="str">
        <f>IF($C852="1 - HöS",'C1. Verprobung'!$F$17,
IF($C852="2 - HöS/HS",'C1. Verprobung'!$F$18,
IF($C852="3 - HS",'C1. Verprobung'!$F$19,
IF($C852="4 - HS/MS",'C1. Verprobung'!$F$20,
IF($C852="5 - MS",'C1. Verprobung'!$F$21,
IF($C852="6 - MS/NS",'C1. Verprobung'!$F$22,
IF($C852="7 - NS",'C1. Verprobung'!$F$23,"-")))))))</f>
        <v>-</v>
      </c>
      <c r="S852" s="151"/>
      <c r="T852" s="181">
        <f t="shared" si="68"/>
        <v>0</v>
      </c>
      <c r="U852" s="181">
        <f t="shared" si="69"/>
        <v>0</v>
      </c>
      <c r="V852" s="181">
        <f t="shared" si="70"/>
        <v>0</v>
      </c>
      <c r="W852" s="181">
        <f t="shared" si="71"/>
        <v>0</v>
      </c>
      <c r="X852" s="181">
        <f t="shared" si="72"/>
        <v>0</v>
      </c>
    </row>
    <row r="853" spans="2:24" ht="15" customHeight="1" x14ac:dyDescent="0.2">
      <c r="B853" s="337" t="s">
        <v>36</v>
      </c>
      <c r="C853" s="133" t="s">
        <v>36</v>
      </c>
      <c r="D853" s="133" t="s">
        <v>36</v>
      </c>
      <c r="E853" s="133"/>
      <c r="F853" s="133"/>
      <c r="G853" s="133"/>
      <c r="H853" s="133"/>
      <c r="I853" s="133"/>
      <c r="J853" s="133"/>
      <c r="K853" s="154"/>
      <c r="L853" s="154"/>
      <c r="M853" s="154"/>
      <c r="N853" s="154"/>
      <c r="O853" s="322" t="str">
        <f>IF($C853="1 - HöS",'C1. Verprobung'!$C$17,
IF($C853="2 - HöS/HS",'C1. Verprobung'!$C$18,
IF($C853="3 - HS",'C1. Verprobung'!$C$19,
IF($C853="4 - HS/MS",'C1. Verprobung'!$C$20,
IF($C853="5 - MS",'C1. Verprobung'!$C$21,
IF($C853="6 - MS/NS",'C1. Verprobung'!$C$22,
IF($C853="7 - NS",'C1. Verprobung'!$C$23,"-")))))))</f>
        <v>-</v>
      </c>
      <c r="P853" s="322" t="str">
        <f>IF($C853="1 - HöS",'C1. Verprobung'!$D$17,
IF($C853="2 - HöS/HS",'C1. Verprobung'!$D$18,
IF($C853="3 - HS",'C1. Verprobung'!$D$19,
IF($C853="4 - HS/MS",'C1. Verprobung'!$D$20,
IF($C853="5 - MS",'C1. Verprobung'!$D$21,
IF($C853="6 - MS/NS",'C1. Verprobung'!$D$22,
IF($C853="7 - NS",'C1. Verprobung'!$D$23,"-")))))))</f>
        <v>-</v>
      </c>
      <c r="Q853" s="322" t="str">
        <f>IF($C853="1 - HöS",'C1. Verprobung'!$E$17,
IF($C853="2 - HöS/HS",'C1. Verprobung'!$E$18,
IF($C853="3 - HS",'C1. Verprobung'!$E$19,
IF($C853="4 - HS/MS",'C1. Verprobung'!$E$20,
IF($C853="5 - MS",'C1. Verprobung'!$E$21,
IF($C853="6 - MS/NS",'C1. Verprobung'!$E$22,
IF($C853="7 - NS",'C1. Verprobung'!$E$23,"-")))))))</f>
        <v>-</v>
      </c>
      <c r="R853" s="322" t="str">
        <f>IF($C853="1 - HöS",'C1. Verprobung'!$F$17,
IF($C853="2 - HöS/HS",'C1. Verprobung'!$F$18,
IF($C853="3 - HS",'C1. Verprobung'!$F$19,
IF($C853="4 - HS/MS",'C1. Verprobung'!$F$20,
IF($C853="5 - MS",'C1. Verprobung'!$F$21,
IF($C853="6 - MS/NS",'C1. Verprobung'!$F$22,
IF($C853="7 - NS",'C1. Verprobung'!$F$23,"-")))))))</f>
        <v>-</v>
      </c>
      <c r="S853" s="151"/>
      <c r="T853" s="181">
        <f t="shared" si="68"/>
        <v>0</v>
      </c>
      <c r="U853" s="181">
        <f t="shared" si="69"/>
        <v>0</v>
      </c>
      <c r="V853" s="181">
        <f t="shared" si="70"/>
        <v>0</v>
      </c>
      <c r="W853" s="181">
        <f t="shared" si="71"/>
        <v>0</v>
      </c>
      <c r="X853" s="181">
        <f t="shared" si="72"/>
        <v>0</v>
      </c>
    </row>
    <row r="854" spans="2:24" ht="15" customHeight="1" x14ac:dyDescent="0.2">
      <c r="B854" s="337" t="s">
        <v>36</v>
      </c>
      <c r="C854" s="133" t="s">
        <v>36</v>
      </c>
      <c r="D854" s="133" t="s">
        <v>36</v>
      </c>
      <c r="E854" s="133"/>
      <c r="F854" s="133"/>
      <c r="G854" s="133"/>
      <c r="H854" s="133"/>
      <c r="I854" s="133"/>
      <c r="J854" s="133"/>
      <c r="K854" s="154"/>
      <c r="L854" s="154"/>
      <c r="M854" s="154"/>
      <c r="N854" s="154"/>
      <c r="O854" s="322" t="str">
        <f>IF($C854="1 - HöS",'C1. Verprobung'!$C$17,
IF($C854="2 - HöS/HS",'C1. Verprobung'!$C$18,
IF($C854="3 - HS",'C1. Verprobung'!$C$19,
IF($C854="4 - HS/MS",'C1. Verprobung'!$C$20,
IF($C854="5 - MS",'C1. Verprobung'!$C$21,
IF($C854="6 - MS/NS",'C1. Verprobung'!$C$22,
IF($C854="7 - NS",'C1. Verprobung'!$C$23,"-")))))))</f>
        <v>-</v>
      </c>
      <c r="P854" s="322" t="str">
        <f>IF($C854="1 - HöS",'C1. Verprobung'!$D$17,
IF($C854="2 - HöS/HS",'C1. Verprobung'!$D$18,
IF($C854="3 - HS",'C1. Verprobung'!$D$19,
IF($C854="4 - HS/MS",'C1. Verprobung'!$D$20,
IF($C854="5 - MS",'C1. Verprobung'!$D$21,
IF($C854="6 - MS/NS",'C1. Verprobung'!$D$22,
IF($C854="7 - NS",'C1. Verprobung'!$D$23,"-")))))))</f>
        <v>-</v>
      </c>
      <c r="Q854" s="322" t="str">
        <f>IF($C854="1 - HöS",'C1. Verprobung'!$E$17,
IF($C854="2 - HöS/HS",'C1. Verprobung'!$E$18,
IF($C854="3 - HS",'C1. Verprobung'!$E$19,
IF($C854="4 - HS/MS",'C1. Verprobung'!$E$20,
IF($C854="5 - MS",'C1. Verprobung'!$E$21,
IF($C854="6 - MS/NS",'C1. Verprobung'!$E$22,
IF($C854="7 - NS",'C1. Verprobung'!$E$23,"-")))))))</f>
        <v>-</v>
      </c>
      <c r="R854" s="322" t="str">
        <f>IF($C854="1 - HöS",'C1. Verprobung'!$F$17,
IF($C854="2 - HöS/HS",'C1. Verprobung'!$F$18,
IF($C854="3 - HS",'C1. Verprobung'!$F$19,
IF($C854="4 - HS/MS",'C1. Verprobung'!$F$20,
IF($C854="5 - MS",'C1. Verprobung'!$F$21,
IF($C854="6 - MS/NS",'C1. Verprobung'!$F$22,
IF($C854="7 - NS",'C1. Verprobung'!$F$23,"-")))))))</f>
        <v>-</v>
      </c>
      <c r="S854" s="151"/>
      <c r="T854" s="181">
        <f t="shared" si="68"/>
        <v>0</v>
      </c>
      <c r="U854" s="181">
        <f t="shared" si="69"/>
        <v>0</v>
      </c>
      <c r="V854" s="181">
        <f t="shared" si="70"/>
        <v>0</v>
      </c>
      <c r="W854" s="181">
        <f t="shared" si="71"/>
        <v>0</v>
      </c>
      <c r="X854" s="181">
        <f t="shared" si="72"/>
        <v>0</v>
      </c>
    </row>
    <row r="855" spans="2:24" ht="15" customHeight="1" x14ac:dyDescent="0.2">
      <c r="B855" s="337" t="s">
        <v>36</v>
      </c>
      <c r="C855" s="133" t="s">
        <v>36</v>
      </c>
      <c r="D855" s="133" t="s">
        <v>36</v>
      </c>
      <c r="E855" s="133"/>
      <c r="F855" s="133"/>
      <c r="G855" s="133"/>
      <c r="H855" s="133"/>
      <c r="I855" s="133"/>
      <c r="J855" s="133"/>
      <c r="K855" s="154"/>
      <c r="L855" s="154"/>
      <c r="M855" s="154"/>
      <c r="N855" s="154"/>
      <c r="O855" s="322" t="str">
        <f>IF($C855="1 - HöS",'C1. Verprobung'!$C$17,
IF($C855="2 - HöS/HS",'C1. Verprobung'!$C$18,
IF($C855="3 - HS",'C1. Verprobung'!$C$19,
IF($C855="4 - HS/MS",'C1. Verprobung'!$C$20,
IF($C855="5 - MS",'C1. Verprobung'!$C$21,
IF($C855="6 - MS/NS",'C1. Verprobung'!$C$22,
IF($C855="7 - NS",'C1. Verprobung'!$C$23,"-")))))))</f>
        <v>-</v>
      </c>
      <c r="P855" s="322" t="str">
        <f>IF($C855="1 - HöS",'C1. Verprobung'!$D$17,
IF($C855="2 - HöS/HS",'C1. Verprobung'!$D$18,
IF($C855="3 - HS",'C1. Verprobung'!$D$19,
IF($C855="4 - HS/MS",'C1. Verprobung'!$D$20,
IF($C855="5 - MS",'C1. Verprobung'!$D$21,
IF($C855="6 - MS/NS",'C1. Verprobung'!$D$22,
IF($C855="7 - NS",'C1. Verprobung'!$D$23,"-")))))))</f>
        <v>-</v>
      </c>
      <c r="Q855" s="322" t="str">
        <f>IF($C855="1 - HöS",'C1. Verprobung'!$E$17,
IF($C855="2 - HöS/HS",'C1. Verprobung'!$E$18,
IF($C855="3 - HS",'C1. Verprobung'!$E$19,
IF($C855="4 - HS/MS",'C1. Verprobung'!$E$20,
IF($C855="5 - MS",'C1. Verprobung'!$E$21,
IF($C855="6 - MS/NS",'C1. Verprobung'!$E$22,
IF($C855="7 - NS",'C1. Verprobung'!$E$23,"-")))))))</f>
        <v>-</v>
      </c>
      <c r="R855" s="322" t="str">
        <f>IF($C855="1 - HöS",'C1. Verprobung'!$F$17,
IF($C855="2 - HöS/HS",'C1. Verprobung'!$F$18,
IF($C855="3 - HS",'C1. Verprobung'!$F$19,
IF($C855="4 - HS/MS",'C1. Verprobung'!$F$20,
IF($C855="5 - MS",'C1. Verprobung'!$F$21,
IF($C855="6 - MS/NS",'C1. Verprobung'!$F$22,
IF($C855="7 - NS",'C1. Verprobung'!$F$23,"-")))))))</f>
        <v>-</v>
      </c>
      <c r="S855" s="151"/>
      <c r="T855" s="181">
        <f t="shared" si="68"/>
        <v>0</v>
      </c>
      <c r="U855" s="181">
        <f t="shared" si="69"/>
        <v>0</v>
      </c>
      <c r="V855" s="181">
        <f t="shared" si="70"/>
        <v>0</v>
      </c>
      <c r="W855" s="181">
        <f t="shared" si="71"/>
        <v>0</v>
      </c>
      <c r="X855" s="181">
        <f t="shared" si="72"/>
        <v>0</v>
      </c>
    </row>
    <row r="856" spans="2:24" ht="15" customHeight="1" x14ac:dyDescent="0.2">
      <c r="B856" s="337" t="s">
        <v>36</v>
      </c>
      <c r="C856" s="133" t="s">
        <v>36</v>
      </c>
      <c r="D856" s="133" t="s">
        <v>36</v>
      </c>
      <c r="E856" s="133"/>
      <c r="F856" s="133"/>
      <c r="G856" s="133"/>
      <c r="H856" s="133"/>
      <c r="I856" s="133"/>
      <c r="J856" s="133"/>
      <c r="K856" s="154"/>
      <c r="L856" s="154"/>
      <c r="M856" s="154"/>
      <c r="N856" s="154"/>
      <c r="O856" s="322" t="str">
        <f>IF($C856="1 - HöS",'C1. Verprobung'!$C$17,
IF($C856="2 - HöS/HS",'C1. Verprobung'!$C$18,
IF($C856="3 - HS",'C1. Verprobung'!$C$19,
IF($C856="4 - HS/MS",'C1. Verprobung'!$C$20,
IF($C856="5 - MS",'C1. Verprobung'!$C$21,
IF($C856="6 - MS/NS",'C1. Verprobung'!$C$22,
IF($C856="7 - NS",'C1. Verprobung'!$C$23,"-")))))))</f>
        <v>-</v>
      </c>
      <c r="P856" s="322" t="str">
        <f>IF($C856="1 - HöS",'C1. Verprobung'!$D$17,
IF($C856="2 - HöS/HS",'C1. Verprobung'!$D$18,
IF($C856="3 - HS",'C1. Verprobung'!$D$19,
IF($C856="4 - HS/MS",'C1. Verprobung'!$D$20,
IF($C856="5 - MS",'C1. Verprobung'!$D$21,
IF($C856="6 - MS/NS",'C1. Verprobung'!$D$22,
IF($C856="7 - NS",'C1. Verprobung'!$D$23,"-")))))))</f>
        <v>-</v>
      </c>
      <c r="Q856" s="322" t="str">
        <f>IF($C856="1 - HöS",'C1. Verprobung'!$E$17,
IF($C856="2 - HöS/HS",'C1. Verprobung'!$E$18,
IF($C856="3 - HS",'C1. Verprobung'!$E$19,
IF($C856="4 - HS/MS",'C1. Verprobung'!$E$20,
IF($C856="5 - MS",'C1. Verprobung'!$E$21,
IF($C856="6 - MS/NS",'C1. Verprobung'!$E$22,
IF($C856="7 - NS",'C1. Verprobung'!$E$23,"-")))))))</f>
        <v>-</v>
      </c>
      <c r="R856" s="322" t="str">
        <f>IF($C856="1 - HöS",'C1. Verprobung'!$F$17,
IF($C856="2 - HöS/HS",'C1. Verprobung'!$F$18,
IF($C856="3 - HS",'C1. Verprobung'!$F$19,
IF($C856="4 - HS/MS",'C1. Verprobung'!$F$20,
IF($C856="5 - MS",'C1. Verprobung'!$F$21,
IF($C856="6 - MS/NS",'C1. Verprobung'!$F$22,
IF($C856="7 - NS",'C1. Verprobung'!$F$23,"-")))))))</f>
        <v>-</v>
      </c>
      <c r="S856" s="151"/>
      <c r="T856" s="181">
        <f t="shared" si="68"/>
        <v>0</v>
      </c>
      <c r="U856" s="181">
        <f t="shared" si="69"/>
        <v>0</v>
      </c>
      <c r="V856" s="181">
        <f t="shared" si="70"/>
        <v>0</v>
      </c>
      <c r="W856" s="181">
        <f t="shared" si="71"/>
        <v>0</v>
      </c>
      <c r="X856" s="181">
        <f t="shared" si="72"/>
        <v>0</v>
      </c>
    </row>
    <row r="857" spans="2:24" ht="15" customHeight="1" x14ac:dyDescent="0.2">
      <c r="B857" s="337" t="s">
        <v>36</v>
      </c>
      <c r="C857" s="133" t="s">
        <v>36</v>
      </c>
      <c r="D857" s="133" t="s">
        <v>36</v>
      </c>
      <c r="E857" s="133"/>
      <c r="F857" s="133"/>
      <c r="G857" s="133"/>
      <c r="H857" s="133"/>
      <c r="I857" s="133"/>
      <c r="J857" s="133"/>
      <c r="K857" s="154"/>
      <c r="L857" s="154"/>
      <c r="M857" s="154"/>
      <c r="N857" s="154"/>
      <c r="O857" s="322" t="str">
        <f>IF($C857="1 - HöS",'C1. Verprobung'!$C$17,
IF($C857="2 - HöS/HS",'C1. Verprobung'!$C$18,
IF($C857="3 - HS",'C1. Verprobung'!$C$19,
IF($C857="4 - HS/MS",'C1. Verprobung'!$C$20,
IF($C857="5 - MS",'C1. Verprobung'!$C$21,
IF($C857="6 - MS/NS",'C1. Verprobung'!$C$22,
IF($C857="7 - NS",'C1. Verprobung'!$C$23,"-")))))))</f>
        <v>-</v>
      </c>
      <c r="P857" s="322" t="str">
        <f>IF($C857="1 - HöS",'C1. Verprobung'!$D$17,
IF($C857="2 - HöS/HS",'C1. Verprobung'!$D$18,
IF($C857="3 - HS",'C1. Verprobung'!$D$19,
IF($C857="4 - HS/MS",'C1. Verprobung'!$D$20,
IF($C857="5 - MS",'C1. Verprobung'!$D$21,
IF($C857="6 - MS/NS",'C1. Verprobung'!$D$22,
IF($C857="7 - NS",'C1. Verprobung'!$D$23,"-")))))))</f>
        <v>-</v>
      </c>
      <c r="Q857" s="322" t="str">
        <f>IF($C857="1 - HöS",'C1. Verprobung'!$E$17,
IF($C857="2 - HöS/HS",'C1. Verprobung'!$E$18,
IF($C857="3 - HS",'C1. Verprobung'!$E$19,
IF($C857="4 - HS/MS",'C1. Verprobung'!$E$20,
IF($C857="5 - MS",'C1. Verprobung'!$E$21,
IF($C857="6 - MS/NS",'C1. Verprobung'!$E$22,
IF($C857="7 - NS",'C1. Verprobung'!$E$23,"-")))))))</f>
        <v>-</v>
      </c>
      <c r="R857" s="322" t="str">
        <f>IF($C857="1 - HöS",'C1. Verprobung'!$F$17,
IF($C857="2 - HöS/HS",'C1. Verprobung'!$F$18,
IF($C857="3 - HS",'C1. Verprobung'!$F$19,
IF($C857="4 - HS/MS",'C1. Verprobung'!$F$20,
IF($C857="5 - MS",'C1. Verprobung'!$F$21,
IF($C857="6 - MS/NS",'C1. Verprobung'!$F$22,
IF($C857="7 - NS",'C1. Verprobung'!$F$23,"-")))))))</f>
        <v>-</v>
      </c>
      <c r="S857" s="151"/>
      <c r="T857" s="181">
        <f t="shared" si="68"/>
        <v>0</v>
      </c>
      <c r="U857" s="181">
        <f t="shared" si="69"/>
        <v>0</v>
      </c>
      <c r="V857" s="181">
        <f t="shared" si="70"/>
        <v>0</v>
      </c>
      <c r="W857" s="181">
        <f t="shared" si="71"/>
        <v>0</v>
      </c>
      <c r="X857" s="181">
        <f t="shared" si="72"/>
        <v>0</v>
      </c>
    </row>
    <row r="858" spans="2:24" ht="15" customHeight="1" x14ac:dyDescent="0.2">
      <c r="B858" s="337" t="s">
        <v>36</v>
      </c>
      <c r="C858" s="133" t="s">
        <v>36</v>
      </c>
      <c r="D858" s="133" t="s">
        <v>36</v>
      </c>
      <c r="E858" s="133"/>
      <c r="F858" s="133"/>
      <c r="G858" s="133"/>
      <c r="H858" s="133"/>
      <c r="I858" s="133"/>
      <c r="J858" s="133"/>
      <c r="K858" s="154"/>
      <c r="L858" s="154"/>
      <c r="M858" s="154"/>
      <c r="N858" s="154"/>
      <c r="O858" s="322" t="str">
        <f>IF($C858="1 - HöS",'C1. Verprobung'!$C$17,
IF($C858="2 - HöS/HS",'C1. Verprobung'!$C$18,
IF($C858="3 - HS",'C1. Verprobung'!$C$19,
IF($C858="4 - HS/MS",'C1. Verprobung'!$C$20,
IF($C858="5 - MS",'C1. Verprobung'!$C$21,
IF($C858="6 - MS/NS",'C1. Verprobung'!$C$22,
IF($C858="7 - NS",'C1. Verprobung'!$C$23,"-")))))))</f>
        <v>-</v>
      </c>
      <c r="P858" s="322" t="str">
        <f>IF($C858="1 - HöS",'C1. Verprobung'!$D$17,
IF($C858="2 - HöS/HS",'C1. Verprobung'!$D$18,
IF($C858="3 - HS",'C1. Verprobung'!$D$19,
IF($C858="4 - HS/MS",'C1. Verprobung'!$D$20,
IF($C858="5 - MS",'C1. Verprobung'!$D$21,
IF($C858="6 - MS/NS",'C1. Verprobung'!$D$22,
IF($C858="7 - NS",'C1. Verprobung'!$D$23,"-")))))))</f>
        <v>-</v>
      </c>
      <c r="Q858" s="322" t="str">
        <f>IF($C858="1 - HöS",'C1. Verprobung'!$E$17,
IF($C858="2 - HöS/HS",'C1. Verprobung'!$E$18,
IF($C858="3 - HS",'C1. Verprobung'!$E$19,
IF($C858="4 - HS/MS",'C1. Verprobung'!$E$20,
IF($C858="5 - MS",'C1. Verprobung'!$E$21,
IF($C858="6 - MS/NS",'C1. Verprobung'!$E$22,
IF($C858="7 - NS",'C1. Verprobung'!$E$23,"-")))))))</f>
        <v>-</v>
      </c>
      <c r="R858" s="322" t="str">
        <f>IF($C858="1 - HöS",'C1. Verprobung'!$F$17,
IF($C858="2 - HöS/HS",'C1. Verprobung'!$F$18,
IF($C858="3 - HS",'C1. Verprobung'!$F$19,
IF($C858="4 - HS/MS",'C1. Verprobung'!$F$20,
IF($C858="5 - MS",'C1. Verprobung'!$F$21,
IF($C858="6 - MS/NS",'C1. Verprobung'!$F$22,
IF($C858="7 - NS",'C1. Verprobung'!$F$23,"-")))))))</f>
        <v>-</v>
      </c>
      <c r="S858" s="151"/>
      <c r="T858" s="181">
        <f t="shared" si="68"/>
        <v>0</v>
      </c>
      <c r="U858" s="181">
        <f t="shared" si="69"/>
        <v>0</v>
      </c>
      <c r="V858" s="181">
        <f t="shared" si="70"/>
        <v>0</v>
      </c>
      <c r="W858" s="181">
        <f t="shared" si="71"/>
        <v>0</v>
      </c>
      <c r="X858" s="181">
        <f t="shared" si="72"/>
        <v>0</v>
      </c>
    </row>
    <row r="859" spans="2:24" ht="15" customHeight="1" x14ac:dyDescent="0.2">
      <c r="B859" s="337" t="s">
        <v>36</v>
      </c>
      <c r="C859" s="133" t="s">
        <v>36</v>
      </c>
      <c r="D859" s="133" t="s">
        <v>36</v>
      </c>
      <c r="E859" s="133"/>
      <c r="F859" s="133"/>
      <c r="G859" s="133"/>
      <c r="H859" s="133"/>
      <c r="I859" s="133"/>
      <c r="J859" s="133"/>
      <c r="K859" s="154"/>
      <c r="L859" s="154"/>
      <c r="M859" s="154"/>
      <c r="N859" s="154"/>
      <c r="O859" s="322" t="str">
        <f>IF($C859="1 - HöS",'C1. Verprobung'!$C$17,
IF($C859="2 - HöS/HS",'C1. Verprobung'!$C$18,
IF($C859="3 - HS",'C1. Verprobung'!$C$19,
IF($C859="4 - HS/MS",'C1. Verprobung'!$C$20,
IF($C859="5 - MS",'C1. Verprobung'!$C$21,
IF($C859="6 - MS/NS",'C1. Verprobung'!$C$22,
IF($C859="7 - NS",'C1. Verprobung'!$C$23,"-")))))))</f>
        <v>-</v>
      </c>
      <c r="P859" s="322" t="str">
        <f>IF($C859="1 - HöS",'C1. Verprobung'!$D$17,
IF($C859="2 - HöS/HS",'C1. Verprobung'!$D$18,
IF($C859="3 - HS",'C1. Verprobung'!$D$19,
IF($C859="4 - HS/MS",'C1. Verprobung'!$D$20,
IF($C859="5 - MS",'C1. Verprobung'!$D$21,
IF($C859="6 - MS/NS",'C1. Verprobung'!$D$22,
IF($C859="7 - NS",'C1. Verprobung'!$D$23,"-")))))))</f>
        <v>-</v>
      </c>
      <c r="Q859" s="322" t="str">
        <f>IF($C859="1 - HöS",'C1. Verprobung'!$E$17,
IF($C859="2 - HöS/HS",'C1. Verprobung'!$E$18,
IF($C859="3 - HS",'C1. Verprobung'!$E$19,
IF($C859="4 - HS/MS",'C1. Verprobung'!$E$20,
IF($C859="5 - MS",'C1. Verprobung'!$E$21,
IF($C859="6 - MS/NS",'C1. Verprobung'!$E$22,
IF($C859="7 - NS",'C1. Verprobung'!$E$23,"-")))))))</f>
        <v>-</v>
      </c>
      <c r="R859" s="322" t="str">
        <f>IF($C859="1 - HöS",'C1. Verprobung'!$F$17,
IF($C859="2 - HöS/HS",'C1. Verprobung'!$F$18,
IF($C859="3 - HS",'C1. Verprobung'!$F$19,
IF($C859="4 - HS/MS",'C1. Verprobung'!$F$20,
IF($C859="5 - MS",'C1. Verprobung'!$F$21,
IF($C859="6 - MS/NS",'C1. Verprobung'!$F$22,
IF($C859="7 - NS",'C1. Verprobung'!$F$23,"-")))))))</f>
        <v>-</v>
      </c>
      <c r="S859" s="151"/>
      <c r="T859" s="181">
        <f t="shared" si="68"/>
        <v>0</v>
      </c>
      <c r="U859" s="181">
        <f t="shared" si="69"/>
        <v>0</v>
      </c>
      <c r="V859" s="181">
        <f t="shared" si="70"/>
        <v>0</v>
      </c>
      <c r="W859" s="181">
        <f t="shared" si="71"/>
        <v>0</v>
      </c>
      <c r="X859" s="181">
        <f t="shared" si="72"/>
        <v>0</v>
      </c>
    </row>
    <row r="860" spans="2:24" ht="15" customHeight="1" x14ac:dyDescent="0.2">
      <c r="B860" s="337" t="s">
        <v>36</v>
      </c>
      <c r="C860" s="133" t="s">
        <v>36</v>
      </c>
      <c r="D860" s="133" t="s">
        <v>36</v>
      </c>
      <c r="E860" s="133"/>
      <c r="F860" s="133"/>
      <c r="G860" s="133"/>
      <c r="H860" s="133"/>
      <c r="I860" s="133"/>
      <c r="J860" s="133"/>
      <c r="K860" s="154"/>
      <c r="L860" s="154"/>
      <c r="M860" s="154"/>
      <c r="N860" s="154"/>
      <c r="O860" s="322" t="str">
        <f>IF($C860="1 - HöS",'C1. Verprobung'!$C$17,
IF($C860="2 - HöS/HS",'C1. Verprobung'!$C$18,
IF($C860="3 - HS",'C1. Verprobung'!$C$19,
IF($C860="4 - HS/MS",'C1. Verprobung'!$C$20,
IF($C860="5 - MS",'C1. Verprobung'!$C$21,
IF($C860="6 - MS/NS",'C1. Verprobung'!$C$22,
IF($C860="7 - NS",'C1. Verprobung'!$C$23,"-")))))))</f>
        <v>-</v>
      </c>
      <c r="P860" s="322" t="str">
        <f>IF($C860="1 - HöS",'C1. Verprobung'!$D$17,
IF($C860="2 - HöS/HS",'C1. Verprobung'!$D$18,
IF($C860="3 - HS",'C1. Verprobung'!$D$19,
IF($C860="4 - HS/MS",'C1. Verprobung'!$D$20,
IF($C860="5 - MS",'C1. Verprobung'!$D$21,
IF($C860="6 - MS/NS",'C1. Verprobung'!$D$22,
IF($C860="7 - NS",'C1. Verprobung'!$D$23,"-")))))))</f>
        <v>-</v>
      </c>
      <c r="Q860" s="322" t="str">
        <f>IF($C860="1 - HöS",'C1. Verprobung'!$E$17,
IF($C860="2 - HöS/HS",'C1. Verprobung'!$E$18,
IF($C860="3 - HS",'C1. Verprobung'!$E$19,
IF($C860="4 - HS/MS",'C1. Verprobung'!$E$20,
IF($C860="5 - MS",'C1. Verprobung'!$E$21,
IF($C860="6 - MS/NS",'C1. Verprobung'!$E$22,
IF($C860="7 - NS",'C1. Verprobung'!$E$23,"-")))))))</f>
        <v>-</v>
      </c>
      <c r="R860" s="322" t="str">
        <f>IF($C860="1 - HöS",'C1. Verprobung'!$F$17,
IF($C860="2 - HöS/HS",'C1. Verprobung'!$F$18,
IF($C860="3 - HS",'C1. Verprobung'!$F$19,
IF($C860="4 - HS/MS",'C1. Verprobung'!$F$20,
IF($C860="5 - MS",'C1. Verprobung'!$F$21,
IF($C860="6 - MS/NS",'C1. Verprobung'!$F$22,
IF($C860="7 - NS",'C1. Verprobung'!$F$23,"-")))))))</f>
        <v>-</v>
      </c>
      <c r="S860" s="151"/>
      <c r="T860" s="181">
        <f t="shared" si="68"/>
        <v>0</v>
      </c>
      <c r="U860" s="181">
        <f t="shared" si="69"/>
        <v>0</v>
      </c>
      <c r="V860" s="181">
        <f t="shared" si="70"/>
        <v>0</v>
      </c>
      <c r="W860" s="181">
        <f t="shared" si="71"/>
        <v>0</v>
      </c>
      <c r="X860" s="181">
        <f t="shared" si="72"/>
        <v>0</v>
      </c>
    </row>
    <row r="861" spans="2:24" ht="15" customHeight="1" x14ac:dyDescent="0.2">
      <c r="B861" s="337" t="s">
        <v>36</v>
      </c>
      <c r="C861" s="133" t="s">
        <v>36</v>
      </c>
      <c r="D861" s="133" t="s">
        <v>36</v>
      </c>
      <c r="E861" s="133"/>
      <c r="F861" s="133"/>
      <c r="G861" s="133"/>
      <c r="H861" s="133"/>
      <c r="I861" s="133"/>
      <c r="J861" s="133"/>
      <c r="K861" s="154"/>
      <c r="L861" s="154"/>
      <c r="M861" s="154"/>
      <c r="N861" s="154"/>
      <c r="O861" s="322" t="str">
        <f>IF($C861="1 - HöS",'C1. Verprobung'!$C$17,
IF($C861="2 - HöS/HS",'C1. Verprobung'!$C$18,
IF($C861="3 - HS",'C1. Verprobung'!$C$19,
IF($C861="4 - HS/MS",'C1. Verprobung'!$C$20,
IF($C861="5 - MS",'C1. Verprobung'!$C$21,
IF($C861="6 - MS/NS",'C1. Verprobung'!$C$22,
IF($C861="7 - NS",'C1. Verprobung'!$C$23,"-")))))))</f>
        <v>-</v>
      </c>
      <c r="P861" s="322" t="str">
        <f>IF($C861="1 - HöS",'C1. Verprobung'!$D$17,
IF($C861="2 - HöS/HS",'C1. Verprobung'!$D$18,
IF($C861="3 - HS",'C1. Verprobung'!$D$19,
IF($C861="4 - HS/MS",'C1. Verprobung'!$D$20,
IF($C861="5 - MS",'C1. Verprobung'!$D$21,
IF($C861="6 - MS/NS",'C1. Verprobung'!$D$22,
IF($C861="7 - NS",'C1. Verprobung'!$D$23,"-")))))))</f>
        <v>-</v>
      </c>
      <c r="Q861" s="322" t="str">
        <f>IF($C861="1 - HöS",'C1. Verprobung'!$E$17,
IF($C861="2 - HöS/HS",'C1. Verprobung'!$E$18,
IF($C861="3 - HS",'C1. Verprobung'!$E$19,
IF($C861="4 - HS/MS",'C1. Verprobung'!$E$20,
IF($C861="5 - MS",'C1. Verprobung'!$E$21,
IF($C861="6 - MS/NS",'C1. Verprobung'!$E$22,
IF($C861="7 - NS",'C1. Verprobung'!$E$23,"-")))))))</f>
        <v>-</v>
      </c>
      <c r="R861" s="322" t="str">
        <f>IF($C861="1 - HöS",'C1. Verprobung'!$F$17,
IF($C861="2 - HöS/HS",'C1. Verprobung'!$F$18,
IF($C861="3 - HS",'C1. Verprobung'!$F$19,
IF($C861="4 - HS/MS",'C1. Verprobung'!$F$20,
IF($C861="5 - MS",'C1. Verprobung'!$F$21,
IF($C861="6 - MS/NS",'C1. Verprobung'!$F$22,
IF($C861="7 - NS",'C1. Verprobung'!$F$23,"-")))))))</f>
        <v>-</v>
      </c>
      <c r="S861" s="151"/>
      <c r="T861" s="181">
        <f t="shared" si="68"/>
        <v>0</v>
      </c>
      <c r="U861" s="181">
        <f t="shared" si="69"/>
        <v>0</v>
      </c>
      <c r="V861" s="181">
        <f t="shared" si="70"/>
        <v>0</v>
      </c>
      <c r="W861" s="181">
        <f t="shared" si="71"/>
        <v>0</v>
      </c>
      <c r="X861" s="181">
        <f t="shared" si="72"/>
        <v>0</v>
      </c>
    </row>
    <row r="862" spans="2:24" ht="15" customHeight="1" x14ac:dyDescent="0.2">
      <c r="B862" s="337" t="s">
        <v>36</v>
      </c>
      <c r="C862" s="133" t="s">
        <v>36</v>
      </c>
      <c r="D862" s="133" t="s">
        <v>36</v>
      </c>
      <c r="E862" s="133"/>
      <c r="F862" s="133"/>
      <c r="G862" s="133"/>
      <c r="H862" s="133"/>
      <c r="I862" s="133"/>
      <c r="J862" s="133"/>
      <c r="K862" s="154"/>
      <c r="L862" s="154"/>
      <c r="M862" s="154"/>
      <c r="N862" s="154"/>
      <c r="O862" s="322" t="str">
        <f>IF($C862="1 - HöS",'C1. Verprobung'!$C$17,
IF($C862="2 - HöS/HS",'C1. Verprobung'!$C$18,
IF($C862="3 - HS",'C1. Verprobung'!$C$19,
IF($C862="4 - HS/MS",'C1. Verprobung'!$C$20,
IF($C862="5 - MS",'C1. Verprobung'!$C$21,
IF($C862="6 - MS/NS",'C1. Verprobung'!$C$22,
IF($C862="7 - NS",'C1. Verprobung'!$C$23,"-")))))))</f>
        <v>-</v>
      </c>
      <c r="P862" s="322" t="str">
        <f>IF($C862="1 - HöS",'C1. Verprobung'!$D$17,
IF($C862="2 - HöS/HS",'C1. Verprobung'!$D$18,
IF($C862="3 - HS",'C1. Verprobung'!$D$19,
IF($C862="4 - HS/MS",'C1. Verprobung'!$D$20,
IF($C862="5 - MS",'C1. Verprobung'!$D$21,
IF($C862="6 - MS/NS",'C1. Verprobung'!$D$22,
IF($C862="7 - NS",'C1. Verprobung'!$D$23,"-")))))))</f>
        <v>-</v>
      </c>
      <c r="Q862" s="322" t="str">
        <f>IF($C862="1 - HöS",'C1. Verprobung'!$E$17,
IF($C862="2 - HöS/HS",'C1. Verprobung'!$E$18,
IF($C862="3 - HS",'C1. Verprobung'!$E$19,
IF($C862="4 - HS/MS",'C1. Verprobung'!$E$20,
IF($C862="5 - MS",'C1. Verprobung'!$E$21,
IF($C862="6 - MS/NS",'C1. Verprobung'!$E$22,
IF($C862="7 - NS",'C1. Verprobung'!$E$23,"-")))))))</f>
        <v>-</v>
      </c>
      <c r="R862" s="322" t="str">
        <f>IF($C862="1 - HöS",'C1. Verprobung'!$F$17,
IF($C862="2 - HöS/HS",'C1. Verprobung'!$F$18,
IF($C862="3 - HS",'C1. Verprobung'!$F$19,
IF($C862="4 - HS/MS",'C1. Verprobung'!$F$20,
IF($C862="5 - MS",'C1. Verprobung'!$F$21,
IF($C862="6 - MS/NS",'C1. Verprobung'!$F$22,
IF($C862="7 - NS",'C1. Verprobung'!$F$23,"-")))))))</f>
        <v>-</v>
      </c>
      <c r="S862" s="151"/>
      <c r="T862" s="181">
        <f t="shared" si="68"/>
        <v>0</v>
      </c>
      <c r="U862" s="181">
        <f t="shared" si="69"/>
        <v>0</v>
      </c>
      <c r="V862" s="181">
        <f t="shared" si="70"/>
        <v>0</v>
      </c>
      <c r="W862" s="181">
        <f t="shared" si="71"/>
        <v>0</v>
      </c>
      <c r="X862" s="181">
        <f t="shared" si="72"/>
        <v>0</v>
      </c>
    </row>
    <row r="863" spans="2:24" ht="15" customHeight="1" x14ac:dyDescent="0.2">
      <c r="B863" s="337" t="s">
        <v>36</v>
      </c>
      <c r="C863" s="133" t="s">
        <v>36</v>
      </c>
      <c r="D863" s="133" t="s">
        <v>36</v>
      </c>
      <c r="E863" s="133"/>
      <c r="F863" s="133"/>
      <c r="G863" s="133"/>
      <c r="H863" s="133"/>
      <c r="I863" s="133"/>
      <c r="J863" s="133"/>
      <c r="K863" s="154"/>
      <c r="L863" s="154"/>
      <c r="M863" s="154"/>
      <c r="N863" s="154"/>
      <c r="O863" s="322" t="str">
        <f>IF($C863="1 - HöS",'C1. Verprobung'!$C$17,
IF($C863="2 - HöS/HS",'C1. Verprobung'!$C$18,
IF($C863="3 - HS",'C1. Verprobung'!$C$19,
IF($C863="4 - HS/MS",'C1. Verprobung'!$C$20,
IF($C863="5 - MS",'C1. Verprobung'!$C$21,
IF($C863="6 - MS/NS",'C1. Verprobung'!$C$22,
IF($C863="7 - NS",'C1. Verprobung'!$C$23,"-")))))))</f>
        <v>-</v>
      </c>
      <c r="P863" s="322" t="str">
        <f>IF($C863="1 - HöS",'C1. Verprobung'!$D$17,
IF($C863="2 - HöS/HS",'C1. Verprobung'!$D$18,
IF($C863="3 - HS",'C1. Verprobung'!$D$19,
IF($C863="4 - HS/MS",'C1. Verprobung'!$D$20,
IF($C863="5 - MS",'C1. Verprobung'!$D$21,
IF($C863="6 - MS/NS",'C1. Verprobung'!$D$22,
IF($C863="7 - NS",'C1. Verprobung'!$D$23,"-")))))))</f>
        <v>-</v>
      </c>
      <c r="Q863" s="322" t="str">
        <f>IF($C863="1 - HöS",'C1. Verprobung'!$E$17,
IF($C863="2 - HöS/HS",'C1. Verprobung'!$E$18,
IF($C863="3 - HS",'C1. Verprobung'!$E$19,
IF($C863="4 - HS/MS",'C1. Verprobung'!$E$20,
IF($C863="5 - MS",'C1. Verprobung'!$E$21,
IF($C863="6 - MS/NS",'C1. Verprobung'!$E$22,
IF($C863="7 - NS",'C1. Verprobung'!$E$23,"-")))))))</f>
        <v>-</v>
      </c>
      <c r="R863" s="322" t="str">
        <f>IF($C863="1 - HöS",'C1. Verprobung'!$F$17,
IF($C863="2 - HöS/HS",'C1. Verprobung'!$F$18,
IF($C863="3 - HS",'C1. Verprobung'!$F$19,
IF($C863="4 - HS/MS",'C1. Verprobung'!$F$20,
IF($C863="5 - MS",'C1. Verprobung'!$F$21,
IF($C863="6 - MS/NS",'C1. Verprobung'!$F$22,
IF($C863="7 - NS",'C1. Verprobung'!$F$23,"-")))))))</f>
        <v>-</v>
      </c>
      <c r="S863" s="151"/>
      <c r="T863" s="181">
        <f t="shared" si="68"/>
        <v>0</v>
      </c>
      <c r="U863" s="181">
        <f t="shared" si="69"/>
        <v>0</v>
      </c>
      <c r="V863" s="181">
        <f t="shared" si="70"/>
        <v>0</v>
      </c>
      <c r="W863" s="181">
        <f t="shared" si="71"/>
        <v>0</v>
      </c>
      <c r="X863" s="181">
        <f t="shared" si="72"/>
        <v>0</v>
      </c>
    </row>
    <row r="864" spans="2:24" ht="15" customHeight="1" x14ac:dyDescent="0.2">
      <c r="B864" s="337" t="s">
        <v>36</v>
      </c>
      <c r="C864" s="133" t="s">
        <v>36</v>
      </c>
      <c r="D864" s="133" t="s">
        <v>36</v>
      </c>
      <c r="E864" s="133"/>
      <c r="F864" s="133"/>
      <c r="G864" s="133"/>
      <c r="H864" s="133"/>
      <c r="I864" s="133"/>
      <c r="J864" s="133"/>
      <c r="K864" s="154"/>
      <c r="L864" s="154"/>
      <c r="M864" s="154"/>
      <c r="N864" s="154"/>
      <c r="O864" s="322" t="str">
        <f>IF($C864="1 - HöS",'C1. Verprobung'!$C$17,
IF($C864="2 - HöS/HS",'C1. Verprobung'!$C$18,
IF($C864="3 - HS",'C1. Verprobung'!$C$19,
IF($C864="4 - HS/MS",'C1. Verprobung'!$C$20,
IF($C864="5 - MS",'C1. Verprobung'!$C$21,
IF($C864="6 - MS/NS",'C1. Verprobung'!$C$22,
IF($C864="7 - NS",'C1. Verprobung'!$C$23,"-")))))))</f>
        <v>-</v>
      </c>
      <c r="P864" s="322" t="str">
        <f>IF($C864="1 - HöS",'C1. Verprobung'!$D$17,
IF($C864="2 - HöS/HS",'C1. Verprobung'!$D$18,
IF($C864="3 - HS",'C1. Verprobung'!$D$19,
IF($C864="4 - HS/MS",'C1. Verprobung'!$D$20,
IF($C864="5 - MS",'C1. Verprobung'!$D$21,
IF($C864="6 - MS/NS",'C1. Verprobung'!$D$22,
IF($C864="7 - NS",'C1. Verprobung'!$D$23,"-")))))))</f>
        <v>-</v>
      </c>
      <c r="Q864" s="322" t="str">
        <f>IF($C864="1 - HöS",'C1. Verprobung'!$E$17,
IF($C864="2 - HöS/HS",'C1. Verprobung'!$E$18,
IF($C864="3 - HS",'C1. Verprobung'!$E$19,
IF($C864="4 - HS/MS",'C1. Verprobung'!$E$20,
IF($C864="5 - MS",'C1. Verprobung'!$E$21,
IF($C864="6 - MS/NS",'C1. Verprobung'!$E$22,
IF($C864="7 - NS",'C1. Verprobung'!$E$23,"-")))))))</f>
        <v>-</v>
      </c>
      <c r="R864" s="322" t="str">
        <f>IF($C864="1 - HöS",'C1. Verprobung'!$F$17,
IF($C864="2 - HöS/HS",'C1. Verprobung'!$F$18,
IF($C864="3 - HS",'C1. Verprobung'!$F$19,
IF($C864="4 - HS/MS",'C1. Verprobung'!$F$20,
IF($C864="5 - MS",'C1. Verprobung'!$F$21,
IF($C864="6 - MS/NS",'C1. Verprobung'!$F$22,
IF($C864="7 - NS",'C1. Verprobung'!$F$23,"-")))))))</f>
        <v>-</v>
      </c>
      <c r="S864" s="151"/>
      <c r="T864" s="181">
        <f t="shared" si="68"/>
        <v>0</v>
      </c>
      <c r="U864" s="181">
        <f t="shared" si="69"/>
        <v>0</v>
      </c>
      <c r="V864" s="181">
        <f t="shared" si="70"/>
        <v>0</v>
      </c>
      <c r="W864" s="181">
        <f t="shared" si="71"/>
        <v>0</v>
      </c>
      <c r="X864" s="181">
        <f t="shared" si="72"/>
        <v>0</v>
      </c>
    </row>
    <row r="865" spans="2:24" ht="15" customHeight="1" x14ac:dyDescent="0.2">
      <c r="B865" s="337" t="s">
        <v>36</v>
      </c>
      <c r="C865" s="133" t="s">
        <v>36</v>
      </c>
      <c r="D865" s="133" t="s">
        <v>36</v>
      </c>
      <c r="E865" s="133"/>
      <c r="F865" s="133"/>
      <c r="G865" s="133"/>
      <c r="H865" s="133"/>
      <c r="I865" s="133"/>
      <c r="J865" s="133"/>
      <c r="K865" s="154"/>
      <c r="L865" s="154"/>
      <c r="M865" s="154"/>
      <c r="N865" s="154"/>
      <c r="O865" s="322" t="str">
        <f>IF($C865="1 - HöS",'C1. Verprobung'!$C$17,
IF($C865="2 - HöS/HS",'C1. Verprobung'!$C$18,
IF($C865="3 - HS",'C1. Verprobung'!$C$19,
IF($C865="4 - HS/MS",'C1. Verprobung'!$C$20,
IF($C865="5 - MS",'C1. Verprobung'!$C$21,
IF($C865="6 - MS/NS",'C1. Verprobung'!$C$22,
IF($C865="7 - NS",'C1. Verprobung'!$C$23,"-")))))))</f>
        <v>-</v>
      </c>
      <c r="P865" s="322" t="str">
        <f>IF($C865="1 - HöS",'C1. Verprobung'!$D$17,
IF($C865="2 - HöS/HS",'C1. Verprobung'!$D$18,
IF($C865="3 - HS",'C1. Verprobung'!$D$19,
IF($C865="4 - HS/MS",'C1. Verprobung'!$D$20,
IF($C865="5 - MS",'C1. Verprobung'!$D$21,
IF($C865="6 - MS/NS",'C1. Verprobung'!$D$22,
IF($C865="7 - NS",'C1. Verprobung'!$D$23,"-")))))))</f>
        <v>-</v>
      </c>
      <c r="Q865" s="322" t="str">
        <f>IF($C865="1 - HöS",'C1. Verprobung'!$E$17,
IF($C865="2 - HöS/HS",'C1. Verprobung'!$E$18,
IF($C865="3 - HS",'C1. Verprobung'!$E$19,
IF($C865="4 - HS/MS",'C1. Verprobung'!$E$20,
IF($C865="5 - MS",'C1. Verprobung'!$E$21,
IF($C865="6 - MS/NS",'C1. Verprobung'!$E$22,
IF($C865="7 - NS",'C1. Verprobung'!$E$23,"-")))))))</f>
        <v>-</v>
      </c>
      <c r="R865" s="322" t="str">
        <f>IF($C865="1 - HöS",'C1. Verprobung'!$F$17,
IF($C865="2 - HöS/HS",'C1. Verprobung'!$F$18,
IF($C865="3 - HS",'C1. Verprobung'!$F$19,
IF($C865="4 - HS/MS",'C1. Verprobung'!$F$20,
IF($C865="5 - MS",'C1. Verprobung'!$F$21,
IF($C865="6 - MS/NS",'C1. Verprobung'!$F$22,
IF($C865="7 - NS",'C1. Verprobung'!$F$23,"-")))))))</f>
        <v>-</v>
      </c>
      <c r="S865" s="151"/>
      <c r="T865" s="181">
        <f t="shared" si="68"/>
        <v>0</v>
      </c>
      <c r="U865" s="181">
        <f t="shared" si="69"/>
        <v>0</v>
      </c>
      <c r="V865" s="181">
        <f t="shared" si="70"/>
        <v>0</v>
      </c>
      <c r="W865" s="181">
        <f t="shared" si="71"/>
        <v>0</v>
      </c>
      <c r="X865" s="181">
        <f t="shared" si="72"/>
        <v>0</v>
      </c>
    </row>
    <row r="866" spans="2:24" ht="15" customHeight="1" x14ac:dyDescent="0.2">
      <c r="B866" s="337" t="s">
        <v>36</v>
      </c>
      <c r="C866" s="133" t="s">
        <v>36</v>
      </c>
      <c r="D866" s="133" t="s">
        <v>36</v>
      </c>
      <c r="E866" s="133"/>
      <c r="F866" s="133"/>
      <c r="G866" s="133"/>
      <c r="H866" s="133"/>
      <c r="I866" s="133"/>
      <c r="J866" s="133"/>
      <c r="K866" s="154"/>
      <c r="L866" s="154"/>
      <c r="M866" s="154"/>
      <c r="N866" s="154"/>
      <c r="O866" s="322" t="str">
        <f>IF($C866="1 - HöS",'C1. Verprobung'!$C$17,
IF($C866="2 - HöS/HS",'C1. Verprobung'!$C$18,
IF($C866="3 - HS",'C1. Verprobung'!$C$19,
IF($C866="4 - HS/MS",'C1. Verprobung'!$C$20,
IF($C866="5 - MS",'C1. Verprobung'!$C$21,
IF($C866="6 - MS/NS",'C1. Verprobung'!$C$22,
IF($C866="7 - NS",'C1. Verprobung'!$C$23,"-")))))))</f>
        <v>-</v>
      </c>
      <c r="P866" s="322" t="str">
        <f>IF($C866="1 - HöS",'C1. Verprobung'!$D$17,
IF($C866="2 - HöS/HS",'C1. Verprobung'!$D$18,
IF($C866="3 - HS",'C1. Verprobung'!$D$19,
IF($C866="4 - HS/MS",'C1. Verprobung'!$D$20,
IF($C866="5 - MS",'C1. Verprobung'!$D$21,
IF($C866="6 - MS/NS",'C1. Verprobung'!$D$22,
IF($C866="7 - NS",'C1. Verprobung'!$D$23,"-")))))))</f>
        <v>-</v>
      </c>
      <c r="Q866" s="322" t="str">
        <f>IF($C866="1 - HöS",'C1. Verprobung'!$E$17,
IF($C866="2 - HöS/HS",'C1. Verprobung'!$E$18,
IF($C866="3 - HS",'C1. Verprobung'!$E$19,
IF($C866="4 - HS/MS",'C1. Verprobung'!$E$20,
IF($C866="5 - MS",'C1. Verprobung'!$E$21,
IF($C866="6 - MS/NS",'C1. Verprobung'!$E$22,
IF($C866="7 - NS",'C1. Verprobung'!$E$23,"-")))))))</f>
        <v>-</v>
      </c>
      <c r="R866" s="322" t="str">
        <f>IF($C866="1 - HöS",'C1. Verprobung'!$F$17,
IF($C866="2 - HöS/HS",'C1. Verprobung'!$F$18,
IF($C866="3 - HS",'C1. Verprobung'!$F$19,
IF($C866="4 - HS/MS",'C1. Verprobung'!$F$20,
IF($C866="5 - MS",'C1. Verprobung'!$F$21,
IF($C866="6 - MS/NS",'C1. Verprobung'!$F$22,
IF($C866="7 - NS",'C1. Verprobung'!$F$23,"-")))))))</f>
        <v>-</v>
      </c>
      <c r="S866" s="151"/>
      <c r="T866" s="181">
        <f t="shared" si="68"/>
        <v>0</v>
      </c>
      <c r="U866" s="181">
        <f t="shared" si="69"/>
        <v>0</v>
      </c>
      <c r="V866" s="181">
        <f t="shared" si="70"/>
        <v>0</v>
      </c>
      <c r="W866" s="181">
        <f t="shared" si="71"/>
        <v>0</v>
      </c>
      <c r="X866" s="181">
        <f t="shared" si="72"/>
        <v>0</v>
      </c>
    </row>
    <row r="867" spans="2:24" ht="15" customHeight="1" x14ac:dyDescent="0.2">
      <c r="B867" s="337" t="s">
        <v>36</v>
      </c>
      <c r="C867" s="133" t="s">
        <v>36</v>
      </c>
      <c r="D867" s="133" t="s">
        <v>36</v>
      </c>
      <c r="E867" s="133"/>
      <c r="F867" s="133"/>
      <c r="G867" s="133"/>
      <c r="H867" s="133"/>
      <c r="I867" s="133"/>
      <c r="J867" s="133"/>
      <c r="K867" s="154"/>
      <c r="L867" s="154"/>
      <c r="M867" s="154"/>
      <c r="N867" s="154"/>
      <c r="O867" s="322" t="str">
        <f>IF($C867="1 - HöS",'C1. Verprobung'!$C$17,
IF($C867="2 - HöS/HS",'C1. Verprobung'!$C$18,
IF($C867="3 - HS",'C1. Verprobung'!$C$19,
IF($C867="4 - HS/MS",'C1. Verprobung'!$C$20,
IF($C867="5 - MS",'C1. Verprobung'!$C$21,
IF($C867="6 - MS/NS",'C1. Verprobung'!$C$22,
IF($C867="7 - NS",'C1. Verprobung'!$C$23,"-")))))))</f>
        <v>-</v>
      </c>
      <c r="P867" s="322" t="str">
        <f>IF($C867="1 - HöS",'C1. Verprobung'!$D$17,
IF($C867="2 - HöS/HS",'C1. Verprobung'!$D$18,
IF($C867="3 - HS",'C1. Verprobung'!$D$19,
IF($C867="4 - HS/MS",'C1. Verprobung'!$D$20,
IF($C867="5 - MS",'C1. Verprobung'!$D$21,
IF($C867="6 - MS/NS",'C1. Verprobung'!$D$22,
IF($C867="7 - NS",'C1. Verprobung'!$D$23,"-")))))))</f>
        <v>-</v>
      </c>
      <c r="Q867" s="322" t="str">
        <f>IF($C867="1 - HöS",'C1. Verprobung'!$E$17,
IF($C867="2 - HöS/HS",'C1. Verprobung'!$E$18,
IF($C867="3 - HS",'C1. Verprobung'!$E$19,
IF($C867="4 - HS/MS",'C1. Verprobung'!$E$20,
IF($C867="5 - MS",'C1. Verprobung'!$E$21,
IF($C867="6 - MS/NS",'C1. Verprobung'!$E$22,
IF($C867="7 - NS",'C1. Verprobung'!$E$23,"-")))))))</f>
        <v>-</v>
      </c>
      <c r="R867" s="322" t="str">
        <f>IF($C867="1 - HöS",'C1. Verprobung'!$F$17,
IF($C867="2 - HöS/HS",'C1. Verprobung'!$F$18,
IF($C867="3 - HS",'C1. Verprobung'!$F$19,
IF($C867="4 - HS/MS",'C1. Verprobung'!$F$20,
IF($C867="5 - MS",'C1. Verprobung'!$F$21,
IF($C867="6 - MS/NS",'C1. Verprobung'!$F$22,
IF($C867="7 - NS",'C1. Verprobung'!$F$23,"-")))))))</f>
        <v>-</v>
      </c>
      <c r="S867" s="151"/>
      <c r="T867" s="181">
        <f t="shared" si="68"/>
        <v>0</v>
      </c>
      <c r="U867" s="181">
        <f t="shared" si="69"/>
        <v>0</v>
      </c>
      <c r="V867" s="181">
        <f t="shared" si="70"/>
        <v>0</v>
      </c>
      <c r="W867" s="181">
        <f t="shared" si="71"/>
        <v>0</v>
      </c>
      <c r="X867" s="181">
        <f t="shared" si="72"/>
        <v>0</v>
      </c>
    </row>
    <row r="868" spans="2:24" ht="15" customHeight="1" x14ac:dyDescent="0.2">
      <c r="B868" s="337" t="s">
        <v>36</v>
      </c>
      <c r="C868" s="133" t="s">
        <v>36</v>
      </c>
      <c r="D868" s="133" t="s">
        <v>36</v>
      </c>
      <c r="E868" s="133"/>
      <c r="F868" s="133"/>
      <c r="G868" s="133"/>
      <c r="H868" s="133"/>
      <c r="I868" s="133"/>
      <c r="J868" s="133"/>
      <c r="K868" s="154"/>
      <c r="L868" s="154"/>
      <c r="M868" s="154"/>
      <c r="N868" s="154"/>
      <c r="O868" s="322" t="str">
        <f>IF($C868="1 - HöS",'C1. Verprobung'!$C$17,
IF($C868="2 - HöS/HS",'C1. Verprobung'!$C$18,
IF($C868="3 - HS",'C1. Verprobung'!$C$19,
IF($C868="4 - HS/MS",'C1. Verprobung'!$C$20,
IF($C868="5 - MS",'C1. Verprobung'!$C$21,
IF($C868="6 - MS/NS",'C1. Verprobung'!$C$22,
IF($C868="7 - NS",'C1. Verprobung'!$C$23,"-")))))))</f>
        <v>-</v>
      </c>
      <c r="P868" s="322" t="str">
        <f>IF($C868="1 - HöS",'C1. Verprobung'!$D$17,
IF($C868="2 - HöS/HS",'C1. Verprobung'!$D$18,
IF($C868="3 - HS",'C1. Verprobung'!$D$19,
IF($C868="4 - HS/MS",'C1. Verprobung'!$D$20,
IF($C868="5 - MS",'C1. Verprobung'!$D$21,
IF($C868="6 - MS/NS",'C1. Verprobung'!$D$22,
IF($C868="7 - NS",'C1. Verprobung'!$D$23,"-")))))))</f>
        <v>-</v>
      </c>
      <c r="Q868" s="322" t="str">
        <f>IF($C868="1 - HöS",'C1. Verprobung'!$E$17,
IF($C868="2 - HöS/HS",'C1. Verprobung'!$E$18,
IF($C868="3 - HS",'C1. Verprobung'!$E$19,
IF($C868="4 - HS/MS",'C1. Verprobung'!$E$20,
IF($C868="5 - MS",'C1. Verprobung'!$E$21,
IF($C868="6 - MS/NS",'C1. Verprobung'!$E$22,
IF($C868="7 - NS",'C1. Verprobung'!$E$23,"-")))))))</f>
        <v>-</v>
      </c>
      <c r="R868" s="322" t="str">
        <f>IF($C868="1 - HöS",'C1. Verprobung'!$F$17,
IF($C868="2 - HöS/HS",'C1. Verprobung'!$F$18,
IF($C868="3 - HS",'C1. Verprobung'!$F$19,
IF($C868="4 - HS/MS",'C1. Verprobung'!$F$20,
IF($C868="5 - MS",'C1. Verprobung'!$F$21,
IF($C868="6 - MS/NS",'C1. Verprobung'!$F$22,
IF($C868="7 - NS",'C1. Verprobung'!$F$23,"-")))))))</f>
        <v>-</v>
      </c>
      <c r="S868" s="151"/>
      <c r="T868" s="181">
        <f t="shared" si="68"/>
        <v>0</v>
      </c>
      <c r="U868" s="181">
        <f t="shared" si="69"/>
        <v>0</v>
      </c>
      <c r="V868" s="181">
        <f t="shared" si="70"/>
        <v>0</v>
      </c>
      <c r="W868" s="181">
        <f t="shared" si="71"/>
        <v>0</v>
      </c>
      <c r="X868" s="181">
        <f t="shared" si="72"/>
        <v>0</v>
      </c>
    </row>
    <row r="869" spans="2:24" ht="15" customHeight="1" x14ac:dyDescent="0.2">
      <c r="B869" s="337" t="s">
        <v>36</v>
      </c>
      <c r="C869" s="133" t="s">
        <v>36</v>
      </c>
      <c r="D869" s="133" t="s">
        <v>36</v>
      </c>
      <c r="E869" s="133"/>
      <c r="F869" s="133"/>
      <c r="G869" s="133"/>
      <c r="H869" s="133"/>
      <c r="I869" s="133"/>
      <c r="J869" s="133"/>
      <c r="K869" s="154"/>
      <c r="L869" s="154"/>
      <c r="M869" s="154"/>
      <c r="N869" s="154"/>
      <c r="O869" s="322" t="str">
        <f>IF($C869="1 - HöS",'C1. Verprobung'!$C$17,
IF($C869="2 - HöS/HS",'C1. Verprobung'!$C$18,
IF($C869="3 - HS",'C1. Verprobung'!$C$19,
IF($C869="4 - HS/MS",'C1. Verprobung'!$C$20,
IF($C869="5 - MS",'C1. Verprobung'!$C$21,
IF($C869="6 - MS/NS",'C1. Verprobung'!$C$22,
IF($C869="7 - NS",'C1. Verprobung'!$C$23,"-")))))))</f>
        <v>-</v>
      </c>
      <c r="P869" s="322" t="str">
        <f>IF($C869="1 - HöS",'C1. Verprobung'!$D$17,
IF($C869="2 - HöS/HS",'C1. Verprobung'!$D$18,
IF($C869="3 - HS",'C1. Verprobung'!$D$19,
IF($C869="4 - HS/MS",'C1. Verprobung'!$D$20,
IF($C869="5 - MS",'C1. Verprobung'!$D$21,
IF($C869="6 - MS/NS",'C1. Verprobung'!$D$22,
IF($C869="7 - NS",'C1. Verprobung'!$D$23,"-")))))))</f>
        <v>-</v>
      </c>
      <c r="Q869" s="322" t="str">
        <f>IF($C869="1 - HöS",'C1. Verprobung'!$E$17,
IF($C869="2 - HöS/HS",'C1. Verprobung'!$E$18,
IF($C869="3 - HS",'C1. Verprobung'!$E$19,
IF($C869="4 - HS/MS",'C1. Verprobung'!$E$20,
IF($C869="5 - MS",'C1. Verprobung'!$E$21,
IF($C869="6 - MS/NS",'C1. Verprobung'!$E$22,
IF($C869="7 - NS",'C1. Verprobung'!$E$23,"-")))))))</f>
        <v>-</v>
      </c>
      <c r="R869" s="322" t="str">
        <f>IF($C869="1 - HöS",'C1. Verprobung'!$F$17,
IF($C869="2 - HöS/HS",'C1. Verprobung'!$F$18,
IF($C869="3 - HS",'C1. Verprobung'!$F$19,
IF($C869="4 - HS/MS",'C1. Verprobung'!$F$20,
IF($C869="5 - MS",'C1. Verprobung'!$F$21,
IF($C869="6 - MS/NS",'C1. Verprobung'!$F$22,
IF($C869="7 - NS",'C1. Verprobung'!$F$23,"-")))))))</f>
        <v>-</v>
      </c>
      <c r="S869" s="151"/>
      <c r="T869" s="181">
        <f t="shared" si="68"/>
        <v>0</v>
      </c>
      <c r="U869" s="181">
        <f t="shared" si="69"/>
        <v>0</v>
      </c>
      <c r="V869" s="181">
        <f t="shared" si="70"/>
        <v>0</v>
      </c>
      <c r="W869" s="181">
        <f t="shared" si="71"/>
        <v>0</v>
      </c>
      <c r="X869" s="181">
        <f t="shared" si="72"/>
        <v>0</v>
      </c>
    </row>
    <row r="870" spans="2:24" ht="15" customHeight="1" x14ac:dyDescent="0.2">
      <c r="B870" s="337" t="s">
        <v>36</v>
      </c>
      <c r="C870" s="133" t="s">
        <v>36</v>
      </c>
      <c r="D870" s="133" t="s">
        <v>36</v>
      </c>
      <c r="E870" s="133"/>
      <c r="F870" s="133"/>
      <c r="G870" s="133"/>
      <c r="H870" s="133"/>
      <c r="I870" s="133"/>
      <c r="J870" s="133"/>
      <c r="K870" s="154"/>
      <c r="L870" s="154"/>
      <c r="M870" s="154"/>
      <c r="N870" s="154"/>
      <c r="O870" s="322" t="str">
        <f>IF($C870="1 - HöS",'C1. Verprobung'!$C$17,
IF($C870="2 - HöS/HS",'C1. Verprobung'!$C$18,
IF($C870="3 - HS",'C1. Verprobung'!$C$19,
IF($C870="4 - HS/MS",'C1. Verprobung'!$C$20,
IF($C870="5 - MS",'C1. Verprobung'!$C$21,
IF($C870="6 - MS/NS",'C1. Verprobung'!$C$22,
IF($C870="7 - NS",'C1. Verprobung'!$C$23,"-")))))))</f>
        <v>-</v>
      </c>
      <c r="P870" s="322" t="str">
        <f>IF($C870="1 - HöS",'C1. Verprobung'!$D$17,
IF($C870="2 - HöS/HS",'C1. Verprobung'!$D$18,
IF($C870="3 - HS",'C1. Verprobung'!$D$19,
IF($C870="4 - HS/MS",'C1. Verprobung'!$D$20,
IF($C870="5 - MS",'C1. Verprobung'!$D$21,
IF($C870="6 - MS/NS",'C1. Verprobung'!$D$22,
IF($C870="7 - NS",'C1. Verprobung'!$D$23,"-")))))))</f>
        <v>-</v>
      </c>
      <c r="Q870" s="322" t="str">
        <f>IF($C870="1 - HöS",'C1. Verprobung'!$E$17,
IF($C870="2 - HöS/HS",'C1. Verprobung'!$E$18,
IF($C870="3 - HS",'C1. Verprobung'!$E$19,
IF($C870="4 - HS/MS",'C1. Verprobung'!$E$20,
IF($C870="5 - MS",'C1. Verprobung'!$E$21,
IF($C870="6 - MS/NS",'C1. Verprobung'!$E$22,
IF($C870="7 - NS",'C1. Verprobung'!$E$23,"-")))))))</f>
        <v>-</v>
      </c>
      <c r="R870" s="322" t="str">
        <f>IF($C870="1 - HöS",'C1. Verprobung'!$F$17,
IF($C870="2 - HöS/HS",'C1. Verprobung'!$F$18,
IF($C870="3 - HS",'C1. Verprobung'!$F$19,
IF($C870="4 - HS/MS",'C1. Verprobung'!$F$20,
IF($C870="5 - MS",'C1. Verprobung'!$F$21,
IF($C870="6 - MS/NS",'C1. Verprobung'!$F$22,
IF($C870="7 - NS",'C1. Verprobung'!$F$23,"-")))))))</f>
        <v>-</v>
      </c>
      <c r="S870" s="151"/>
      <c r="T870" s="181">
        <f t="shared" si="68"/>
        <v>0</v>
      </c>
      <c r="U870" s="181">
        <f t="shared" si="69"/>
        <v>0</v>
      </c>
      <c r="V870" s="181">
        <f t="shared" si="70"/>
        <v>0</v>
      </c>
      <c r="W870" s="181">
        <f t="shared" si="71"/>
        <v>0</v>
      </c>
      <c r="X870" s="181">
        <f t="shared" si="72"/>
        <v>0</v>
      </c>
    </row>
    <row r="871" spans="2:24" ht="15" customHeight="1" x14ac:dyDescent="0.2">
      <c r="B871" s="337" t="s">
        <v>36</v>
      </c>
      <c r="C871" s="133" t="s">
        <v>36</v>
      </c>
      <c r="D871" s="133" t="s">
        <v>36</v>
      </c>
      <c r="E871" s="133"/>
      <c r="F871" s="133"/>
      <c r="G871" s="133"/>
      <c r="H871" s="133"/>
      <c r="I871" s="133"/>
      <c r="J871" s="133"/>
      <c r="K871" s="154"/>
      <c r="L871" s="154"/>
      <c r="M871" s="154"/>
      <c r="N871" s="154"/>
      <c r="O871" s="322" t="str">
        <f>IF($C871="1 - HöS",'C1. Verprobung'!$C$17,
IF($C871="2 - HöS/HS",'C1. Verprobung'!$C$18,
IF($C871="3 - HS",'C1. Verprobung'!$C$19,
IF($C871="4 - HS/MS",'C1. Verprobung'!$C$20,
IF($C871="5 - MS",'C1. Verprobung'!$C$21,
IF($C871="6 - MS/NS",'C1. Verprobung'!$C$22,
IF($C871="7 - NS",'C1. Verprobung'!$C$23,"-")))))))</f>
        <v>-</v>
      </c>
      <c r="P871" s="322" t="str">
        <f>IF($C871="1 - HöS",'C1. Verprobung'!$D$17,
IF($C871="2 - HöS/HS",'C1. Verprobung'!$D$18,
IF($C871="3 - HS",'C1. Verprobung'!$D$19,
IF($C871="4 - HS/MS",'C1. Verprobung'!$D$20,
IF($C871="5 - MS",'C1. Verprobung'!$D$21,
IF($C871="6 - MS/NS",'C1. Verprobung'!$D$22,
IF($C871="7 - NS",'C1. Verprobung'!$D$23,"-")))))))</f>
        <v>-</v>
      </c>
      <c r="Q871" s="322" t="str">
        <f>IF($C871="1 - HöS",'C1. Verprobung'!$E$17,
IF($C871="2 - HöS/HS",'C1. Verprobung'!$E$18,
IF($C871="3 - HS",'C1. Verprobung'!$E$19,
IF($C871="4 - HS/MS",'C1. Verprobung'!$E$20,
IF($C871="5 - MS",'C1. Verprobung'!$E$21,
IF($C871="6 - MS/NS",'C1. Verprobung'!$E$22,
IF($C871="7 - NS",'C1. Verprobung'!$E$23,"-")))))))</f>
        <v>-</v>
      </c>
      <c r="R871" s="322" t="str">
        <f>IF($C871="1 - HöS",'C1. Verprobung'!$F$17,
IF($C871="2 - HöS/HS",'C1. Verprobung'!$F$18,
IF($C871="3 - HS",'C1. Verprobung'!$F$19,
IF($C871="4 - HS/MS",'C1. Verprobung'!$F$20,
IF($C871="5 - MS",'C1. Verprobung'!$F$21,
IF($C871="6 - MS/NS",'C1. Verprobung'!$F$22,
IF($C871="7 - NS",'C1. Verprobung'!$F$23,"-")))))))</f>
        <v>-</v>
      </c>
      <c r="S871" s="151"/>
      <c r="T871" s="181">
        <f t="shared" si="68"/>
        <v>0</v>
      </c>
      <c r="U871" s="181">
        <f t="shared" si="69"/>
        <v>0</v>
      </c>
      <c r="V871" s="181">
        <f t="shared" si="70"/>
        <v>0</v>
      </c>
      <c r="W871" s="181">
        <f t="shared" si="71"/>
        <v>0</v>
      </c>
      <c r="X871" s="181">
        <f t="shared" si="72"/>
        <v>0</v>
      </c>
    </row>
    <row r="872" spans="2:24" ht="15" customHeight="1" x14ac:dyDescent="0.2">
      <c r="B872" s="337" t="s">
        <v>36</v>
      </c>
      <c r="C872" s="133" t="s">
        <v>36</v>
      </c>
      <c r="D872" s="133" t="s">
        <v>36</v>
      </c>
      <c r="E872" s="133"/>
      <c r="F872" s="133"/>
      <c r="G872" s="133"/>
      <c r="H872" s="133"/>
      <c r="I872" s="133"/>
      <c r="J872" s="133"/>
      <c r="K872" s="154"/>
      <c r="L872" s="154"/>
      <c r="M872" s="154"/>
      <c r="N872" s="154"/>
      <c r="O872" s="322" t="str">
        <f>IF($C872="1 - HöS",'C1. Verprobung'!$C$17,
IF($C872="2 - HöS/HS",'C1. Verprobung'!$C$18,
IF($C872="3 - HS",'C1. Verprobung'!$C$19,
IF($C872="4 - HS/MS",'C1. Verprobung'!$C$20,
IF($C872="5 - MS",'C1. Verprobung'!$C$21,
IF($C872="6 - MS/NS",'C1. Verprobung'!$C$22,
IF($C872="7 - NS",'C1. Verprobung'!$C$23,"-")))))))</f>
        <v>-</v>
      </c>
      <c r="P872" s="322" t="str">
        <f>IF($C872="1 - HöS",'C1. Verprobung'!$D$17,
IF($C872="2 - HöS/HS",'C1. Verprobung'!$D$18,
IF($C872="3 - HS",'C1. Verprobung'!$D$19,
IF($C872="4 - HS/MS",'C1. Verprobung'!$D$20,
IF($C872="5 - MS",'C1. Verprobung'!$D$21,
IF($C872="6 - MS/NS",'C1. Verprobung'!$D$22,
IF($C872="7 - NS",'C1. Verprobung'!$D$23,"-")))))))</f>
        <v>-</v>
      </c>
      <c r="Q872" s="322" t="str">
        <f>IF($C872="1 - HöS",'C1. Verprobung'!$E$17,
IF($C872="2 - HöS/HS",'C1. Verprobung'!$E$18,
IF($C872="3 - HS",'C1. Verprobung'!$E$19,
IF($C872="4 - HS/MS",'C1. Verprobung'!$E$20,
IF($C872="5 - MS",'C1. Verprobung'!$E$21,
IF($C872="6 - MS/NS",'C1. Verprobung'!$E$22,
IF($C872="7 - NS",'C1. Verprobung'!$E$23,"-")))))))</f>
        <v>-</v>
      </c>
      <c r="R872" s="322" t="str">
        <f>IF($C872="1 - HöS",'C1. Verprobung'!$F$17,
IF($C872="2 - HöS/HS",'C1. Verprobung'!$F$18,
IF($C872="3 - HS",'C1. Verprobung'!$F$19,
IF($C872="4 - HS/MS",'C1. Verprobung'!$F$20,
IF($C872="5 - MS",'C1. Verprobung'!$F$21,
IF($C872="6 - MS/NS",'C1. Verprobung'!$F$22,
IF($C872="7 - NS",'C1. Verprobung'!$F$23,"-")))))))</f>
        <v>-</v>
      </c>
      <c r="S872" s="151"/>
      <c r="T872" s="181">
        <f t="shared" si="68"/>
        <v>0</v>
      </c>
      <c r="U872" s="181">
        <f t="shared" si="69"/>
        <v>0</v>
      </c>
      <c r="V872" s="181">
        <f t="shared" si="70"/>
        <v>0</v>
      </c>
      <c r="W872" s="181">
        <f t="shared" si="71"/>
        <v>0</v>
      </c>
      <c r="X872" s="181">
        <f t="shared" si="72"/>
        <v>0</v>
      </c>
    </row>
    <row r="873" spans="2:24" ht="15" customHeight="1" x14ac:dyDescent="0.2">
      <c r="B873" s="337" t="s">
        <v>36</v>
      </c>
      <c r="C873" s="133" t="s">
        <v>36</v>
      </c>
      <c r="D873" s="133" t="s">
        <v>36</v>
      </c>
      <c r="E873" s="133"/>
      <c r="F873" s="133"/>
      <c r="G873" s="133"/>
      <c r="H873" s="133"/>
      <c r="I873" s="133"/>
      <c r="J873" s="133"/>
      <c r="K873" s="154"/>
      <c r="L873" s="154"/>
      <c r="M873" s="154"/>
      <c r="N873" s="154"/>
      <c r="O873" s="322" t="str">
        <f>IF($C873="1 - HöS",'C1. Verprobung'!$C$17,
IF($C873="2 - HöS/HS",'C1. Verprobung'!$C$18,
IF($C873="3 - HS",'C1. Verprobung'!$C$19,
IF($C873="4 - HS/MS",'C1. Verprobung'!$C$20,
IF($C873="5 - MS",'C1. Verprobung'!$C$21,
IF($C873="6 - MS/NS",'C1. Verprobung'!$C$22,
IF($C873="7 - NS",'C1. Verprobung'!$C$23,"-")))))))</f>
        <v>-</v>
      </c>
      <c r="P873" s="322" t="str">
        <f>IF($C873="1 - HöS",'C1. Verprobung'!$D$17,
IF($C873="2 - HöS/HS",'C1. Verprobung'!$D$18,
IF($C873="3 - HS",'C1. Verprobung'!$D$19,
IF($C873="4 - HS/MS",'C1. Verprobung'!$D$20,
IF($C873="5 - MS",'C1. Verprobung'!$D$21,
IF($C873="6 - MS/NS",'C1. Verprobung'!$D$22,
IF($C873="7 - NS",'C1. Verprobung'!$D$23,"-")))))))</f>
        <v>-</v>
      </c>
      <c r="Q873" s="322" t="str">
        <f>IF($C873="1 - HöS",'C1. Verprobung'!$E$17,
IF($C873="2 - HöS/HS",'C1. Verprobung'!$E$18,
IF($C873="3 - HS",'C1. Verprobung'!$E$19,
IF($C873="4 - HS/MS",'C1. Verprobung'!$E$20,
IF($C873="5 - MS",'C1. Verprobung'!$E$21,
IF($C873="6 - MS/NS",'C1. Verprobung'!$E$22,
IF($C873="7 - NS",'C1. Verprobung'!$E$23,"-")))))))</f>
        <v>-</v>
      </c>
      <c r="R873" s="322" t="str">
        <f>IF($C873="1 - HöS",'C1. Verprobung'!$F$17,
IF($C873="2 - HöS/HS",'C1. Verprobung'!$F$18,
IF($C873="3 - HS",'C1. Verprobung'!$F$19,
IF($C873="4 - HS/MS",'C1. Verprobung'!$F$20,
IF($C873="5 - MS",'C1. Verprobung'!$F$21,
IF($C873="6 - MS/NS",'C1. Verprobung'!$F$22,
IF($C873="7 - NS",'C1. Verprobung'!$F$23,"-")))))))</f>
        <v>-</v>
      </c>
      <c r="S873" s="151"/>
      <c r="T873" s="181">
        <f t="shared" si="68"/>
        <v>0</v>
      </c>
      <c r="U873" s="181">
        <f t="shared" si="69"/>
        <v>0</v>
      </c>
      <c r="V873" s="181">
        <f t="shared" si="70"/>
        <v>0</v>
      </c>
      <c r="W873" s="181">
        <f t="shared" si="71"/>
        <v>0</v>
      </c>
      <c r="X873" s="181">
        <f t="shared" si="72"/>
        <v>0</v>
      </c>
    </row>
    <row r="874" spans="2:24" ht="15" customHeight="1" x14ac:dyDescent="0.2">
      <c r="B874" s="337" t="s">
        <v>36</v>
      </c>
      <c r="C874" s="133" t="s">
        <v>36</v>
      </c>
      <c r="D874" s="133" t="s">
        <v>36</v>
      </c>
      <c r="E874" s="133"/>
      <c r="F874" s="133"/>
      <c r="G874" s="133"/>
      <c r="H874" s="133"/>
      <c r="I874" s="133"/>
      <c r="J874" s="133"/>
      <c r="K874" s="154"/>
      <c r="L874" s="154"/>
      <c r="M874" s="154"/>
      <c r="N874" s="154"/>
      <c r="O874" s="322" t="str">
        <f>IF($C874="1 - HöS",'C1. Verprobung'!$C$17,
IF($C874="2 - HöS/HS",'C1. Verprobung'!$C$18,
IF($C874="3 - HS",'C1. Verprobung'!$C$19,
IF($C874="4 - HS/MS",'C1. Verprobung'!$C$20,
IF($C874="5 - MS",'C1. Verprobung'!$C$21,
IF($C874="6 - MS/NS",'C1. Verprobung'!$C$22,
IF($C874="7 - NS",'C1. Verprobung'!$C$23,"-")))))))</f>
        <v>-</v>
      </c>
      <c r="P874" s="322" t="str">
        <f>IF($C874="1 - HöS",'C1. Verprobung'!$D$17,
IF($C874="2 - HöS/HS",'C1. Verprobung'!$D$18,
IF($C874="3 - HS",'C1. Verprobung'!$D$19,
IF($C874="4 - HS/MS",'C1. Verprobung'!$D$20,
IF($C874="5 - MS",'C1. Verprobung'!$D$21,
IF($C874="6 - MS/NS",'C1. Verprobung'!$D$22,
IF($C874="7 - NS",'C1. Verprobung'!$D$23,"-")))))))</f>
        <v>-</v>
      </c>
      <c r="Q874" s="322" t="str">
        <f>IF($C874="1 - HöS",'C1. Verprobung'!$E$17,
IF($C874="2 - HöS/HS",'C1. Verprobung'!$E$18,
IF($C874="3 - HS",'C1. Verprobung'!$E$19,
IF($C874="4 - HS/MS",'C1. Verprobung'!$E$20,
IF($C874="5 - MS",'C1. Verprobung'!$E$21,
IF($C874="6 - MS/NS",'C1. Verprobung'!$E$22,
IF($C874="7 - NS",'C1. Verprobung'!$E$23,"-")))))))</f>
        <v>-</v>
      </c>
      <c r="R874" s="322" t="str">
        <f>IF($C874="1 - HöS",'C1. Verprobung'!$F$17,
IF($C874="2 - HöS/HS",'C1. Verprobung'!$F$18,
IF($C874="3 - HS",'C1. Verprobung'!$F$19,
IF($C874="4 - HS/MS",'C1. Verprobung'!$F$20,
IF($C874="5 - MS",'C1. Verprobung'!$F$21,
IF($C874="6 - MS/NS",'C1. Verprobung'!$F$22,
IF($C874="7 - NS",'C1. Verprobung'!$F$23,"-")))))))</f>
        <v>-</v>
      </c>
      <c r="S874" s="151"/>
      <c r="T874" s="181">
        <f t="shared" si="68"/>
        <v>0</v>
      </c>
      <c r="U874" s="181">
        <f t="shared" si="69"/>
        <v>0</v>
      </c>
      <c r="V874" s="181">
        <f t="shared" si="70"/>
        <v>0</v>
      </c>
      <c r="W874" s="181">
        <f t="shared" si="71"/>
        <v>0</v>
      </c>
      <c r="X874" s="181">
        <f t="shared" si="72"/>
        <v>0</v>
      </c>
    </row>
    <row r="875" spans="2:24" ht="15" customHeight="1" x14ac:dyDescent="0.2">
      <c r="B875" s="337" t="s">
        <v>36</v>
      </c>
      <c r="C875" s="133" t="s">
        <v>36</v>
      </c>
      <c r="D875" s="133" t="s">
        <v>36</v>
      </c>
      <c r="E875" s="133"/>
      <c r="F875" s="133"/>
      <c r="G875" s="133"/>
      <c r="H875" s="133"/>
      <c r="I875" s="133"/>
      <c r="J875" s="133"/>
      <c r="K875" s="154"/>
      <c r="L875" s="154"/>
      <c r="M875" s="154"/>
      <c r="N875" s="154"/>
      <c r="O875" s="322" t="str">
        <f>IF($C875="1 - HöS",'C1. Verprobung'!$C$17,
IF($C875="2 - HöS/HS",'C1. Verprobung'!$C$18,
IF($C875="3 - HS",'C1. Verprobung'!$C$19,
IF($C875="4 - HS/MS",'C1. Verprobung'!$C$20,
IF($C875="5 - MS",'C1. Verprobung'!$C$21,
IF($C875="6 - MS/NS",'C1. Verprobung'!$C$22,
IF($C875="7 - NS",'C1. Verprobung'!$C$23,"-")))))))</f>
        <v>-</v>
      </c>
      <c r="P875" s="322" t="str">
        <f>IF($C875="1 - HöS",'C1. Verprobung'!$D$17,
IF($C875="2 - HöS/HS",'C1. Verprobung'!$D$18,
IF($C875="3 - HS",'C1. Verprobung'!$D$19,
IF($C875="4 - HS/MS",'C1. Verprobung'!$D$20,
IF($C875="5 - MS",'C1. Verprobung'!$D$21,
IF($C875="6 - MS/NS",'C1. Verprobung'!$D$22,
IF($C875="7 - NS",'C1. Verprobung'!$D$23,"-")))))))</f>
        <v>-</v>
      </c>
      <c r="Q875" s="322" t="str">
        <f>IF($C875="1 - HöS",'C1. Verprobung'!$E$17,
IF($C875="2 - HöS/HS",'C1. Verprobung'!$E$18,
IF($C875="3 - HS",'C1. Verprobung'!$E$19,
IF($C875="4 - HS/MS",'C1. Verprobung'!$E$20,
IF($C875="5 - MS",'C1. Verprobung'!$E$21,
IF($C875="6 - MS/NS",'C1. Verprobung'!$E$22,
IF($C875="7 - NS",'C1. Verprobung'!$E$23,"-")))))))</f>
        <v>-</v>
      </c>
      <c r="R875" s="322" t="str">
        <f>IF($C875="1 - HöS",'C1. Verprobung'!$F$17,
IF($C875="2 - HöS/HS",'C1. Verprobung'!$F$18,
IF($C875="3 - HS",'C1. Verprobung'!$F$19,
IF($C875="4 - HS/MS",'C1. Verprobung'!$F$20,
IF($C875="5 - MS",'C1. Verprobung'!$F$21,
IF($C875="6 - MS/NS",'C1. Verprobung'!$F$22,
IF($C875="7 - NS",'C1. Verprobung'!$F$23,"-")))))))</f>
        <v>-</v>
      </c>
      <c r="S875" s="151"/>
      <c r="T875" s="181">
        <f t="shared" si="68"/>
        <v>0</v>
      </c>
      <c r="U875" s="181">
        <f t="shared" si="69"/>
        <v>0</v>
      </c>
      <c r="V875" s="181">
        <f t="shared" si="70"/>
        <v>0</v>
      </c>
      <c r="W875" s="181">
        <f t="shared" si="71"/>
        <v>0</v>
      </c>
      <c r="X875" s="181">
        <f t="shared" si="72"/>
        <v>0</v>
      </c>
    </row>
    <row r="876" spans="2:24" ht="15" customHeight="1" x14ac:dyDescent="0.2">
      <c r="B876" s="337" t="s">
        <v>36</v>
      </c>
      <c r="C876" s="133" t="s">
        <v>36</v>
      </c>
      <c r="D876" s="133" t="s">
        <v>36</v>
      </c>
      <c r="E876" s="133"/>
      <c r="F876" s="133"/>
      <c r="G876" s="133"/>
      <c r="H876" s="133"/>
      <c r="I876" s="133"/>
      <c r="J876" s="133"/>
      <c r="K876" s="154"/>
      <c r="L876" s="154"/>
      <c r="M876" s="154"/>
      <c r="N876" s="154"/>
      <c r="O876" s="322" t="str">
        <f>IF($C876="1 - HöS",'C1. Verprobung'!$C$17,
IF($C876="2 - HöS/HS",'C1. Verprobung'!$C$18,
IF($C876="3 - HS",'C1. Verprobung'!$C$19,
IF($C876="4 - HS/MS",'C1. Verprobung'!$C$20,
IF($C876="5 - MS",'C1. Verprobung'!$C$21,
IF($C876="6 - MS/NS",'C1. Verprobung'!$C$22,
IF($C876="7 - NS",'C1. Verprobung'!$C$23,"-")))))))</f>
        <v>-</v>
      </c>
      <c r="P876" s="322" t="str">
        <f>IF($C876="1 - HöS",'C1. Verprobung'!$D$17,
IF($C876="2 - HöS/HS",'C1. Verprobung'!$D$18,
IF($C876="3 - HS",'C1. Verprobung'!$D$19,
IF($C876="4 - HS/MS",'C1. Verprobung'!$D$20,
IF($C876="5 - MS",'C1. Verprobung'!$D$21,
IF($C876="6 - MS/NS",'C1. Verprobung'!$D$22,
IF($C876="7 - NS",'C1. Verprobung'!$D$23,"-")))))))</f>
        <v>-</v>
      </c>
      <c r="Q876" s="322" t="str">
        <f>IF($C876="1 - HöS",'C1. Verprobung'!$E$17,
IF($C876="2 - HöS/HS",'C1. Verprobung'!$E$18,
IF($C876="3 - HS",'C1. Verprobung'!$E$19,
IF($C876="4 - HS/MS",'C1. Verprobung'!$E$20,
IF($C876="5 - MS",'C1. Verprobung'!$E$21,
IF($C876="6 - MS/NS",'C1. Verprobung'!$E$22,
IF($C876="7 - NS",'C1. Verprobung'!$E$23,"-")))))))</f>
        <v>-</v>
      </c>
      <c r="R876" s="322" t="str">
        <f>IF($C876="1 - HöS",'C1. Verprobung'!$F$17,
IF($C876="2 - HöS/HS",'C1. Verprobung'!$F$18,
IF($C876="3 - HS",'C1. Verprobung'!$F$19,
IF($C876="4 - HS/MS",'C1. Verprobung'!$F$20,
IF($C876="5 - MS",'C1. Verprobung'!$F$21,
IF($C876="6 - MS/NS",'C1. Verprobung'!$F$22,
IF($C876="7 - NS",'C1. Verprobung'!$F$23,"-")))))))</f>
        <v>-</v>
      </c>
      <c r="S876" s="151"/>
      <c r="T876" s="181">
        <f t="shared" si="68"/>
        <v>0</v>
      </c>
      <c r="U876" s="181">
        <f t="shared" si="69"/>
        <v>0</v>
      </c>
      <c r="V876" s="181">
        <f t="shared" si="70"/>
        <v>0</v>
      </c>
      <c r="W876" s="181">
        <f t="shared" si="71"/>
        <v>0</v>
      </c>
      <c r="X876" s="181">
        <f t="shared" si="72"/>
        <v>0</v>
      </c>
    </row>
    <row r="877" spans="2:24" ht="15" customHeight="1" x14ac:dyDescent="0.2">
      <c r="B877" s="337" t="s">
        <v>36</v>
      </c>
      <c r="C877" s="133" t="s">
        <v>36</v>
      </c>
      <c r="D877" s="133" t="s">
        <v>36</v>
      </c>
      <c r="E877" s="133"/>
      <c r="F877" s="133"/>
      <c r="G877" s="133"/>
      <c r="H877" s="133"/>
      <c r="I877" s="133"/>
      <c r="J877" s="133"/>
      <c r="K877" s="154"/>
      <c r="L877" s="154"/>
      <c r="M877" s="154"/>
      <c r="N877" s="154"/>
      <c r="O877" s="322" t="str">
        <f>IF($C877="1 - HöS",'C1. Verprobung'!$C$17,
IF($C877="2 - HöS/HS",'C1. Verprobung'!$C$18,
IF($C877="3 - HS",'C1. Verprobung'!$C$19,
IF($C877="4 - HS/MS",'C1. Verprobung'!$C$20,
IF($C877="5 - MS",'C1. Verprobung'!$C$21,
IF($C877="6 - MS/NS",'C1. Verprobung'!$C$22,
IF($C877="7 - NS",'C1. Verprobung'!$C$23,"-")))))))</f>
        <v>-</v>
      </c>
      <c r="P877" s="322" t="str">
        <f>IF($C877="1 - HöS",'C1. Verprobung'!$D$17,
IF($C877="2 - HöS/HS",'C1. Verprobung'!$D$18,
IF($C877="3 - HS",'C1. Verprobung'!$D$19,
IF($C877="4 - HS/MS",'C1. Verprobung'!$D$20,
IF($C877="5 - MS",'C1. Verprobung'!$D$21,
IF($C877="6 - MS/NS",'C1. Verprobung'!$D$22,
IF($C877="7 - NS",'C1. Verprobung'!$D$23,"-")))))))</f>
        <v>-</v>
      </c>
      <c r="Q877" s="322" t="str">
        <f>IF($C877="1 - HöS",'C1. Verprobung'!$E$17,
IF($C877="2 - HöS/HS",'C1. Verprobung'!$E$18,
IF($C877="3 - HS",'C1. Verprobung'!$E$19,
IF($C877="4 - HS/MS",'C1. Verprobung'!$E$20,
IF($C877="5 - MS",'C1. Verprobung'!$E$21,
IF($C877="6 - MS/NS",'C1. Verprobung'!$E$22,
IF($C877="7 - NS",'C1. Verprobung'!$E$23,"-")))))))</f>
        <v>-</v>
      </c>
      <c r="R877" s="322" t="str">
        <f>IF($C877="1 - HöS",'C1. Verprobung'!$F$17,
IF($C877="2 - HöS/HS",'C1. Verprobung'!$F$18,
IF($C877="3 - HS",'C1. Verprobung'!$F$19,
IF($C877="4 - HS/MS",'C1. Verprobung'!$F$20,
IF($C877="5 - MS",'C1. Verprobung'!$F$21,
IF($C877="6 - MS/NS",'C1. Verprobung'!$F$22,
IF($C877="7 - NS",'C1. Verprobung'!$F$23,"-")))))))</f>
        <v>-</v>
      </c>
      <c r="S877" s="151"/>
      <c r="T877" s="181">
        <f t="shared" si="68"/>
        <v>0</v>
      </c>
      <c r="U877" s="181">
        <f t="shared" si="69"/>
        <v>0</v>
      </c>
      <c r="V877" s="181">
        <f t="shared" si="70"/>
        <v>0</v>
      </c>
      <c r="W877" s="181">
        <f t="shared" si="71"/>
        <v>0</v>
      </c>
      <c r="X877" s="181">
        <f t="shared" si="72"/>
        <v>0</v>
      </c>
    </row>
    <row r="878" spans="2:24" ht="15" customHeight="1" x14ac:dyDescent="0.2">
      <c r="B878" s="337" t="s">
        <v>36</v>
      </c>
      <c r="C878" s="133" t="s">
        <v>36</v>
      </c>
      <c r="D878" s="133" t="s">
        <v>36</v>
      </c>
      <c r="E878" s="133"/>
      <c r="F878" s="133"/>
      <c r="G878" s="133"/>
      <c r="H878" s="133"/>
      <c r="I878" s="133"/>
      <c r="J878" s="133"/>
      <c r="K878" s="154"/>
      <c r="L878" s="154"/>
      <c r="M878" s="154"/>
      <c r="N878" s="154"/>
      <c r="O878" s="322" t="str">
        <f>IF($C878="1 - HöS",'C1. Verprobung'!$C$17,
IF($C878="2 - HöS/HS",'C1. Verprobung'!$C$18,
IF($C878="3 - HS",'C1. Verprobung'!$C$19,
IF($C878="4 - HS/MS",'C1. Verprobung'!$C$20,
IF($C878="5 - MS",'C1. Verprobung'!$C$21,
IF($C878="6 - MS/NS",'C1. Verprobung'!$C$22,
IF($C878="7 - NS",'C1. Verprobung'!$C$23,"-")))))))</f>
        <v>-</v>
      </c>
      <c r="P878" s="322" t="str">
        <f>IF($C878="1 - HöS",'C1. Verprobung'!$D$17,
IF($C878="2 - HöS/HS",'C1. Verprobung'!$D$18,
IF($C878="3 - HS",'C1. Verprobung'!$D$19,
IF($C878="4 - HS/MS",'C1. Verprobung'!$D$20,
IF($C878="5 - MS",'C1. Verprobung'!$D$21,
IF($C878="6 - MS/NS",'C1. Verprobung'!$D$22,
IF($C878="7 - NS",'C1. Verprobung'!$D$23,"-")))))))</f>
        <v>-</v>
      </c>
      <c r="Q878" s="322" t="str">
        <f>IF($C878="1 - HöS",'C1. Verprobung'!$E$17,
IF($C878="2 - HöS/HS",'C1. Verprobung'!$E$18,
IF($C878="3 - HS",'C1. Verprobung'!$E$19,
IF($C878="4 - HS/MS",'C1. Verprobung'!$E$20,
IF($C878="5 - MS",'C1. Verprobung'!$E$21,
IF($C878="6 - MS/NS",'C1. Verprobung'!$E$22,
IF($C878="7 - NS",'C1. Verprobung'!$E$23,"-")))))))</f>
        <v>-</v>
      </c>
      <c r="R878" s="322" t="str">
        <f>IF($C878="1 - HöS",'C1. Verprobung'!$F$17,
IF($C878="2 - HöS/HS",'C1. Verprobung'!$F$18,
IF($C878="3 - HS",'C1. Verprobung'!$F$19,
IF($C878="4 - HS/MS",'C1. Verprobung'!$F$20,
IF($C878="5 - MS",'C1. Verprobung'!$F$21,
IF($C878="6 - MS/NS",'C1. Verprobung'!$F$22,
IF($C878="7 - NS",'C1. Verprobung'!$F$23,"-")))))))</f>
        <v>-</v>
      </c>
      <c r="S878" s="151"/>
      <c r="T878" s="181">
        <f t="shared" si="68"/>
        <v>0</v>
      </c>
      <c r="U878" s="181">
        <f t="shared" si="69"/>
        <v>0</v>
      </c>
      <c r="V878" s="181">
        <f t="shared" si="70"/>
        <v>0</v>
      </c>
      <c r="W878" s="181">
        <f t="shared" si="71"/>
        <v>0</v>
      </c>
      <c r="X878" s="181">
        <f t="shared" si="72"/>
        <v>0</v>
      </c>
    </row>
    <row r="879" spans="2:24" ht="15" customHeight="1" x14ac:dyDescent="0.2">
      <c r="B879" s="337" t="s">
        <v>36</v>
      </c>
      <c r="C879" s="133" t="s">
        <v>36</v>
      </c>
      <c r="D879" s="133" t="s">
        <v>36</v>
      </c>
      <c r="E879" s="133"/>
      <c r="F879" s="133"/>
      <c r="G879" s="133"/>
      <c r="H879" s="133"/>
      <c r="I879" s="133"/>
      <c r="J879" s="133"/>
      <c r="K879" s="154"/>
      <c r="L879" s="154"/>
      <c r="M879" s="154"/>
      <c r="N879" s="154"/>
      <c r="O879" s="322" t="str">
        <f>IF($C879="1 - HöS",'C1. Verprobung'!$C$17,
IF($C879="2 - HöS/HS",'C1. Verprobung'!$C$18,
IF($C879="3 - HS",'C1. Verprobung'!$C$19,
IF($C879="4 - HS/MS",'C1. Verprobung'!$C$20,
IF($C879="5 - MS",'C1. Verprobung'!$C$21,
IF($C879="6 - MS/NS",'C1. Verprobung'!$C$22,
IF($C879="7 - NS",'C1. Verprobung'!$C$23,"-")))))))</f>
        <v>-</v>
      </c>
      <c r="P879" s="322" t="str">
        <f>IF($C879="1 - HöS",'C1. Verprobung'!$D$17,
IF($C879="2 - HöS/HS",'C1. Verprobung'!$D$18,
IF($C879="3 - HS",'C1. Verprobung'!$D$19,
IF($C879="4 - HS/MS",'C1. Verprobung'!$D$20,
IF($C879="5 - MS",'C1. Verprobung'!$D$21,
IF($C879="6 - MS/NS",'C1. Verprobung'!$D$22,
IF($C879="7 - NS",'C1. Verprobung'!$D$23,"-")))))))</f>
        <v>-</v>
      </c>
      <c r="Q879" s="322" t="str">
        <f>IF($C879="1 - HöS",'C1. Verprobung'!$E$17,
IF($C879="2 - HöS/HS",'C1. Verprobung'!$E$18,
IF($C879="3 - HS",'C1. Verprobung'!$E$19,
IF($C879="4 - HS/MS",'C1. Verprobung'!$E$20,
IF($C879="5 - MS",'C1. Verprobung'!$E$21,
IF($C879="6 - MS/NS",'C1. Verprobung'!$E$22,
IF($C879="7 - NS",'C1. Verprobung'!$E$23,"-")))))))</f>
        <v>-</v>
      </c>
      <c r="R879" s="322" t="str">
        <f>IF($C879="1 - HöS",'C1. Verprobung'!$F$17,
IF($C879="2 - HöS/HS",'C1. Verprobung'!$F$18,
IF($C879="3 - HS",'C1. Verprobung'!$F$19,
IF($C879="4 - HS/MS",'C1. Verprobung'!$F$20,
IF($C879="5 - MS",'C1. Verprobung'!$F$21,
IF($C879="6 - MS/NS",'C1. Verprobung'!$F$22,
IF($C879="7 - NS",'C1. Verprobung'!$F$23,"-")))))))</f>
        <v>-</v>
      </c>
      <c r="S879" s="151"/>
      <c r="T879" s="181">
        <f t="shared" si="68"/>
        <v>0</v>
      </c>
      <c r="U879" s="181">
        <f t="shared" si="69"/>
        <v>0</v>
      </c>
      <c r="V879" s="181">
        <f t="shared" si="70"/>
        <v>0</v>
      </c>
      <c r="W879" s="181">
        <f t="shared" si="71"/>
        <v>0</v>
      </c>
      <c r="X879" s="181">
        <f t="shared" si="72"/>
        <v>0</v>
      </c>
    </row>
    <row r="880" spans="2:24" ht="15" customHeight="1" x14ac:dyDescent="0.2">
      <c r="B880" s="337" t="s">
        <v>36</v>
      </c>
      <c r="C880" s="133" t="s">
        <v>36</v>
      </c>
      <c r="D880" s="133" t="s">
        <v>36</v>
      </c>
      <c r="E880" s="133"/>
      <c r="F880" s="133"/>
      <c r="G880" s="133"/>
      <c r="H880" s="133"/>
      <c r="I880" s="133"/>
      <c r="J880" s="133"/>
      <c r="K880" s="154"/>
      <c r="L880" s="154"/>
      <c r="M880" s="154"/>
      <c r="N880" s="154"/>
      <c r="O880" s="322" t="str">
        <f>IF($C880="1 - HöS",'C1. Verprobung'!$C$17,
IF($C880="2 - HöS/HS",'C1. Verprobung'!$C$18,
IF($C880="3 - HS",'C1. Verprobung'!$C$19,
IF($C880="4 - HS/MS",'C1. Verprobung'!$C$20,
IF($C880="5 - MS",'C1. Verprobung'!$C$21,
IF($C880="6 - MS/NS",'C1. Verprobung'!$C$22,
IF($C880="7 - NS",'C1. Verprobung'!$C$23,"-")))))))</f>
        <v>-</v>
      </c>
      <c r="P880" s="322" t="str">
        <f>IF($C880="1 - HöS",'C1. Verprobung'!$D$17,
IF($C880="2 - HöS/HS",'C1. Verprobung'!$D$18,
IF($C880="3 - HS",'C1. Verprobung'!$D$19,
IF($C880="4 - HS/MS",'C1. Verprobung'!$D$20,
IF($C880="5 - MS",'C1. Verprobung'!$D$21,
IF($C880="6 - MS/NS",'C1. Verprobung'!$D$22,
IF($C880="7 - NS",'C1. Verprobung'!$D$23,"-")))))))</f>
        <v>-</v>
      </c>
      <c r="Q880" s="322" t="str">
        <f>IF($C880="1 - HöS",'C1. Verprobung'!$E$17,
IF($C880="2 - HöS/HS",'C1. Verprobung'!$E$18,
IF($C880="3 - HS",'C1. Verprobung'!$E$19,
IF($C880="4 - HS/MS",'C1. Verprobung'!$E$20,
IF($C880="5 - MS",'C1. Verprobung'!$E$21,
IF($C880="6 - MS/NS",'C1. Verprobung'!$E$22,
IF($C880="7 - NS",'C1. Verprobung'!$E$23,"-")))))))</f>
        <v>-</v>
      </c>
      <c r="R880" s="322" t="str">
        <f>IF($C880="1 - HöS",'C1. Verprobung'!$F$17,
IF($C880="2 - HöS/HS",'C1. Verprobung'!$F$18,
IF($C880="3 - HS",'C1. Verprobung'!$F$19,
IF($C880="4 - HS/MS",'C1. Verprobung'!$F$20,
IF($C880="5 - MS",'C1. Verprobung'!$F$21,
IF($C880="6 - MS/NS",'C1. Verprobung'!$F$22,
IF($C880="7 - NS",'C1. Verprobung'!$F$23,"-")))))))</f>
        <v>-</v>
      </c>
      <c r="S880" s="151"/>
      <c r="T880" s="181">
        <f t="shared" si="68"/>
        <v>0</v>
      </c>
      <c r="U880" s="181">
        <f t="shared" si="69"/>
        <v>0</v>
      </c>
      <c r="V880" s="181">
        <f t="shared" si="70"/>
        <v>0</v>
      </c>
      <c r="W880" s="181">
        <f t="shared" si="71"/>
        <v>0</v>
      </c>
      <c r="X880" s="181">
        <f t="shared" si="72"/>
        <v>0</v>
      </c>
    </row>
    <row r="881" spans="2:24" ht="15" customHeight="1" x14ac:dyDescent="0.2">
      <c r="B881" s="337" t="s">
        <v>36</v>
      </c>
      <c r="C881" s="133" t="s">
        <v>36</v>
      </c>
      <c r="D881" s="133" t="s">
        <v>36</v>
      </c>
      <c r="E881" s="133"/>
      <c r="F881" s="133"/>
      <c r="G881" s="133"/>
      <c r="H881" s="133"/>
      <c r="I881" s="133"/>
      <c r="J881" s="133"/>
      <c r="K881" s="154"/>
      <c r="L881" s="154"/>
      <c r="M881" s="154"/>
      <c r="N881" s="154"/>
      <c r="O881" s="322" t="str">
        <f>IF($C881="1 - HöS",'C1. Verprobung'!$C$17,
IF($C881="2 - HöS/HS",'C1. Verprobung'!$C$18,
IF($C881="3 - HS",'C1. Verprobung'!$C$19,
IF($C881="4 - HS/MS",'C1. Verprobung'!$C$20,
IF($C881="5 - MS",'C1. Verprobung'!$C$21,
IF($C881="6 - MS/NS",'C1. Verprobung'!$C$22,
IF($C881="7 - NS",'C1. Verprobung'!$C$23,"-")))))))</f>
        <v>-</v>
      </c>
      <c r="P881" s="322" t="str">
        <f>IF($C881="1 - HöS",'C1. Verprobung'!$D$17,
IF($C881="2 - HöS/HS",'C1. Verprobung'!$D$18,
IF($C881="3 - HS",'C1. Verprobung'!$D$19,
IF($C881="4 - HS/MS",'C1. Verprobung'!$D$20,
IF($C881="5 - MS",'C1. Verprobung'!$D$21,
IF($C881="6 - MS/NS",'C1. Verprobung'!$D$22,
IF($C881="7 - NS",'C1. Verprobung'!$D$23,"-")))))))</f>
        <v>-</v>
      </c>
      <c r="Q881" s="322" t="str">
        <f>IF($C881="1 - HöS",'C1. Verprobung'!$E$17,
IF($C881="2 - HöS/HS",'C1. Verprobung'!$E$18,
IF($C881="3 - HS",'C1. Verprobung'!$E$19,
IF($C881="4 - HS/MS",'C1. Verprobung'!$E$20,
IF($C881="5 - MS",'C1. Verprobung'!$E$21,
IF($C881="6 - MS/NS",'C1. Verprobung'!$E$22,
IF($C881="7 - NS",'C1. Verprobung'!$E$23,"-")))))))</f>
        <v>-</v>
      </c>
      <c r="R881" s="322" t="str">
        <f>IF($C881="1 - HöS",'C1. Verprobung'!$F$17,
IF($C881="2 - HöS/HS",'C1. Verprobung'!$F$18,
IF($C881="3 - HS",'C1. Verprobung'!$F$19,
IF($C881="4 - HS/MS",'C1. Verprobung'!$F$20,
IF($C881="5 - MS",'C1. Verprobung'!$F$21,
IF($C881="6 - MS/NS",'C1. Verprobung'!$F$22,
IF($C881="7 - NS",'C1. Verprobung'!$F$23,"-")))))))</f>
        <v>-</v>
      </c>
      <c r="S881" s="151"/>
      <c r="T881" s="181">
        <f t="shared" si="68"/>
        <v>0</v>
      </c>
      <c r="U881" s="181">
        <f t="shared" si="69"/>
        <v>0</v>
      </c>
      <c r="V881" s="181">
        <f t="shared" si="70"/>
        <v>0</v>
      </c>
      <c r="W881" s="181">
        <f t="shared" si="71"/>
        <v>0</v>
      </c>
      <c r="X881" s="181">
        <f t="shared" si="72"/>
        <v>0</v>
      </c>
    </row>
    <row r="882" spans="2:24" ht="15" customHeight="1" x14ac:dyDescent="0.2">
      <c r="B882" s="337" t="s">
        <v>36</v>
      </c>
      <c r="C882" s="133" t="s">
        <v>36</v>
      </c>
      <c r="D882" s="133" t="s">
        <v>36</v>
      </c>
      <c r="E882" s="133"/>
      <c r="F882" s="133"/>
      <c r="G882" s="133"/>
      <c r="H882" s="133"/>
      <c r="I882" s="133"/>
      <c r="J882" s="133"/>
      <c r="K882" s="154"/>
      <c r="L882" s="154"/>
      <c r="M882" s="154"/>
      <c r="N882" s="154"/>
      <c r="O882" s="322" t="str">
        <f>IF($C882="1 - HöS",'C1. Verprobung'!$C$17,
IF($C882="2 - HöS/HS",'C1. Verprobung'!$C$18,
IF($C882="3 - HS",'C1. Verprobung'!$C$19,
IF($C882="4 - HS/MS",'C1. Verprobung'!$C$20,
IF($C882="5 - MS",'C1. Verprobung'!$C$21,
IF($C882="6 - MS/NS",'C1. Verprobung'!$C$22,
IF($C882="7 - NS",'C1. Verprobung'!$C$23,"-")))))))</f>
        <v>-</v>
      </c>
      <c r="P882" s="322" t="str">
        <f>IF($C882="1 - HöS",'C1. Verprobung'!$D$17,
IF($C882="2 - HöS/HS",'C1. Verprobung'!$D$18,
IF($C882="3 - HS",'C1. Verprobung'!$D$19,
IF($C882="4 - HS/MS",'C1. Verprobung'!$D$20,
IF($C882="5 - MS",'C1. Verprobung'!$D$21,
IF($C882="6 - MS/NS",'C1. Verprobung'!$D$22,
IF($C882="7 - NS",'C1. Verprobung'!$D$23,"-")))))))</f>
        <v>-</v>
      </c>
      <c r="Q882" s="322" t="str">
        <f>IF($C882="1 - HöS",'C1. Verprobung'!$E$17,
IF($C882="2 - HöS/HS",'C1. Verprobung'!$E$18,
IF($C882="3 - HS",'C1. Verprobung'!$E$19,
IF($C882="4 - HS/MS",'C1. Verprobung'!$E$20,
IF($C882="5 - MS",'C1. Verprobung'!$E$21,
IF($C882="6 - MS/NS",'C1. Verprobung'!$E$22,
IF($C882="7 - NS",'C1. Verprobung'!$E$23,"-")))))))</f>
        <v>-</v>
      </c>
      <c r="R882" s="322" t="str">
        <f>IF($C882="1 - HöS",'C1. Verprobung'!$F$17,
IF($C882="2 - HöS/HS",'C1. Verprobung'!$F$18,
IF($C882="3 - HS",'C1. Verprobung'!$F$19,
IF($C882="4 - HS/MS",'C1. Verprobung'!$F$20,
IF($C882="5 - MS",'C1. Verprobung'!$F$21,
IF($C882="6 - MS/NS",'C1. Verprobung'!$F$22,
IF($C882="7 - NS",'C1. Verprobung'!$F$23,"-")))))))</f>
        <v>-</v>
      </c>
      <c r="S882" s="151"/>
      <c r="T882" s="181">
        <f t="shared" si="68"/>
        <v>0</v>
      </c>
      <c r="U882" s="181">
        <f t="shared" si="69"/>
        <v>0</v>
      </c>
      <c r="V882" s="181">
        <f t="shared" si="70"/>
        <v>0</v>
      </c>
      <c r="W882" s="181">
        <f t="shared" si="71"/>
        <v>0</v>
      </c>
      <c r="X882" s="181">
        <f t="shared" si="72"/>
        <v>0</v>
      </c>
    </row>
    <row r="883" spans="2:24" ht="15" customHeight="1" x14ac:dyDescent="0.2">
      <c r="B883" s="337" t="s">
        <v>36</v>
      </c>
      <c r="C883" s="133" t="s">
        <v>36</v>
      </c>
      <c r="D883" s="133" t="s">
        <v>36</v>
      </c>
      <c r="E883" s="133"/>
      <c r="F883" s="133"/>
      <c r="G883" s="133"/>
      <c r="H883" s="133"/>
      <c r="I883" s="133"/>
      <c r="J883" s="133"/>
      <c r="K883" s="154"/>
      <c r="L883" s="154"/>
      <c r="M883" s="154"/>
      <c r="N883" s="154"/>
      <c r="O883" s="322" t="str">
        <f>IF($C883="1 - HöS",'C1. Verprobung'!$C$17,
IF($C883="2 - HöS/HS",'C1. Verprobung'!$C$18,
IF($C883="3 - HS",'C1. Verprobung'!$C$19,
IF($C883="4 - HS/MS",'C1. Verprobung'!$C$20,
IF($C883="5 - MS",'C1. Verprobung'!$C$21,
IF($C883="6 - MS/NS",'C1. Verprobung'!$C$22,
IF($C883="7 - NS",'C1. Verprobung'!$C$23,"-")))))))</f>
        <v>-</v>
      </c>
      <c r="P883" s="322" t="str">
        <f>IF($C883="1 - HöS",'C1. Verprobung'!$D$17,
IF($C883="2 - HöS/HS",'C1. Verprobung'!$D$18,
IF($C883="3 - HS",'C1. Verprobung'!$D$19,
IF($C883="4 - HS/MS",'C1. Verprobung'!$D$20,
IF($C883="5 - MS",'C1. Verprobung'!$D$21,
IF($C883="6 - MS/NS",'C1. Verprobung'!$D$22,
IF($C883="7 - NS",'C1. Verprobung'!$D$23,"-")))))))</f>
        <v>-</v>
      </c>
      <c r="Q883" s="322" t="str">
        <f>IF($C883="1 - HöS",'C1. Verprobung'!$E$17,
IF($C883="2 - HöS/HS",'C1. Verprobung'!$E$18,
IF($C883="3 - HS",'C1. Verprobung'!$E$19,
IF($C883="4 - HS/MS",'C1. Verprobung'!$E$20,
IF($C883="5 - MS",'C1. Verprobung'!$E$21,
IF($C883="6 - MS/NS",'C1. Verprobung'!$E$22,
IF($C883="7 - NS",'C1. Verprobung'!$E$23,"-")))))))</f>
        <v>-</v>
      </c>
      <c r="R883" s="322" t="str">
        <f>IF($C883="1 - HöS",'C1. Verprobung'!$F$17,
IF($C883="2 - HöS/HS",'C1. Verprobung'!$F$18,
IF($C883="3 - HS",'C1. Verprobung'!$F$19,
IF($C883="4 - HS/MS",'C1. Verprobung'!$F$20,
IF($C883="5 - MS",'C1. Verprobung'!$F$21,
IF($C883="6 - MS/NS",'C1. Verprobung'!$F$22,
IF($C883="7 - NS",'C1. Verprobung'!$F$23,"-")))))))</f>
        <v>-</v>
      </c>
      <c r="S883" s="151"/>
      <c r="T883" s="181">
        <f t="shared" si="68"/>
        <v>0</v>
      </c>
      <c r="U883" s="181">
        <f t="shared" si="69"/>
        <v>0</v>
      </c>
      <c r="V883" s="181">
        <f t="shared" si="70"/>
        <v>0</v>
      </c>
      <c r="W883" s="181">
        <f t="shared" si="71"/>
        <v>0</v>
      </c>
      <c r="X883" s="181">
        <f t="shared" si="72"/>
        <v>0</v>
      </c>
    </row>
    <row r="884" spans="2:24" ht="15" customHeight="1" x14ac:dyDescent="0.2">
      <c r="B884" s="337" t="s">
        <v>36</v>
      </c>
      <c r="C884" s="133" t="s">
        <v>36</v>
      </c>
      <c r="D884" s="133" t="s">
        <v>36</v>
      </c>
      <c r="E884" s="133"/>
      <c r="F884" s="133"/>
      <c r="G884" s="133"/>
      <c r="H884" s="133"/>
      <c r="I884" s="133"/>
      <c r="J884" s="133"/>
      <c r="K884" s="154"/>
      <c r="L884" s="154"/>
      <c r="M884" s="154"/>
      <c r="N884" s="154"/>
      <c r="O884" s="322" t="str">
        <f>IF($C884="1 - HöS",'C1. Verprobung'!$C$17,
IF($C884="2 - HöS/HS",'C1. Verprobung'!$C$18,
IF($C884="3 - HS",'C1. Verprobung'!$C$19,
IF($C884="4 - HS/MS",'C1. Verprobung'!$C$20,
IF($C884="5 - MS",'C1. Verprobung'!$C$21,
IF($C884="6 - MS/NS",'C1. Verprobung'!$C$22,
IF($C884="7 - NS",'C1. Verprobung'!$C$23,"-")))))))</f>
        <v>-</v>
      </c>
      <c r="P884" s="322" t="str">
        <f>IF($C884="1 - HöS",'C1. Verprobung'!$D$17,
IF($C884="2 - HöS/HS",'C1. Verprobung'!$D$18,
IF($C884="3 - HS",'C1. Verprobung'!$D$19,
IF($C884="4 - HS/MS",'C1. Verprobung'!$D$20,
IF($C884="5 - MS",'C1. Verprobung'!$D$21,
IF($C884="6 - MS/NS",'C1. Verprobung'!$D$22,
IF($C884="7 - NS",'C1. Verprobung'!$D$23,"-")))))))</f>
        <v>-</v>
      </c>
      <c r="Q884" s="322" t="str">
        <f>IF($C884="1 - HöS",'C1. Verprobung'!$E$17,
IF($C884="2 - HöS/HS",'C1. Verprobung'!$E$18,
IF($C884="3 - HS",'C1. Verprobung'!$E$19,
IF($C884="4 - HS/MS",'C1. Verprobung'!$E$20,
IF($C884="5 - MS",'C1. Verprobung'!$E$21,
IF($C884="6 - MS/NS",'C1. Verprobung'!$E$22,
IF($C884="7 - NS",'C1. Verprobung'!$E$23,"-")))))))</f>
        <v>-</v>
      </c>
      <c r="R884" s="322" t="str">
        <f>IF($C884="1 - HöS",'C1. Verprobung'!$F$17,
IF($C884="2 - HöS/HS",'C1. Verprobung'!$F$18,
IF($C884="3 - HS",'C1. Verprobung'!$F$19,
IF($C884="4 - HS/MS",'C1. Verprobung'!$F$20,
IF($C884="5 - MS",'C1. Verprobung'!$F$21,
IF($C884="6 - MS/NS",'C1. Verprobung'!$F$22,
IF($C884="7 - NS",'C1. Verprobung'!$F$23,"-")))))))</f>
        <v>-</v>
      </c>
      <c r="S884" s="151"/>
      <c r="T884" s="181">
        <f t="shared" si="68"/>
        <v>0</v>
      </c>
      <c r="U884" s="181">
        <f t="shared" si="69"/>
        <v>0</v>
      </c>
      <c r="V884" s="181">
        <f t="shared" si="70"/>
        <v>0</v>
      </c>
      <c r="W884" s="181">
        <f t="shared" si="71"/>
        <v>0</v>
      </c>
      <c r="X884" s="181">
        <f t="shared" si="72"/>
        <v>0</v>
      </c>
    </row>
    <row r="885" spans="2:24" ht="15" customHeight="1" x14ac:dyDescent="0.2">
      <c r="B885" s="337" t="s">
        <v>36</v>
      </c>
      <c r="C885" s="133" t="s">
        <v>36</v>
      </c>
      <c r="D885" s="133" t="s">
        <v>36</v>
      </c>
      <c r="E885" s="133"/>
      <c r="F885" s="133"/>
      <c r="G885" s="133"/>
      <c r="H885" s="133"/>
      <c r="I885" s="133"/>
      <c r="J885" s="133"/>
      <c r="K885" s="154"/>
      <c r="L885" s="154"/>
      <c r="M885" s="154"/>
      <c r="N885" s="154"/>
      <c r="O885" s="322" t="str">
        <f>IF($C885="1 - HöS",'C1. Verprobung'!$C$17,
IF($C885="2 - HöS/HS",'C1. Verprobung'!$C$18,
IF($C885="3 - HS",'C1. Verprobung'!$C$19,
IF($C885="4 - HS/MS",'C1. Verprobung'!$C$20,
IF($C885="5 - MS",'C1. Verprobung'!$C$21,
IF($C885="6 - MS/NS",'C1. Verprobung'!$C$22,
IF($C885="7 - NS",'C1. Verprobung'!$C$23,"-")))))))</f>
        <v>-</v>
      </c>
      <c r="P885" s="322" t="str">
        <f>IF($C885="1 - HöS",'C1. Verprobung'!$D$17,
IF($C885="2 - HöS/HS",'C1. Verprobung'!$D$18,
IF($C885="3 - HS",'C1. Verprobung'!$D$19,
IF($C885="4 - HS/MS",'C1. Verprobung'!$D$20,
IF($C885="5 - MS",'C1. Verprobung'!$D$21,
IF($C885="6 - MS/NS",'C1. Verprobung'!$D$22,
IF($C885="7 - NS",'C1. Verprobung'!$D$23,"-")))))))</f>
        <v>-</v>
      </c>
      <c r="Q885" s="322" t="str">
        <f>IF($C885="1 - HöS",'C1. Verprobung'!$E$17,
IF($C885="2 - HöS/HS",'C1. Verprobung'!$E$18,
IF($C885="3 - HS",'C1. Verprobung'!$E$19,
IF($C885="4 - HS/MS",'C1. Verprobung'!$E$20,
IF($C885="5 - MS",'C1. Verprobung'!$E$21,
IF($C885="6 - MS/NS",'C1. Verprobung'!$E$22,
IF($C885="7 - NS",'C1. Verprobung'!$E$23,"-")))))))</f>
        <v>-</v>
      </c>
      <c r="R885" s="322" t="str">
        <f>IF($C885="1 - HöS",'C1. Verprobung'!$F$17,
IF($C885="2 - HöS/HS",'C1. Verprobung'!$F$18,
IF($C885="3 - HS",'C1. Verprobung'!$F$19,
IF($C885="4 - HS/MS",'C1. Verprobung'!$F$20,
IF($C885="5 - MS",'C1. Verprobung'!$F$21,
IF($C885="6 - MS/NS",'C1. Verprobung'!$F$22,
IF($C885="7 - NS",'C1. Verprobung'!$F$23,"-")))))))</f>
        <v>-</v>
      </c>
      <c r="S885" s="151"/>
      <c r="T885" s="181">
        <f t="shared" si="68"/>
        <v>0</v>
      </c>
      <c r="U885" s="181">
        <f t="shared" si="69"/>
        <v>0</v>
      </c>
      <c r="V885" s="181">
        <f t="shared" si="70"/>
        <v>0</v>
      </c>
      <c r="W885" s="181">
        <f t="shared" si="71"/>
        <v>0</v>
      </c>
      <c r="X885" s="181">
        <f t="shared" si="72"/>
        <v>0</v>
      </c>
    </row>
    <row r="886" spans="2:24" ht="15" customHeight="1" x14ac:dyDescent="0.2">
      <c r="B886" s="337" t="s">
        <v>36</v>
      </c>
      <c r="C886" s="133" t="s">
        <v>36</v>
      </c>
      <c r="D886" s="133" t="s">
        <v>36</v>
      </c>
      <c r="E886" s="133"/>
      <c r="F886" s="133"/>
      <c r="G886" s="133"/>
      <c r="H886" s="133"/>
      <c r="I886" s="133"/>
      <c r="J886" s="133"/>
      <c r="K886" s="154"/>
      <c r="L886" s="154"/>
      <c r="M886" s="154"/>
      <c r="N886" s="154"/>
      <c r="O886" s="322" t="str">
        <f>IF($C886="1 - HöS",'C1. Verprobung'!$C$17,
IF($C886="2 - HöS/HS",'C1. Verprobung'!$C$18,
IF($C886="3 - HS",'C1. Verprobung'!$C$19,
IF($C886="4 - HS/MS",'C1. Verprobung'!$C$20,
IF($C886="5 - MS",'C1. Verprobung'!$C$21,
IF($C886="6 - MS/NS",'C1. Verprobung'!$C$22,
IF($C886="7 - NS",'C1. Verprobung'!$C$23,"-")))))))</f>
        <v>-</v>
      </c>
      <c r="P886" s="322" t="str">
        <f>IF($C886="1 - HöS",'C1. Verprobung'!$D$17,
IF($C886="2 - HöS/HS",'C1. Verprobung'!$D$18,
IF($C886="3 - HS",'C1. Verprobung'!$D$19,
IF($C886="4 - HS/MS",'C1. Verprobung'!$D$20,
IF($C886="5 - MS",'C1. Verprobung'!$D$21,
IF($C886="6 - MS/NS",'C1. Verprobung'!$D$22,
IF($C886="7 - NS",'C1. Verprobung'!$D$23,"-")))))))</f>
        <v>-</v>
      </c>
      <c r="Q886" s="322" t="str">
        <f>IF($C886="1 - HöS",'C1. Verprobung'!$E$17,
IF($C886="2 - HöS/HS",'C1. Verprobung'!$E$18,
IF($C886="3 - HS",'C1. Verprobung'!$E$19,
IF($C886="4 - HS/MS",'C1. Verprobung'!$E$20,
IF($C886="5 - MS",'C1. Verprobung'!$E$21,
IF($C886="6 - MS/NS",'C1. Verprobung'!$E$22,
IF($C886="7 - NS",'C1. Verprobung'!$E$23,"-")))))))</f>
        <v>-</v>
      </c>
      <c r="R886" s="322" t="str">
        <f>IF($C886="1 - HöS",'C1. Verprobung'!$F$17,
IF($C886="2 - HöS/HS",'C1. Verprobung'!$F$18,
IF($C886="3 - HS",'C1. Verprobung'!$F$19,
IF($C886="4 - HS/MS",'C1. Verprobung'!$F$20,
IF($C886="5 - MS",'C1. Verprobung'!$F$21,
IF($C886="6 - MS/NS",'C1. Verprobung'!$F$22,
IF($C886="7 - NS",'C1. Verprobung'!$F$23,"-")))))))</f>
        <v>-</v>
      </c>
      <c r="S886" s="151"/>
      <c r="T886" s="181">
        <f t="shared" si="68"/>
        <v>0</v>
      </c>
      <c r="U886" s="181">
        <f t="shared" si="69"/>
        <v>0</v>
      </c>
      <c r="V886" s="181">
        <f t="shared" si="70"/>
        <v>0</v>
      </c>
      <c r="W886" s="181">
        <f t="shared" si="71"/>
        <v>0</v>
      </c>
      <c r="X886" s="181">
        <f t="shared" si="72"/>
        <v>0</v>
      </c>
    </row>
    <row r="887" spans="2:24" ht="15" customHeight="1" x14ac:dyDescent="0.2">
      <c r="B887" s="337" t="s">
        <v>36</v>
      </c>
      <c r="C887" s="133" t="s">
        <v>36</v>
      </c>
      <c r="D887" s="133" t="s">
        <v>36</v>
      </c>
      <c r="E887" s="133"/>
      <c r="F887" s="133"/>
      <c r="G887" s="133"/>
      <c r="H887" s="133"/>
      <c r="I887" s="133"/>
      <c r="J887" s="133"/>
      <c r="K887" s="154"/>
      <c r="L887" s="154"/>
      <c r="M887" s="154"/>
      <c r="N887" s="154"/>
      <c r="O887" s="322" t="str">
        <f>IF($C887="1 - HöS",'C1. Verprobung'!$C$17,
IF($C887="2 - HöS/HS",'C1. Verprobung'!$C$18,
IF($C887="3 - HS",'C1. Verprobung'!$C$19,
IF($C887="4 - HS/MS",'C1. Verprobung'!$C$20,
IF($C887="5 - MS",'C1. Verprobung'!$C$21,
IF($C887="6 - MS/NS",'C1. Verprobung'!$C$22,
IF($C887="7 - NS",'C1. Verprobung'!$C$23,"-")))))))</f>
        <v>-</v>
      </c>
      <c r="P887" s="322" t="str">
        <f>IF($C887="1 - HöS",'C1. Verprobung'!$D$17,
IF($C887="2 - HöS/HS",'C1. Verprobung'!$D$18,
IF($C887="3 - HS",'C1. Verprobung'!$D$19,
IF($C887="4 - HS/MS",'C1. Verprobung'!$D$20,
IF($C887="5 - MS",'C1. Verprobung'!$D$21,
IF($C887="6 - MS/NS",'C1. Verprobung'!$D$22,
IF($C887="7 - NS",'C1. Verprobung'!$D$23,"-")))))))</f>
        <v>-</v>
      </c>
      <c r="Q887" s="322" t="str">
        <f>IF($C887="1 - HöS",'C1. Verprobung'!$E$17,
IF($C887="2 - HöS/HS",'C1. Verprobung'!$E$18,
IF($C887="3 - HS",'C1. Verprobung'!$E$19,
IF($C887="4 - HS/MS",'C1. Verprobung'!$E$20,
IF($C887="5 - MS",'C1. Verprobung'!$E$21,
IF($C887="6 - MS/NS",'C1. Verprobung'!$E$22,
IF($C887="7 - NS",'C1. Verprobung'!$E$23,"-")))))))</f>
        <v>-</v>
      </c>
      <c r="R887" s="322" t="str">
        <f>IF($C887="1 - HöS",'C1. Verprobung'!$F$17,
IF($C887="2 - HöS/HS",'C1. Verprobung'!$F$18,
IF($C887="3 - HS",'C1. Verprobung'!$F$19,
IF($C887="4 - HS/MS",'C1. Verprobung'!$F$20,
IF($C887="5 - MS",'C1. Verprobung'!$F$21,
IF($C887="6 - MS/NS",'C1. Verprobung'!$F$22,
IF($C887="7 - NS",'C1. Verprobung'!$F$23,"-")))))))</f>
        <v>-</v>
      </c>
      <c r="S887" s="151"/>
      <c r="T887" s="181">
        <f t="shared" si="68"/>
        <v>0</v>
      </c>
      <c r="U887" s="181">
        <f t="shared" si="69"/>
        <v>0</v>
      </c>
      <c r="V887" s="181">
        <f t="shared" si="70"/>
        <v>0</v>
      </c>
      <c r="W887" s="181">
        <f t="shared" si="71"/>
        <v>0</v>
      </c>
      <c r="X887" s="181">
        <f t="shared" si="72"/>
        <v>0</v>
      </c>
    </row>
    <row r="888" spans="2:24" ht="15" customHeight="1" x14ac:dyDescent="0.2">
      <c r="B888" s="337" t="s">
        <v>36</v>
      </c>
      <c r="C888" s="133" t="s">
        <v>36</v>
      </c>
      <c r="D888" s="133" t="s">
        <v>36</v>
      </c>
      <c r="E888" s="133"/>
      <c r="F888" s="133"/>
      <c r="G888" s="133"/>
      <c r="H888" s="133"/>
      <c r="I888" s="133"/>
      <c r="J888" s="133"/>
      <c r="K888" s="154"/>
      <c r="L888" s="154"/>
      <c r="M888" s="154"/>
      <c r="N888" s="154"/>
      <c r="O888" s="322" t="str">
        <f>IF($C888="1 - HöS",'C1. Verprobung'!$C$17,
IF($C888="2 - HöS/HS",'C1. Verprobung'!$C$18,
IF($C888="3 - HS",'C1. Verprobung'!$C$19,
IF($C888="4 - HS/MS",'C1. Verprobung'!$C$20,
IF($C888="5 - MS",'C1. Verprobung'!$C$21,
IF($C888="6 - MS/NS",'C1. Verprobung'!$C$22,
IF($C888="7 - NS",'C1. Verprobung'!$C$23,"-")))))))</f>
        <v>-</v>
      </c>
      <c r="P888" s="322" t="str">
        <f>IF($C888="1 - HöS",'C1. Verprobung'!$D$17,
IF($C888="2 - HöS/HS",'C1. Verprobung'!$D$18,
IF($C888="3 - HS",'C1. Verprobung'!$D$19,
IF($C888="4 - HS/MS",'C1. Verprobung'!$D$20,
IF($C888="5 - MS",'C1. Verprobung'!$D$21,
IF($C888="6 - MS/NS",'C1. Verprobung'!$D$22,
IF($C888="7 - NS",'C1. Verprobung'!$D$23,"-")))))))</f>
        <v>-</v>
      </c>
      <c r="Q888" s="322" t="str">
        <f>IF($C888="1 - HöS",'C1. Verprobung'!$E$17,
IF($C888="2 - HöS/HS",'C1. Verprobung'!$E$18,
IF($C888="3 - HS",'C1. Verprobung'!$E$19,
IF($C888="4 - HS/MS",'C1. Verprobung'!$E$20,
IF($C888="5 - MS",'C1. Verprobung'!$E$21,
IF($C888="6 - MS/NS",'C1. Verprobung'!$E$22,
IF($C888="7 - NS",'C1. Verprobung'!$E$23,"-")))))))</f>
        <v>-</v>
      </c>
      <c r="R888" s="322" t="str">
        <f>IF($C888="1 - HöS",'C1. Verprobung'!$F$17,
IF($C888="2 - HöS/HS",'C1. Verprobung'!$F$18,
IF($C888="3 - HS",'C1. Verprobung'!$F$19,
IF($C888="4 - HS/MS",'C1. Verprobung'!$F$20,
IF($C888="5 - MS",'C1. Verprobung'!$F$21,
IF($C888="6 - MS/NS",'C1. Verprobung'!$F$22,
IF($C888="7 - NS",'C1. Verprobung'!$F$23,"-")))))))</f>
        <v>-</v>
      </c>
      <c r="S888" s="151"/>
      <c r="T888" s="181">
        <f t="shared" si="68"/>
        <v>0</v>
      </c>
      <c r="U888" s="181">
        <f t="shared" si="69"/>
        <v>0</v>
      </c>
      <c r="V888" s="181">
        <f t="shared" si="70"/>
        <v>0</v>
      </c>
      <c r="W888" s="181">
        <f t="shared" si="71"/>
        <v>0</v>
      </c>
      <c r="X888" s="181">
        <f t="shared" si="72"/>
        <v>0</v>
      </c>
    </row>
    <row r="889" spans="2:24" ht="15" customHeight="1" x14ac:dyDescent="0.2">
      <c r="B889" s="337" t="s">
        <v>36</v>
      </c>
      <c r="C889" s="133" t="s">
        <v>36</v>
      </c>
      <c r="D889" s="133" t="s">
        <v>36</v>
      </c>
      <c r="E889" s="133"/>
      <c r="F889" s="133"/>
      <c r="G889" s="133"/>
      <c r="H889" s="133"/>
      <c r="I889" s="133"/>
      <c r="J889" s="133"/>
      <c r="K889" s="154"/>
      <c r="L889" s="154"/>
      <c r="M889" s="154"/>
      <c r="N889" s="154"/>
      <c r="O889" s="322" t="str">
        <f>IF($C889="1 - HöS",'C1. Verprobung'!$C$17,
IF($C889="2 - HöS/HS",'C1. Verprobung'!$C$18,
IF($C889="3 - HS",'C1. Verprobung'!$C$19,
IF($C889="4 - HS/MS",'C1. Verprobung'!$C$20,
IF($C889="5 - MS",'C1. Verprobung'!$C$21,
IF($C889="6 - MS/NS",'C1. Verprobung'!$C$22,
IF($C889="7 - NS",'C1. Verprobung'!$C$23,"-")))))))</f>
        <v>-</v>
      </c>
      <c r="P889" s="322" t="str">
        <f>IF($C889="1 - HöS",'C1. Verprobung'!$D$17,
IF($C889="2 - HöS/HS",'C1. Verprobung'!$D$18,
IF($C889="3 - HS",'C1. Verprobung'!$D$19,
IF($C889="4 - HS/MS",'C1. Verprobung'!$D$20,
IF($C889="5 - MS",'C1. Verprobung'!$D$21,
IF($C889="6 - MS/NS",'C1. Verprobung'!$D$22,
IF($C889="7 - NS",'C1. Verprobung'!$D$23,"-")))))))</f>
        <v>-</v>
      </c>
      <c r="Q889" s="322" t="str">
        <f>IF($C889="1 - HöS",'C1. Verprobung'!$E$17,
IF($C889="2 - HöS/HS",'C1. Verprobung'!$E$18,
IF($C889="3 - HS",'C1. Verprobung'!$E$19,
IF($C889="4 - HS/MS",'C1. Verprobung'!$E$20,
IF($C889="5 - MS",'C1. Verprobung'!$E$21,
IF($C889="6 - MS/NS",'C1. Verprobung'!$E$22,
IF($C889="7 - NS",'C1. Verprobung'!$E$23,"-")))))))</f>
        <v>-</v>
      </c>
      <c r="R889" s="322" t="str">
        <f>IF($C889="1 - HöS",'C1. Verprobung'!$F$17,
IF($C889="2 - HöS/HS",'C1. Verprobung'!$F$18,
IF($C889="3 - HS",'C1. Verprobung'!$F$19,
IF($C889="4 - HS/MS",'C1. Verprobung'!$F$20,
IF($C889="5 - MS",'C1. Verprobung'!$F$21,
IF($C889="6 - MS/NS",'C1. Verprobung'!$F$22,
IF($C889="7 - NS",'C1. Verprobung'!$F$23,"-")))))))</f>
        <v>-</v>
      </c>
      <c r="S889" s="151"/>
      <c r="T889" s="181">
        <f t="shared" si="68"/>
        <v>0</v>
      </c>
      <c r="U889" s="181">
        <f t="shared" si="69"/>
        <v>0</v>
      </c>
      <c r="V889" s="181">
        <f t="shared" si="70"/>
        <v>0</v>
      </c>
      <c r="W889" s="181">
        <f t="shared" si="71"/>
        <v>0</v>
      </c>
      <c r="X889" s="181">
        <f t="shared" si="72"/>
        <v>0</v>
      </c>
    </row>
    <row r="890" spans="2:24" ht="15" customHeight="1" x14ac:dyDescent="0.2">
      <c r="B890" s="337" t="s">
        <v>36</v>
      </c>
      <c r="C890" s="133" t="s">
        <v>36</v>
      </c>
      <c r="D890" s="133" t="s">
        <v>36</v>
      </c>
      <c r="E890" s="133"/>
      <c r="F890" s="133"/>
      <c r="G890" s="133"/>
      <c r="H890" s="133"/>
      <c r="I890" s="133"/>
      <c r="J890" s="133"/>
      <c r="K890" s="154"/>
      <c r="L890" s="154"/>
      <c r="M890" s="154"/>
      <c r="N890" s="154"/>
      <c r="O890" s="322" t="str">
        <f>IF($C890="1 - HöS",'C1. Verprobung'!$C$17,
IF($C890="2 - HöS/HS",'C1. Verprobung'!$C$18,
IF($C890="3 - HS",'C1. Verprobung'!$C$19,
IF($C890="4 - HS/MS",'C1. Verprobung'!$C$20,
IF($C890="5 - MS",'C1. Verprobung'!$C$21,
IF($C890="6 - MS/NS",'C1. Verprobung'!$C$22,
IF($C890="7 - NS",'C1. Verprobung'!$C$23,"-")))))))</f>
        <v>-</v>
      </c>
      <c r="P890" s="322" t="str">
        <f>IF($C890="1 - HöS",'C1. Verprobung'!$D$17,
IF($C890="2 - HöS/HS",'C1. Verprobung'!$D$18,
IF($C890="3 - HS",'C1. Verprobung'!$D$19,
IF($C890="4 - HS/MS",'C1. Verprobung'!$D$20,
IF($C890="5 - MS",'C1. Verprobung'!$D$21,
IF($C890="6 - MS/NS",'C1. Verprobung'!$D$22,
IF($C890="7 - NS",'C1. Verprobung'!$D$23,"-")))))))</f>
        <v>-</v>
      </c>
      <c r="Q890" s="322" t="str">
        <f>IF($C890="1 - HöS",'C1. Verprobung'!$E$17,
IF($C890="2 - HöS/HS",'C1. Verprobung'!$E$18,
IF($C890="3 - HS",'C1. Verprobung'!$E$19,
IF($C890="4 - HS/MS",'C1. Verprobung'!$E$20,
IF($C890="5 - MS",'C1. Verprobung'!$E$21,
IF($C890="6 - MS/NS",'C1. Verprobung'!$E$22,
IF($C890="7 - NS",'C1. Verprobung'!$E$23,"-")))))))</f>
        <v>-</v>
      </c>
      <c r="R890" s="322" t="str">
        <f>IF($C890="1 - HöS",'C1. Verprobung'!$F$17,
IF($C890="2 - HöS/HS",'C1. Verprobung'!$F$18,
IF($C890="3 - HS",'C1. Verprobung'!$F$19,
IF($C890="4 - HS/MS",'C1. Verprobung'!$F$20,
IF($C890="5 - MS",'C1. Verprobung'!$F$21,
IF($C890="6 - MS/NS",'C1. Verprobung'!$F$22,
IF($C890="7 - NS",'C1. Verprobung'!$F$23,"-")))))))</f>
        <v>-</v>
      </c>
      <c r="S890" s="151"/>
      <c r="T890" s="181">
        <f t="shared" si="68"/>
        <v>0</v>
      </c>
      <c r="U890" s="181">
        <f t="shared" si="69"/>
        <v>0</v>
      </c>
      <c r="V890" s="181">
        <f t="shared" si="70"/>
        <v>0</v>
      </c>
      <c r="W890" s="181">
        <f t="shared" si="71"/>
        <v>0</v>
      </c>
      <c r="X890" s="181">
        <f t="shared" si="72"/>
        <v>0</v>
      </c>
    </row>
    <row r="891" spans="2:24" ht="15" customHeight="1" x14ac:dyDescent="0.2">
      <c r="B891" s="337" t="s">
        <v>36</v>
      </c>
      <c r="C891" s="133" t="s">
        <v>36</v>
      </c>
      <c r="D891" s="133" t="s">
        <v>36</v>
      </c>
      <c r="E891" s="133"/>
      <c r="F891" s="133"/>
      <c r="G891" s="133"/>
      <c r="H891" s="133"/>
      <c r="I891" s="133"/>
      <c r="J891" s="133"/>
      <c r="K891" s="154"/>
      <c r="L891" s="154"/>
      <c r="M891" s="154"/>
      <c r="N891" s="154"/>
      <c r="O891" s="322" t="str">
        <f>IF($C891="1 - HöS",'C1. Verprobung'!$C$17,
IF($C891="2 - HöS/HS",'C1. Verprobung'!$C$18,
IF($C891="3 - HS",'C1. Verprobung'!$C$19,
IF($C891="4 - HS/MS",'C1. Verprobung'!$C$20,
IF($C891="5 - MS",'C1. Verprobung'!$C$21,
IF($C891="6 - MS/NS",'C1. Verprobung'!$C$22,
IF($C891="7 - NS",'C1. Verprobung'!$C$23,"-")))))))</f>
        <v>-</v>
      </c>
      <c r="P891" s="322" t="str">
        <f>IF($C891="1 - HöS",'C1. Verprobung'!$D$17,
IF($C891="2 - HöS/HS",'C1. Verprobung'!$D$18,
IF($C891="3 - HS",'C1. Verprobung'!$D$19,
IF($C891="4 - HS/MS",'C1. Verprobung'!$D$20,
IF($C891="5 - MS",'C1. Verprobung'!$D$21,
IF($C891="6 - MS/NS",'C1. Verprobung'!$D$22,
IF($C891="7 - NS",'C1. Verprobung'!$D$23,"-")))))))</f>
        <v>-</v>
      </c>
      <c r="Q891" s="322" t="str">
        <f>IF($C891="1 - HöS",'C1. Verprobung'!$E$17,
IF($C891="2 - HöS/HS",'C1. Verprobung'!$E$18,
IF($C891="3 - HS",'C1. Verprobung'!$E$19,
IF($C891="4 - HS/MS",'C1. Verprobung'!$E$20,
IF($C891="5 - MS",'C1. Verprobung'!$E$21,
IF($C891="6 - MS/NS",'C1. Verprobung'!$E$22,
IF($C891="7 - NS",'C1. Verprobung'!$E$23,"-")))))))</f>
        <v>-</v>
      </c>
      <c r="R891" s="322" t="str">
        <f>IF($C891="1 - HöS",'C1. Verprobung'!$F$17,
IF($C891="2 - HöS/HS",'C1. Verprobung'!$F$18,
IF($C891="3 - HS",'C1. Verprobung'!$F$19,
IF($C891="4 - HS/MS",'C1. Verprobung'!$F$20,
IF($C891="5 - MS",'C1. Verprobung'!$F$21,
IF($C891="6 - MS/NS",'C1. Verprobung'!$F$22,
IF($C891="7 - NS",'C1. Verprobung'!$F$23,"-")))))))</f>
        <v>-</v>
      </c>
      <c r="S891" s="151"/>
      <c r="T891" s="181">
        <f t="shared" si="68"/>
        <v>0</v>
      </c>
      <c r="U891" s="181">
        <f t="shared" si="69"/>
        <v>0</v>
      </c>
      <c r="V891" s="181">
        <f t="shared" si="70"/>
        <v>0</v>
      </c>
      <c r="W891" s="181">
        <f t="shared" si="71"/>
        <v>0</v>
      </c>
      <c r="X891" s="181">
        <f t="shared" si="72"/>
        <v>0</v>
      </c>
    </row>
    <row r="892" spans="2:24" ht="15" customHeight="1" x14ac:dyDescent="0.2">
      <c r="B892" s="337" t="s">
        <v>36</v>
      </c>
      <c r="C892" s="133" t="s">
        <v>36</v>
      </c>
      <c r="D892" s="133" t="s">
        <v>36</v>
      </c>
      <c r="E892" s="133"/>
      <c r="F892" s="133"/>
      <c r="G892" s="133"/>
      <c r="H892" s="133"/>
      <c r="I892" s="133"/>
      <c r="J892" s="133"/>
      <c r="K892" s="154"/>
      <c r="L892" s="154"/>
      <c r="M892" s="154"/>
      <c r="N892" s="154"/>
      <c r="O892" s="322" t="str">
        <f>IF($C892="1 - HöS",'C1. Verprobung'!$C$17,
IF($C892="2 - HöS/HS",'C1. Verprobung'!$C$18,
IF($C892="3 - HS",'C1. Verprobung'!$C$19,
IF($C892="4 - HS/MS",'C1. Verprobung'!$C$20,
IF($C892="5 - MS",'C1. Verprobung'!$C$21,
IF($C892="6 - MS/NS",'C1. Verprobung'!$C$22,
IF($C892="7 - NS",'C1. Verprobung'!$C$23,"-")))))))</f>
        <v>-</v>
      </c>
      <c r="P892" s="322" t="str">
        <f>IF($C892="1 - HöS",'C1. Verprobung'!$D$17,
IF($C892="2 - HöS/HS",'C1. Verprobung'!$D$18,
IF($C892="3 - HS",'C1. Verprobung'!$D$19,
IF($C892="4 - HS/MS",'C1. Verprobung'!$D$20,
IF($C892="5 - MS",'C1. Verprobung'!$D$21,
IF($C892="6 - MS/NS",'C1. Verprobung'!$D$22,
IF($C892="7 - NS",'C1. Verprobung'!$D$23,"-")))))))</f>
        <v>-</v>
      </c>
      <c r="Q892" s="322" t="str">
        <f>IF($C892="1 - HöS",'C1. Verprobung'!$E$17,
IF($C892="2 - HöS/HS",'C1. Verprobung'!$E$18,
IF($C892="3 - HS",'C1. Verprobung'!$E$19,
IF($C892="4 - HS/MS",'C1. Verprobung'!$E$20,
IF($C892="5 - MS",'C1. Verprobung'!$E$21,
IF($C892="6 - MS/NS",'C1. Verprobung'!$E$22,
IF($C892="7 - NS",'C1. Verprobung'!$E$23,"-")))))))</f>
        <v>-</v>
      </c>
      <c r="R892" s="322" t="str">
        <f>IF($C892="1 - HöS",'C1. Verprobung'!$F$17,
IF($C892="2 - HöS/HS",'C1. Verprobung'!$F$18,
IF($C892="3 - HS",'C1. Verprobung'!$F$19,
IF($C892="4 - HS/MS",'C1. Verprobung'!$F$20,
IF($C892="5 - MS",'C1. Verprobung'!$F$21,
IF($C892="6 - MS/NS",'C1. Verprobung'!$F$22,
IF($C892="7 - NS",'C1. Verprobung'!$F$23,"-")))))))</f>
        <v>-</v>
      </c>
      <c r="S892" s="151"/>
      <c r="T892" s="181">
        <f t="shared" si="68"/>
        <v>0</v>
      </c>
      <c r="U892" s="181">
        <f t="shared" si="69"/>
        <v>0</v>
      </c>
      <c r="V892" s="181">
        <f t="shared" si="70"/>
        <v>0</v>
      </c>
      <c r="W892" s="181">
        <f t="shared" si="71"/>
        <v>0</v>
      </c>
      <c r="X892" s="181">
        <f t="shared" si="72"/>
        <v>0</v>
      </c>
    </row>
    <row r="893" spans="2:24" ht="15" customHeight="1" x14ac:dyDescent="0.2">
      <c r="B893" s="337" t="s">
        <v>36</v>
      </c>
      <c r="C893" s="133" t="s">
        <v>36</v>
      </c>
      <c r="D893" s="133" t="s">
        <v>36</v>
      </c>
      <c r="E893" s="133"/>
      <c r="F893" s="133"/>
      <c r="G893" s="133"/>
      <c r="H893" s="133"/>
      <c r="I893" s="133"/>
      <c r="J893" s="133"/>
      <c r="K893" s="154"/>
      <c r="L893" s="154"/>
      <c r="M893" s="154"/>
      <c r="N893" s="154"/>
      <c r="O893" s="322" t="str">
        <f>IF($C893="1 - HöS",'C1. Verprobung'!$C$17,
IF($C893="2 - HöS/HS",'C1. Verprobung'!$C$18,
IF($C893="3 - HS",'C1. Verprobung'!$C$19,
IF($C893="4 - HS/MS",'C1. Verprobung'!$C$20,
IF($C893="5 - MS",'C1. Verprobung'!$C$21,
IF($C893="6 - MS/NS",'C1. Verprobung'!$C$22,
IF($C893="7 - NS",'C1. Verprobung'!$C$23,"-")))))))</f>
        <v>-</v>
      </c>
      <c r="P893" s="322" t="str">
        <f>IF($C893="1 - HöS",'C1. Verprobung'!$D$17,
IF($C893="2 - HöS/HS",'C1. Verprobung'!$D$18,
IF($C893="3 - HS",'C1. Verprobung'!$D$19,
IF($C893="4 - HS/MS",'C1. Verprobung'!$D$20,
IF($C893="5 - MS",'C1. Verprobung'!$D$21,
IF($C893="6 - MS/NS",'C1. Verprobung'!$D$22,
IF($C893="7 - NS",'C1. Verprobung'!$D$23,"-")))))))</f>
        <v>-</v>
      </c>
      <c r="Q893" s="322" t="str">
        <f>IF($C893="1 - HöS",'C1. Verprobung'!$E$17,
IF($C893="2 - HöS/HS",'C1. Verprobung'!$E$18,
IF($C893="3 - HS",'C1. Verprobung'!$E$19,
IF($C893="4 - HS/MS",'C1. Verprobung'!$E$20,
IF($C893="5 - MS",'C1. Verprobung'!$E$21,
IF($C893="6 - MS/NS",'C1. Verprobung'!$E$22,
IF($C893="7 - NS",'C1. Verprobung'!$E$23,"-")))))))</f>
        <v>-</v>
      </c>
      <c r="R893" s="322" t="str">
        <f>IF($C893="1 - HöS",'C1. Verprobung'!$F$17,
IF($C893="2 - HöS/HS",'C1. Verprobung'!$F$18,
IF($C893="3 - HS",'C1. Verprobung'!$F$19,
IF($C893="4 - HS/MS",'C1. Verprobung'!$F$20,
IF($C893="5 - MS",'C1. Verprobung'!$F$21,
IF($C893="6 - MS/NS",'C1. Verprobung'!$F$22,
IF($C893="7 - NS",'C1. Verprobung'!$F$23,"-")))))))</f>
        <v>-</v>
      </c>
      <c r="S893" s="151"/>
      <c r="T893" s="181">
        <f t="shared" si="68"/>
        <v>0</v>
      </c>
      <c r="U893" s="181">
        <f t="shared" si="69"/>
        <v>0</v>
      </c>
      <c r="V893" s="181">
        <f t="shared" si="70"/>
        <v>0</v>
      </c>
      <c r="W893" s="181">
        <f t="shared" si="71"/>
        <v>0</v>
      </c>
      <c r="X893" s="181">
        <f t="shared" si="72"/>
        <v>0</v>
      </c>
    </row>
    <row r="894" spans="2:24" ht="15" customHeight="1" x14ac:dyDescent="0.2">
      <c r="B894" s="337" t="s">
        <v>36</v>
      </c>
      <c r="C894" s="133" t="s">
        <v>36</v>
      </c>
      <c r="D894" s="133" t="s">
        <v>36</v>
      </c>
      <c r="E894" s="133"/>
      <c r="F894" s="133"/>
      <c r="G894" s="133"/>
      <c r="H894" s="133"/>
      <c r="I894" s="133"/>
      <c r="J894" s="133"/>
      <c r="K894" s="154"/>
      <c r="L894" s="154"/>
      <c r="M894" s="154"/>
      <c r="N894" s="154"/>
      <c r="O894" s="322" t="str">
        <f>IF($C894="1 - HöS",'C1. Verprobung'!$C$17,
IF($C894="2 - HöS/HS",'C1. Verprobung'!$C$18,
IF($C894="3 - HS",'C1. Verprobung'!$C$19,
IF($C894="4 - HS/MS",'C1. Verprobung'!$C$20,
IF($C894="5 - MS",'C1. Verprobung'!$C$21,
IF($C894="6 - MS/NS",'C1. Verprobung'!$C$22,
IF($C894="7 - NS",'C1. Verprobung'!$C$23,"-")))))))</f>
        <v>-</v>
      </c>
      <c r="P894" s="322" t="str">
        <f>IF($C894="1 - HöS",'C1. Verprobung'!$D$17,
IF($C894="2 - HöS/HS",'C1. Verprobung'!$D$18,
IF($C894="3 - HS",'C1. Verprobung'!$D$19,
IF($C894="4 - HS/MS",'C1. Verprobung'!$D$20,
IF($C894="5 - MS",'C1. Verprobung'!$D$21,
IF($C894="6 - MS/NS",'C1. Verprobung'!$D$22,
IF($C894="7 - NS",'C1. Verprobung'!$D$23,"-")))))))</f>
        <v>-</v>
      </c>
      <c r="Q894" s="322" t="str">
        <f>IF($C894="1 - HöS",'C1. Verprobung'!$E$17,
IF($C894="2 - HöS/HS",'C1. Verprobung'!$E$18,
IF($C894="3 - HS",'C1. Verprobung'!$E$19,
IF($C894="4 - HS/MS",'C1. Verprobung'!$E$20,
IF($C894="5 - MS",'C1. Verprobung'!$E$21,
IF($C894="6 - MS/NS",'C1. Verprobung'!$E$22,
IF($C894="7 - NS",'C1. Verprobung'!$E$23,"-")))))))</f>
        <v>-</v>
      </c>
      <c r="R894" s="322" t="str">
        <f>IF($C894="1 - HöS",'C1. Verprobung'!$F$17,
IF($C894="2 - HöS/HS",'C1. Verprobung'!$F$18,
IF($C894="3 - HS",'C1. Verprobung'!$F$19,
IF($C894="4 - HS/MS",'C1. Verprobung'!$F$20,
IF($C894="5 - MS",'C1. Verprobung'!$F$21,
IF($C894="6 - MS/NS",'C1. Verprobung'!$F$22,
IF($C894="7 - NS",'C1. Verprobung'!$F$23,"-")))))))</f>
        <v>-</v>
      </c>
      <c r="S894" s="151"/>
      <c r="T894" s="181">
        <f t="shared" si="68"/>
        <v>0</v>
      </c>
      <c r="U894" s="181">
        <f t="shared" si="69"/>
        <v>0</v>
      </c>
      <c r="V894" s="181">
        <f t="shared" si="70"/>
        <v>0</v>
      </c>
      <c r="W894" s="181">
        <f t="shared" si="71"/>
        <v>0</v>
      </c>
      <c r="X894" s="181">
        <f t="shared" si="72"/>
        <v>0</v>
      </c>
    </row>
    <row r="895" spans="2:24" ht="15" customHeight="1" x14ac:dyDescent="0.2">
      <c r="B895" s="337" t="s">
        <v>36</v>
      </c>
      <c r="C895" s="133" t="s">
        <v>36</v>
      </c>
      <c r="D895" s="133" t="s">
        <v>36</v>
      </c>
      <c r="E895" s="133"/>
      <c r="F895" s="133"/>
      <c r="G895" s="133"/>
      <c r="H895" s="133"/>
      <c r="I895" s="133"/>
      <c r="J895" s="133"/>
      <c r="K895" s="154"/>
      <c r="L895" s="154"/>
      <c r="M895" s="154"/>
      <c r="N895" s="154"/>
      <c r="O895" s="322" t="str">
        <f>IF($C895="1 - HöS",'C1. Verprobung'!$C$17,
IF($C895="2 - HöS/HS",'C1. Verprobung'!$C$18,
IF($C895="3 - HS",'C1. Verprobung'!$C$19,
IF($C895="4 - HS/MS",'C1. Verprobung'!$C$20,
IF($C895="5 - MS",'C1. Verprobung'!$C$21,
IF($C895="6 - MS/NS",'C1. Verprobung'!$C$22,
IF($C895="7 - NS",'C1. Verprobung'!$C$23,"-")))))))</f>
        <v>-</v>
      </c>
      <c r="P895" s="322" t="str">
        <f>IF($C895="1 - HöS",'C1. Verprobung'!$D$17,
IF($C895="2 - HöS/HS",'C1. Verprobung'!$D$18,
IF($C895="3 - HS",'C1. Verprobung'!$D$19,
IF($C895="4 - HS/MS",'C1. Verprobung'!$D$20,
IF($C895="5 - MS",'C1. Verprobung'!$D$21,
IF($C895="6 - MS/NS",'C1. Verprobung'!$D$22,
IF($C895="7 - NS",'C1. Verprobung'!$D$23,"-")))))))</f>
        <v>-</v>
      </c>
      <c r="Q895" s="322" t="str">
        <f>IF($C895="1 - HöS",'C1. Verprobung'!$E$17,
IF($C895="2 - HöS/HS",'C1. Verprobung'!$E$18,
IF($C895="3 - HS",'C1. Verprobung'!$E$19,
IF($C895="4 - HS/MS",'C1. Verprobung'!$E$20,
IF($C895="5 - MS",'C1. Verprobung'!$E$21,
IF($C895="6 - MS/NS",'C1. Verprobung'!$E$22,
IF($C895="7 - NS",'C1. Verprobung'!$E$23,"-")))))))</f>
        <v>-</v>
      </c>
      <c r="R895" s="322" t="str">
        <f>IF($C895="1 - HöS",'C1. Verprobung'!$F$17,
IF($C895="2 - HöS/HS",'C1. Verprobung'!$F$18,
IF($C895="3 - HS",'C1. Verprobung'!$F$19,
IF($C895="4 - HS/MS",'C1. Verprobung'!$F$20,
IF($C895="5 - MS",'C1. Verprobung'!$F$21,
IF($C895="6 - MS/NS",'C1. Verprobung'!$F$22,
IF($C895="7 - NS",'C1. Verprobung'!$F$23,"-")))))))</f>
        <v>-</v>
      </c>
      <c r="S895" s="151"/>
      <c r="T895" s="181">
        <f t="shared" si="68"/>
        <v>0</v>
      </c>
      <c r="U895" s="181">
        <f t="shared" si="69"/>
        <v>0</v>
      </c>
      <c r="V895" s="181">
        <f t="shared" si="70"/>
        <v>0</v>
      </c>
      <c r="W895" s="181">
        <f t="shared" si="71"/>
        <v>0</v>
      </c>
      <c r="X895" s="181">
        <f t="shared" si="72"/>
        <v>0</v>
      </c>
    </row>
    <row r="896" spans="2:24" ht="15" customHeight="1" x14ac:dyDescent="0.2">
      <c r="B896" s="337" t="s">
        <v>36</v>
      </c>
      <c r="C896" s="133" t="s">
        <v>36</v>
      </c>
      <c r="D896" s="133" t="s">
        <v>36</v>
      </c>
      <c r="E896" s="133"/>
      <c r="F896" s="133"/>
      <c r="G896" s="133"/>
      <c r="H896" s="133"/>
      <c r="I896" s="133"/>
      <c r="J896" s="133"/>
      <c r="K896" s="154"/>
      <c r="L896" s="154"/>
      <c r="M896" s="154"/>
      <c r="N896" s="154"/>
      <c r="O896" s="322" t="str">
        <f>IF($C896="1 - HöS",'C1. Verprobung'!$C$17,
IF($C896="2 - HöS/HS",'C1. Verprobung'!$C$18,
IF($C896="3 - HS",'C1. Verprobung'!$C$19,
IF($C896="4 - HS/MS",'C1. Verprobung'!$C$20,
IF($C896="5 - MS",'C1. Verprobung'!$C$21,
IF($C896="6 - MS/NS",'C1. Verprobung'!$C$22,
IF($C896="7 - NS",'C1. Verprobung'!$C$23,"-")))))))</f>
        <v>-</v>
      </c>
      <c r="P896" s="322" t="str">
        <f>IF($C896="1 - HöS",'C1. Verprobung'!$D$17,
IF($C896="2 - HöS/HS",'C1. Verprobung'!$D$18,
IF($C896="3 - HS",'C1. Verprobung'!$D$19,
IF($C896="4 - HS/MS",'C1. Verprobung'!$D$20,
IF($C896="5 - MS",'C1. Verprobung'!$D$21,
IF($C896="6 - MS/NS",'C1. Verprobung'!$D$22,
IF($C896="7 - NS",'C1. Verprobung'!$D$23,"-")))))))</f>
        <v>-</v>
      </c>
      <c r="Q896" s="322" t="str">
        <f>IF($C896="1 - HöS",'C1. Verprobung'!$E$17,
IF($C896="2 - HöS/HS",'C1. Verprobung'!$E$18,
IF($C896="3 - HS",'C1. Verprobung'!$E$19,
IF($C896="4 - HS/MS",'C1. Verprobung'!$E$20,
IF($C896="5 - MS",'C1. Verprobung'!$E$21,
IF($C896="6 - MS/NS",'C1. Verprobung'!$E$22,
IF($C896="7 - NS",'C1. Verprobung'!$E$23,"-")))))))</f>
        <v>-</v>
      </c>
      <c r="R896" s="322" t="str">
        <f>IF($C896="1 - HöS",'C1. Verprobung'!$F$17,
IF($C896="2 - HöS/HS",'C1. Verprobung'!$F$18,
IF($C896="3 - HS",'C1. Verprobung'!$F$19,
IF($C896="4 - HS/MS",'C1. Verprobung'!$F$20,
IF($C896="5 - MS",'C1. Verprobung'!$F$21,
IF($C896="6 - MS/NS",'C1. Verprobung'!$F$22,
IF($C896="7 - NS",'C1. Verprobung'!$F$23,"-")))))))</f>
        <v>-</v>
      </c>
      <c r="S896" s="151"/>
      <c r="T896" s="181">
        <f t="shared" si="68"/>
        <v>0</v>
      </c>
      <c r="U896" s="181">
        <f t="shared" si="69"/>
        <v>0</v>
      </c>
      <c r="V896" s="181">
        <f t="shared" si="70"/>
        <v>0</v>
      </c>
      <c r="W896" s="181">
        <f t="shared" si="71"/>
        <v>0</v>
      </c>
      <c r="X896" s="181">
        <f t="shared" si="72"/>
        <v>0</v>
      </c>
    </row>
    <row r="897" spans="2:24" ht="15" customHeight="1" x14ac:dyDescent="0.2">
      <c r="B897" s="337" t="s">
        <v>36</v>
      </c>
      <c r="C897" s="133" t="s">
        <v>36</v>
      </c>
      <c r="D897" s="133" t="s">
        <v>36</v>
      </c>
      <c r="E897" s="133"/>
      <c r="F897" s="133"/>
      <c r="G897" s="133"/>
      <c r="H897" s="133"/>
      <c r="I897" s="133"/>
      <c r="J897" s="133"/>
      <c r="K897" s="154"/>
      <c r="L897" s="154"/>
      <c r="M897" s="154"/>
      <c r="N897" s="154"/>
      <c r="O897" s="322" t="str">
        <f>IF($C897="1 - HöS",'C1. Verprobung'!$C$17,
IF($C897="2 - HöS/HS",'C1. Verprobung'!$C$18,
IF($C897="3 - HS",'C1. Verprobung'!$C$19,
IF($C897="4 - HS/MS",'C1. Verprobung'!$C$20,
IF($C897="5 - MS",'C1. Verprobung'!$C$21,
IF($C897="6 - MS/NS",'C1. Verprobung'!$C$22,
IF($C897="7 - NS",'C1. Verprobung'!$C$23,"-")))))))</f>
        <v>-</v>
      </c>
      <c r="P897" s="322" t="str">
        <f>IF($C897="1 - HöS",'C1. Verprobung'!$D$17,
IF($C897="2 - HöS/HS",'C1. Verprobung'!$D$18,
IF($C897="3 - HS",'C1. Verprobung'!$D$19,
IF($C897="4 - HS/MS",'C1. Verprobung'!$D$20,
IF($C897="5 - MS",'C1. Verprobung'!$D$21,
IF($C897="6 - MS/NS",'C1. Verprobung'!$D$22,
IF($C897="7 - NS",'C1. Verprobung'!$D$23,"-")))))))</f>
        <v>-</v>
      </c>
      <c r="Q897" s="322" t="str">
        <f>IF($C897="1 - HöS",'C1. Verprobung'!$E$17,
IF($C897="2 - HöS/HS",'C1. Verprobung'!$E$18,
IF($C897="3 - HS",'C1. Verprobung'!$E$19,
IF($C897="4 - HS/MS",'C1. Verprobung'!$E$20,
IF($C897="5 - MS",'C1. Verprobung'!$E$21,
IF($C897="6 - MS/NS",'C1. Verprobung'!$E$22,
IF($C897="7 - NS",'C1. Verprobung'!$E$23,"-")))))))</f>
        <v>-</v>
      </c>
      <c r="R897" s="322" t="str">
        <f>IF($C897="1 - HöS",'C1. Verprobung'!$F$17,
IF($C897="2 - HöS/HS",'C1. Verprobung'!$F$18,
IF($C897="3 - HS",'C1. Verprobung'!$F$19,
IF($C897="4 - HS/MS",'C1. Verprobung'!$F$20,
IF($C897="5 - MS",'C1. Verprobung'!$F$21,
IF($C897="6 - MS/NS",'C1. Verprobung'!$F$22,
IF($C897="7 - NS",'C1. Verprobung'!$F$23,"-")))))))</f>
        <v>-</v>
      </c>
      <c r="S897" s="151"/>
      <c r="T897" s="181">
        <f t="shared" si="68"/>
        <v>0</v>
      </c>
      <c r="U897" s="181">
        <f t="shared" si="69"/>
        <v>0</v>
      </c>
      <c r="V897" s="181">
        <f t="shared" si="70"/>
        <v>0</v>
      </c>
      <c r="W897" s="181">
        <f t="shared" si="71"/>
        <v>0</v>
      </c>
      <c r="X897" s="181">
        <f t="shared" si="72"/>
        <v>0</v>
      </c>
    </row>
    <row r="898" spans="2:24" ht="15" customHeight="1" x14ac:dyDescent="0.2">
      <c r="B898" s="337" t="s">
        <v>36</v>
      </c>
      <c r="C898" s="133" t="s">
        <v>36</v>
      </c>
      <c r="D898" s="133" t="s">
        <v>36</v>
      </c>
      <c r="E898" s="133"/>
      <c r="F898" s="133"/>
      <c r="G898" s="133"/>
      <c r="H898" s="133"/>
      <c r="I898" s="133"/>
      <c r="J898" s="133"/>
      <c r="K898" s="154"/>
      <c r="L898" s="154"/>
      <c r="M898" s="154"/>
      <c r="N898" s="154"/>
      <c r="O898" s="322" t="str">
        <f>IF($C898="1 - HöS",'C1. Verprobung'!$C$17,
IF($C898="2 - HöS/HS",'C1. Verprobung'!$C$18,
IF($C898="3 - HS",'C1. Verprobung'!$C$19,
IF($C898="4 - HS/MS",'C1. Verprobung'!$C$20,
IF($C898="5 - MS",'C1. Verprobung'!$C$21,
IF($C898="6 - MS/NS",'C1. Verprobung'!$C$22,
IF($C898="7 - NS",'C1. Verprobung'!$C$23,"-")))))))</f>
        <v>-</v>
      </c>
      <c r="P898" s="322" t="str">
        <f>IF($C898="1 - HöS",'C1. Verprobung'!$D$17,
IF($C898="2 - HöS/HS",'C1. Verprobung'!$D$18,
IF($C898="3 - HS",'C1. Verprobung'!$D$19,
IF($C898="4 - HS/MS",'C1. Verprobung'!$D$20,
IF($C898="5 - MS",'C1. Verprobung'!$D$21,
IF($C898="6 - MS/NS",'C1. Verprobung'!$D$22,
IF($C898="7 - NS",'C1. Verprobung'!$D$23,"-")))))))</f>
        <v>-</v>
      </c>
      <c r="Q898" s="322" t="str">
        <f>IF($C898="1 - HöS",'C1. Verprobung'!$E$17,
IF($C898="2 - HöS/HS",'C1. Verprobung'!$E$18,
IF($C898="3 - HS",'C1. Verprobung'!$E$19,
IF($C898="4 - HS/MS",'C1. Verprobung'!$E$20,
IF($C898="5 - MS",'C1. Verprobung'!$E$21,
IF($C898="6 - MS/NS",'C1. Verprobung'!$E$22,
IF($C898="7 - NS",'C1. Verprobung'!$E$23,"-")))))))</f>
        <v>-</v>
      </c>
      <c r="R898" s="322" t="str">
        <f>IF($C898="1 - HöS",'C1. Verprobung'!$F$17,
IF($C898="2 - HöS/HS",'C1. Verprobung'!$F$18,
IF($C898="3 - HS",'C1. Verprobung'!$F$19,
IF($C898="4 - HS/MS",'C1. Verprobung'!$F$20,
IF($C898="5 - MS",'C1. Verprobung'!$F$21,
IF($C898="6 - MS/NS",'C1. Verprobung'!$F$22,
IF($C898="7 - NS",'C1. Verprobung'!$F$23,"-")))))))</f>
        <v>-</v>
      </c>
      <c r="S898" s="151"/>
      <c r="T898" s="181">
        <f t="shared" si="68"/>
        <v>0</v>
      </c>
      <c r="U898" s="181">
        <f t="shared" si="69"/>
        <v>0</v>
      </c>
      <c r="V898" s="181">
        <f t="shared" si="70"/>
        <v>0</v>
      </c>
      <c r="W898" s="181">
        <f t="shared" si="71"/>
        <v>0</v>
      </c>
      <c r="X898" s="181">
        <f t="shared" si="72"/>
        <v>0</v>
      </c>
    </row>
    <row r="899" spans="2:24" ht="15" customHeight="1" x14ac:dyDescent="0.2">
      <c r="B899" s="337" t="s">
        <v>36</v>
      </c>
      <c r="C899" s="133" t="s">
        <v>36</v>
      </c>
      <c r="D899" s="133" t="s">
        <v>36</v>
      </c>
      <c r="E899" s="133"/>
      <c r="F899" s="133"/>
      <c r="G899" s="133"/>
      <c r="H899" s="133"/>
      <c r="I899" s="133"/>
      <c r="J899" s="133"/>
      <c r="K899" s="154"/>
      <c r="L899" s="154"/>
      <c r="M899" s="154"/>
      <c r="N899" s="154"/>
      <c r="O899" s="322" t="str">
        <f>IF($C899="1 - HöS",'C1. Verprobung'!$C$17,
IF($C899="2 - HöS/HS",'C1. Verprobung'!$C$18,
IF($C899="3 - HS",'C1. Verprobung'!$C$19,
IF($C899="4 - HS/MS",'C1. Verprobung'!$C$20,
IF($C899="5 - MS",'C1. Verprobung'!$C$21,
IF($C899="6 - MS/NS",'C1. Verprobung'!$C$22,
IF($C899="7 - NS",'C1. Verprobung'!$C$23,"-")))))))</f>
        <v>-</v>
      </c>
      <c r="P899" s="322" t="str">
        <f>IF($C899="1 - HöS",'C1. Verprobung'!$D$17,
IF($C899="2 - HöS/HS",'C1. Verprobung'!$D$18,
IF($C899="3 - HS",'C1. Verprobung'!$D$19,
IF($C899="4 - HS/MS",'C1. Verprobung'!$D$20,
IF($C899="5 - MS",'C1. Verprobung'!$D$21,
IF($C899="6 - MS/NS",'C1. Verprobung'!$D$22,
IF($C899="7 - NS",'C1. Verprobung'!$D$23,"-")))))))</f>
        <v>-</v>
      </c>
      <c r="Q899" s="322" t="str">
        <f>IF($C899="1 - HöS",'C1. Verprobung'!$E$17,
IF($C899="2 - HöS/HS",'C1. Verprobung'!$E$18,
IF($C899="3 - HS",'C1. Verprobung'!$E$19,
IF($C899="4 - HS/MS",'C1. Verprobung'!$E$20,
IF($C899="5 - MS",'C1. Verprobung'!$E$21,
IF($C899="6 - MS/NS",'C1. Verprobung'!$E$22,
IF($C899="7 - NS",'C1. Verprobung'!$E$23,"-")))))))</f>
        <v>-</v>
      </c>
      <c r="R899" s="322" t="str">
        <f>IF($C899="1 - HöS",'C1. Verprobung'!$F$17,
IF($C899="2 - HöS/HS",'C1. Verprobung'!$F$18,
IF($C899="3 - HS",'C1. Verprobung'!$F$19,
IF($C899="4 - HS/MS",'C1. Verprobung'!$F$20,
IF($C899="5 - MS",'C1. Verprobung'!$F$21,
IF($C899="6 - MS/NS",'C1. Verprobung'!$F$22,
IF($C899="7 - NS",'C1. Verprobung'!$F$23,"-")))))))</f>
        <v>-</v>
      </c>
      <c r="S899" s="151"/>
      <c r="T899" s="181">
        <f t="shared" si="68"/>
        <v>0</v>
      </c>
      <c r="U899" s="181">
        <f t="shared" si="69"/>
        <v>0</v>
      </c>
      <c r="V899" s="181">
        <f t="shared" si="70"/>
        <v>0</v>
      </c>
      <c r="W899" s="181">
        <f t="shared" si="71"/>
        <v>0</v>
      </c>
      <c r="X899" s="181">
        <f t="shared" si="72"/>
        <v>0</v>
      </c>
    </row>
    <row r="900" spans="2:24" ht="15" customHeight="1" x14ac:dyDescent="0.2">
      <c r="B900" s="337" t="s">
        <v>36</v>
      </c>
      <c r="C900" s="133" t="s">
        <v>36</v>
      </c>
      <c r="D900" s="133" t="s">
        <v>36</v>
      </c>
      <c r="E900" s="133"/>
      <c r="F900" s="133"/>
      <c r="G900" s="133"/>
      <c r="H900" s="133"/>
      <c r="I900" s="133"/>
      <c r="J900" s="133"/>
      <c r="K900" s="154"/>
      <c r="L900" s="154"/>
      <c r="M900" s="154"/>
      <c r="N900" s="154"/>
      <c r="O900" s="322" t="str">
        <f>IF($C900="1 - HöS",'C1. Verprobung'!$C$17,
IF($C900="2 - HöS/HS",'C1. Verprobung'!$C$18,
IF($C900="3 - HS",'C1. Verprobung'!$C$19,
IF($C900="4 - HS/MS",'C1. Verprobung'!$C$20,
IF($C900="5 - MS",'C1. Verprobung'!$C$21,
IF($C900="6 - MS/NS",'C1. Verprobung'!$C$22,
IF($C900="7 - NS",'C1. Verprobung'!$C$23,"-")))))))</f>
        <v>-</v>
      </c>
      <c r="P900" s="322" t="str">
        <f>IF($C900="1 - HöS",'C1. Verprobung'!$D$17,
IF($C900="2 - HöS/HS",'C1. Verprobung'!$D$18,
IF($C900="3 - HS",'C1. Verprobung'!$D$19,
IF($C900="4 - HS/MS",'C1. Verprobung'!$D$20,
IF($C900="5 - MS",'C1. Verprobung'!$D$21,
IF($C900="6 - MS/NS",'C1. Verprobung'!$D$22,
IF($C900="7 - NS",'C1. Verprobung'!$D$23,"-")))))))</f>
        <v>-</v>
      </c>
      <c r="Q900" s="322" t="str">
        <f>IF($C900="1 - HöS",'C1. Verprobung'!$E$17,
IF($C900="2 - HöS/HS",'C1. Verprobung'!$E$18,
IF($C900="3 - HS",'C1. Verprobung'!$E$19,
IF($C900="4 - HS/MS",'C1. Verprobung'!$E$20,
IF($C900="5 - MS",'C1. Verprobung'!$E$21,
IF($C900="6 - MS/NS",'C1. Verprobung'!$E$22,
IF($C900="7 - NS",'C1. Verprobung'!$E$23,"-")))))))</f>
        <v>-</v>
      </c>
      <c r="R900" s="322" t="str">
        <f>IF($C900="1 - HöS",'C1. Verprobung'!$F$17,
IF($C900="2 - HöS/HS",'C1. Verprobung'!$F$18,
IF($C900="3 - HS",'C1. Verprobung'!$F$19,
IF($C900="4 - HS/MS",'C1. Verprobung'!$F$20,
IF($C900="5 - MS",'C1. Verprobung'!$F$21,
IF($C900="6 - MS/NS",'C1. Verprobung'!$F$22,
IF($C900="7 - NS",'C1. Verprobung'!$F$23,"-")))))))</f>
        <v>-</v>
      </c>
      <c r="S900" s="151"/>
      <c r="T900" s="181">
        <f t="shared" si="68"/>
        <v>0</v>
      </c>
      <c r="U900" s="181">
        <f t="shared" si="69"/>
        <v>0</v>
      </c>
      <c r="V900" s="181">
        <f t="shared" si="70"/>
        <v>0</v>
      </c>
      <c r="W900" s="181">
        <f t="shared" si="71"/>
        <v>0</v>
      </c>
      <c r="X900" s="181">
        <f t="shared" si="72"/>
        <v>0</v>
      </c>
    </row>
    <row r="901" spans="2:24" ht="15" customHeight="1" x14ac:dyDescent="0.2">
      <c r="B901" s="337" t="s">
        <v>36</v>
      </c>
      <c r="C901" s="133" t="s">
        <v>36</v>
      </c>
      <c r="D901" s="133" t="s">
        <v>36</v>
      </c>
      <c r="E901" s="133"/>
      <c r="F901" s="133"/>
      <c r="G901" s="133"/>
      <c r="H901" s="133"/>
      <c r="I901" s="133"/>
      <c r="J901" s="133"/>
      <c r="K901" s="154"/>
      <c r="L901" s="154"/>
      <c r="M901" s="154"/>
      <c r="N901" s="154"/>
      <c r="O901" s="322" t="str">
        <f>IF($C901="1 - HöS",'C1. Verprobung'!$C$17,
IF($C901="2 - HöS/HS",'C1. Verprobung'!$C$18,
IF($C901="3 - HS",'C1. Verprobung'!$C$19,
IF($C901="4 - HS/MS",'C1. Verprobung'!$C$20,
IF($C901="5 - MS",'C1. Verprobung'!$C$21,
IF($C901="6 - MS/NS",'C1. Verprobung'!$C$22,
IF($C901="7 - NS",'C1. Verprobung'!$C$23,"-")))))))</f>
        <v>-</v>
      </c>
      <c r="P901" s="322" t="str">
        <f>IF($C901="1 - HöS",'C1. Verprobung'!$D$17,
IF($C901="2 - HöS/HS",'C1. Verprobung'!$D$18,
IF($C901="3 - HS",'C1. Verprobung'!$D$19,
IF($C901="4 - HS/MS",'C1. Verprobung'!$D$20,
IF($C901="5 - MS",'C1. Verprobung'!$D$21,
IF($C901="6 - MS/NS",'C1. Verprobung'!$D$22,
IF($C901="7 - NS",'C1. Verprobung'!$D$23,"-")))))))</f>
        <v>-</v>
      </c>
      <c r="Q901" s="322" t="str">
        <f>IF($C901="1 - HöS",'C1. Verprobung'!$E$17,
IF($C901="2 - HöS/HS",'C1. Verprobung'!$E$18,
IF($C901="3 - HS",'C1. Verprobung'!$E$19,
IF($C901="4 - HS/MS",'C1. Verprobung'!$E$20,
IF($C901="5 - MS",'C1. Verprobung'!$E$21,
IF($C901="6 - MS/NS",'C1. Verprobung'!$E$22,
IF($C901="7 - NS",'C1. Verprobung'!$E$23,"-")))))))</f>
        <v>-</v>
      </c>
      <c r="R901" s="322" t="str">
        <f>IF($C901="1 - HöS",'C1. Verprobung'!$F$17,
IF($C901="2 - HöS/HS",'C1. Verprobung'!$F$18,
IF($C901="3 - HS",'C1. Verprobung'!$F$19,
IF($C901="4 - HS/MS",'C1. Verprobung'!$F$20,
IF($C901="5 - MS",'C1. Verprobung'!$F$21,
IF($C901="6 - MS/NS",'C1. Verprobung'!$F$22,
IF($C901="7 - NS",'C1. Verprobung'!$F$23,"-")))))))</f>
        <v>-</v>
      </c>
      <c r="S901" s="151"/>
      <c r="T901" s="181">
        <f t="shared" si="68"/>
        <v>0</v>
      </c>
      <c r="U901" s="181">
        <f t="shared" si="69"/>
        <v>0</v>
      </c>
      <c r="V901" s="181">
        <f t="shared" si="70"/>
        <v>0</v>
      </c>
      <c r="W901" s="181">
        <f t="shared" si="71"/>
        <v>0</v>
      </c>
      <c r="X901" s="181">
        <f t="shared" si="72"/>
        <v>0</v>
      </c>
    </row>
    <row r="902" spans="2:24" ht="15" customHeight="1" x14ac:dyDescent="0.2">
      <c r="B902" s="337" t="s">
        <v>36</v>
      </c>
      <c r="C902" s="133" t="s">
        <v>36</v>
      </c>
      <c r="D902" s="133" t="s">
        <v>36</v>
      </c>
      <c r="E902" s="133"/>
      <c r="F902" s="133"/>
      <c r="G902" s="133"/>
      <c r="H902" s="133"/>
      <c r="I902" s="133"/>
      <c r="J902" s="133"/>
      <c r="K902" s="154"/>
      <c r="L902" s="154"/>
      <c r="M902" s="154"/>
      <c r="N902" s="154"/>
      <c r="O902" s="322" t="str">
        <f>IF($C902="1 - HöS",'C1. Verprobung'!$C$17,
IF($C902="2 - HöS/HS",'C1. Verprobung'!$C$18,
IF($C902="3 - HS",'C1. Verprobung'!$C$19,
IF($C902="4 - HS/MS",'C1. Verprobung'!$C$20,
IF($C902="5 - MS",'C1. Verprobung'!$C$21,
IF($C902="6 - MS/NS",'C1. Verprobung'!$C$22,
IF($C902="7 - NS",'C1. Verprobung'!$C$23,"-")))))))</f>
        <v>-</v>
      </c>
      <c r="P902" s="322" t="str">
        <f>IF($C902="1 - HöS",'C1. Verprobung'!$D$17,
IF($C902="2 - HöS/HS",'C1. Verprobung'!$D$18,
IF($C902="3 - HS",'C1. Verprobung'!$D$19,
IF($C902="4 - HS/MS",'C1. Verprobung'!$D$20,
IF($C902="5 - MS",'C1. Verprobung'!$D$21,
IF($C902="6 - MS/NS",'C1. Verprobung'!$D$22,
IF($C902="7 - NS",'C1. Verprobung'!$D$23,"-")))))))</f>
        <v>-</v>
      </c>
      <c r="Q902" s="322" t="str">
        <f>IF($C902="1 - HöS",'C1. Verprobung'!$E$17,
IF($C902="2 - HöS/HS",'C1. Verprobung'!$E$18,
IF($C902="3 - HS",'C1. Verprobung'!$E$19,
IF($C902="4 - HS/MS",'C1. Verprobung'!$E$20,
IF($C902="5 - MS",'C1. Verprobung'!$E$21,
IF($C902="6 - MS/NS",'C1. Verprobung'!$E$22,
IF($C902="7 - NS",'C1. Verprobung'!$E$23,"-")))))))</f>
        <v>-</v>
      </c>
      <c r="R902" s="322" t="str">
        <f>IF($C902="1 - HöS",'C1. Verprobung'!$F$17,
IF($C902="2 - HöS/HS",'C1. Verprobung'!$F$18,
IF($C902="3 - HS",'C1. Verprobung'!$F$19,
IF($C902="4 - HS/MS",'C1. Verprobung'!$F$20,
IF($C902="5 - MS",'C1. Verprobung'!$F$21,
IF($C902="6 - MS/NS",'C1. Verprobung'!$F$22,
IF($C902="7 - NS",'C1. Verprobung'!$F$23,"-")))))))</f>
        <v>-</v>
      </c>
      <c r="S902" s="151"/>
      <c r="T902" s="181">
        <f t="shared" si="68"/>
        <v>0</v>
      </c>
      <c r="U902" s="181">
        <f t="shared" si="69"/>
        <v>0</v>
      </c>
      <c r="V902" s="181">
        <f t="shared" si="70"/>
        <v>0</v>
      </c>
      <c r="W902" s="181">
        <f t="shared" si="71"/>
        <v>0</v>
      </c>
      <c r="X902" s="181">
        <f t="shared" si="72"/>
        <v>0</v>
      </c>
    </row>
    <row r="903" spans="2:24" ht="15" customHeight="1" x14ac:dyDescent="0.2">
      <c r="B903" s="337" t="s">
        <v>36</v>
      </c>
      <c r="C903" s="133" t="s">
        <v>36</v>
      </c>
      <c r="D903" s="133" t="s">
        <v>36</v>
      </c>
      <c r="E903" s="133"/>
      <c r="F903" s="133"/>
      <c r="G903" s="133"/>
      <c r="H903" s="133"/>
      <c r="I903" s="133"/>
      <c r="J903" s="133"/>
      <c r="K903" s="154"/>
      <c r="L903" s="154"/>
      <c r="M903" s="154"/>
      <c r="N903" s="154"/>
      <c r="O903" s="322" t="str">
        <f>IF($C903="1 - HöS",'C1. Verprobung'!$C$17,
IF($C903="2 - HöS/HS",'C1. Verprobung'!$C$18,
IF($C903="3 - HS",'C1. Verprobung'!$C$19,
IF($C903="4 - HS/MS",'C1. Verprobung'!$C$20,
IF($C903="5 - MS",'C1. Verprobung'!$C$21,
IF($C903="6 - MS/NS",'C1. Verprobung'!$C$22,
IF($C903="7 - NS",'C1. Verprobung'!$C$23,"-")))))))</f>
        <v>-</v>
      </c>
      <c r="P903" s="322" t="str">
        <f>IF($C903="1 - HöS",'C1. Verprobung'!$D$17,
IF($C903="2 - HöS/HS",'C1. Verprobung'!$D$18,
IF($C903="3 - HS",'C1. Verprobung'!$D$19,
IF($C903="4 - HS/MS",'C1. Verprobung'!$D$20,
IF($C903="5 - MS",'C1. Verprobung'!$D$21,
IF($C903="6 - MS/NS",'C1. Verprobung'!$D$22,
IF($C903="7 - NS",'C1. Verprobung'!$D$23,"-")))))))</f>
        <v>-</v>
      </c>
      <c r="Q903" s="322" t="str">
        <f>IF($C903="1 - HöS",'C1. Verprobung'!$E$17,
IF($C903="2 - HöS/HS",'C1. Verprobung'!$E$18,
IF($C903="3 - HS",'C1. Verprobung'!$E$19,
IF($C903="4 - HS/MS",'C1. Verprobung'!$E$20,
IF($C903="5 - MS",'C1. Verprobung'!$E$21,
IF($C903="6 - MS/NS",'C1. Verprobung'!$E$22,
IF($C903="7 - NS",'C1. Verprobung'!$E$23,"-")))))))</f>
        <v>-</v>
      </c>
      <c r="R903" s="322" t="str">
        <f>IF($C903="1 - HöS",'C1. Verprobung'!$F$17,
IF($C903="2 - HöS/HS",'C1. Verprobung'!$F$18,
IF($C903="3 - HS",'C1. Verprobung'!$F$19,
IF($C903="4 - HS/MS",'C1. Verprobung'!$F$20,
IF($C903="5 - MS",'C1. Verprobung'!$F$21,
IF($C903="6 - MS/NS",'C1. Verprobung'!$F$22,
IF($C903="7 - NS",'C1. Verprobung'!$F$23,"-")))))))</f>
        <v>-</v>
      </c>
      <c r="S903" s="151"/>
      <c r="T903" s="181">
        <f t="shared" si="68"/>
        <v>0</v>
      </c>
      <c r="U903" s="181">
        <f t="shared" si="69"/>
        <v>0</v>
      </c>
      <c r="V903" s="181">
        <f t="shared" si="70"/>
        <v>0</v>
      </c>
      <c r="W903" s="181">
        <f t="shared" si="71"/>
        <v>0</v>
      </c>
      <c r="X903" s="181">
        <f t="shared" si="72"/>
        <v>0</v>
      </c>
    </row>
    <row r="904" spans="2:24" ht="15" customHeight="1" x14ac:dyDescent="0.2">
      <c r="B904" s="337" t="s">
        <v>36</v>
      </c>
      <c r="C904" s="133" t="s">
        <v>36</v>
      </c>
      <c r="D904" s="133" t="s">
        <v>36</v>
      </c>
      <c r="E904" s="133"/>
      <c r="F904" s="133"/>
      <c r="G904" s="133"/>
      <c r="H904" s="133"/>
      <c r="I904" s="133"/>
      <c r="J904" s="133"/>
      <c r="K904" s="154"/>
      <c r="L904" s="154"/>
      <c r="M904" s="154"/>
      <c r="N904" s="154"/>
      <c r="O904" s="322" t="str">
        <f>IF($C904="1 - HöS",'C1. Verprobung'!$C$17,
IF($C904="2 - HöS/HS",'C1. Verprobung'!$C$18,
IF($C904="3 - HS",'C1. Verprobung'!$C$19,
IF($C904="4 - HS/MS",'C1. Verprobung'!$C$20,
IF($C904="5 - MS",'C1. Verprobung'!$C$21,
IF($C904="6 - MS/NS",'C1. Verprobung'!$C$22,
IF($C904="7 - NS",'C1. Verprobung'!$C$23,"-")))))))</f>
        <v>-</v>
      </c>
      <c r="P904" s="322" t="str">
        <f>IF($C904="1 - HöS",'C1. Verprobung'!$D$17,
IF($C904="2 - HöS/HS",'C1. Verprobung'!$D$18,
IF($C904="3 - HS",'C1. Verprobung'!$D$19,
IF($C904="4 - HS/MS",'C1. Verprobung'!$D$20,
IF($C904="5 - MS",'C1. Verprobung'!$D$21,
IF($C904="6 - MS/NS",'C1. Verprobung'!$D$22,
IF($C904="7 - NS",'C1. Verprobung'!$D$23,"-")))))))</f>
        <v>-</v>
      </c>
      <c r="Q904" s="322" t="str">
        <f>IF($C904="1 - HöS",'C1. Verprobung'!$E$17,
IF($C904="2 - HöS/HS",'C1. Verprobung'!$E$18,
IF($C904="3 - HS",'C1. Verprobung'!$E$19,
IF($C904="4 - HS/MS",'C1. Verprobung'!$E$20,
IF($C904="5 - MS",'C1. Verprobung'!$E$21,
IF($C904="6 - MS/NS",'C1. Verprobung'!$E$22,
IF($C904="7 - NS",'C1. Verprobung'!$E$23,"-")))))))</f>
        <v>-</v>
      </c>
      <c r="R904" s="322" t="str">
        <f>IF($C904="1 - HöS",'C1. Verprobung'!$F$17,
IF($C904="2 - HöS/HS",'C1. Verprobung'!$F$18,
IF($C904="3 - HS",'C1. Verprobung'!$F$19,
IF($C904="4 - HS/MS",'C1. Verprobung'!$F$20,
IF($C904="5 - MS",'C1. Verprobung'!$F$21,
IF($C904="6 - MS/NS",'C1. Verprobung'!$F$22,
IF($C904="7 - NS",'C1. Verprobung'!$F$23,"-")))))))</f>
        <v>-</v>
      </c>
      <c r="S904" s="151"/>
      <c r="T904" s="181">
        <f t="shared" si="68"/>
        <v>0</v>
      </c>
      <c r="U904" s="181">
        <f t="shared" si="69"/>
        <v>0</v>
      </c>
      <c r="V904" s="181">
        <f t="shared" si="70"/>
        <v>0</v>
      </c>
      <c r="W904" s="181">
        <f t="shared" si="71"/>
        <v>0</v>
      </c>
      <c r="X904" s="181">
        <f t="shared" si="72"/>
        <v>0</v>
      </c>
    </row>
    <row r="905" spans="2:24" ht="15" customHeight="1" x14ac:dyDescent="0.2">
      <c r="B905" s="337" t="s">
        <v>36</v>
      </c>
      <c r="C905" s="133" t="s">
        <v>36</v>
      </c>
      <c r="D905" s="133" t="s">
        <v>36</v>
      </c>
      <c r="E905" s="133"/>
      <c r="F905" s="133"/>
      <c r="G905" s="133"/>
      <c r="H905" s="133"/>
      <c r="I905" s="133"/>
      <c r="J905" s="133"/>
      <c r="K905" s="154"/>
      <c r="L905" s="154"/>
      <c r="M905" s="154"/>
      <c r="N905" s="154"/>
      <c r="O905" s="322" t="str">
        <f>IF($C905="1 - HöS",'C1. Verprobung'!$C$17,
IF($C905="2 - HöS/HS",'C1. Verprobung'!$C$18,
IF($C905="3 - HS",'C1. Verprobung'!$C$19,
IF($C905="4 - HS/MS",'C1. Verprobung'!$C$20,
IF($C905="5 - MS",'C1. Verprobung'!$C$21,
IF($C905="6 - MS/NS",'C1. Verprobung'!$C$22,
IF($C905="7 - NS",'C1. Verprobung'!$C$23,"-")))))))</f>
        <v>-</v>
      </c>
      <c r="P905" s="322" t="str">
        <f>IF($C905="1 - HöS",'C1. Verprobung'!$D$17,
IF($C905="2 - HöS/HS",'C1. Verprobung'!$D$18,
IF($C905="3 - HS",'C1. Verprobung'!$D$19,
IF($C905="4 - HS/MS",'C1. Verprobung'!$D$20,
IF($C905="5 - MS",'C1. Verprobung'!$D$21,
IF($C905="6 - MS/NS",'C1. Verprobung'!$D$22,
IF($C905="7 - NS",'C1. Verprobung'!$D$23,"-")))))))</f>
        <v>-</v>
      </c>
      <c r="Q905" s="322" t="str">
        <f>IF($C905="1 - HöS",'C1. Verprobung'!$E$17,
IF($C905="2 - HöS/HS",'C1. Verprobung'!$E$18,
IF($C905="3 - HS",'C1. Verprobung'!$E$19,
IF($C905="4 - HS/MS",'C1. Verprobung'!$E$20,
IF($C905="5 - MS",'C1. Verprobung'!$E$21,
IF($C905="6 - MS/NS",'C1. Verprobung'!$E$22,
IF($C905="7 - NS",'C1. Verprobung'!$E$23,"-")))))))</f>
        <v>-</v>
      </c>
      <c r="R905" s="322" t="str">
        <f>IF($C905="1 - HöS",'C1. Verprobung'!$F$17,
IF($C905="2 - HöS/HS",'C1. Verprobung'!$F$18,
IF($C905="3 - HS",'C1. Verprobung'!$F$19,
IF($C905="4 - HS/MS",'C1. Verprobung'!$F$20,
IF($C905="5 - MS",'C1. Verprobung'!$F$21,
IF($C905="6 - MS/NS",'C1. Verprobung'!$F$22,
IF($C905="7 - NS",'C1. Verprobung'!$F$23,"-")))))))</f>
        <v>-</v>
      </c>
      <c r="S905" s="151"/>
      <c r="T905" s="181">
        <f t="shared" si="68"/>
        <v>0</v>
      </c>
      <c r="U905" s="181">
        <f t="shared" si="69"/>
        <v>0</v>
      </c>
      <c r="V905" s="181">
        <f t="shared" si="70"/>
        <v>0</v>
      </c>
      <c r="W905" s="181">
        <f t="shared" si="71"/>
        <v>0</v>
      </c>
      <c r="X905" s="181">
        <f t="shared" si="72"/>
        <v>0</v>
      </c>
    </row>
    <row r="906" spans="2:24" ht="15" customHeight="1" x14ac:dyDescent="0.2">
      <c r="B906" s="337" t="s">
        <v>36</v>
      </c>
      <c r="C906" s="133" t="s">
        <v>36</v>
      </c>
      <c r="D906" s="133" t="s">
        <v>36</v>
      </c>
      <c r="E906" s="133"/>
      <c r="F906" s="133"/>
      <c r="G906" s="133"/>
      <c r="H906" s="133"/>
      <c r="I906" s="133"/>
      <c r="J906" s="133"/>
      <c r="K906" s="154"/>
      <c r="L906" s="154"/>
      <c r="M906" s="154"/>
      <c r="N906" s="154"/>
      <c r="O906" s="322" t="str">
        <f>IF($C906="1 - HöS",'C1. Verprobung'!$C$17,
IF($C906="2 - HöS/HS",'C1. Verprobung'!$C$18,
IF($C906="3 - HS",'C1. Verprobung'!$C$19,
IF($C906="4 - HS/MS",'C1. Verprobung'!$C$20,
IF($C906="5 - MS",'C1. Verprobung'!$C$21,
IF($C906="6 - MS/NS",'C1. Verprobung'!$C$22,
IF($C906="7 - NS",'C1. Verprobung'!$C$23,"-")))))))</f>
        <v>-</v>
      </c>
      <c r="P906" s="322" t="str">
        <f>IF($C906="1 - HöS",'C1. Verprobung'!$D$17,
IF($C906="2 - HöS/HS",'C1. Verprobung'!$D$18,
IF($C906="3 - HS",'C1. Verprobung'!$D$19,
IF($C906="4 - HS/MS",'C1. Verprobung'!$D$20,
IF($C906="5 - MS",'C1. Verprobung'!$D$21,
IF($C906="6 - MS/NS",'C1. Verprobung'!$D$22,
IF($C906="7 - NS",'C1. Verprobung'!$D$23,"-")))))))</f>
        <v>-</v>
      </c>
      <c r="Q906" s="322" t="str">
        <f>IF($C906="1 - HöS",'C1. Verprobung'!$E$17,
IF($C906="2 - HöS/HS",'C1. Verprobung'!$E$18,
IF($C906="3 - HS",'C1. Verprobung'!$E$19,
IF($C906="4 - HS/MS",'C1. Verprobung'!$E$20,
IF($C906="5 - MS",'C1. Verprobung'!$E$21,
IF($C906="6 - MS/NS",'C1. Verprobung'!$E$22,
IF($C906="7 - NS",'C1. Verprobung'!$E$23,"-")))))))</f>
        <v>-</v>
      </c>
      <c r="R906" s="322" t="str">
        <f>IF($C906="1 - HöS",'C1. Verprobung'!$F$17,
IF($C906="2 - HöS/HS",'C1. Verprobung'!$F$18,
IF($C906="3 - HS",'C1. Verprobung'!$F$19,
IF($C906="4 - HS/MS",'C1. Verprobung'!$F$20,
IF($C906="5 - MS",'C1. Verprobung'!$F$21,
IF($C906="6 - MS/NS",'C1. Verprobung'!$F$22,
IF($C906="7 - NS",'C1. Verprobung'!$F$23,"-")))))))</f>
        <v>-</v>
      </c>
      <c r="S906" s="151"/>
      <c r="T906" s="181">
        <f t="shared" si="68"/>
        <v>0</v>
      </c>
      <c r="U906" s="181">
        <f t="shared" si="69"/>
        <v>0</v>
      </c>
      <c r="V906" s="181">
        <f t="shared" si="70"/>
        <v>0</v>
      </c>
      <c r="W906" s="181">
        <f t="shared" si="71"/>
        <v>0</v>
      </c>
      <c r="X906" s="181">
        <f t="shared" si="72"/>
        <v>0</v>
      </c>
    </row>
    <row r="907" spans="2:24" ht="15" customHeight="1" x14ac:dyDescent="0.2">
      <c r="B907" s="337" t="s">
        <v>36</v>
      </c>
      <c r="C907" s="133" t="s">
        <v>36</v>
      </c>
      <c r="D907" s="133" t="s">
        <v>36</v>
      </c>
      <c r="E907" s="133"/>
      <c r="F907" s="133"/>
      <c r="G907" s="133"/>
      <c r="H907" s="133"/>
      <c r="I907" s="133"/>
      <c r="J907" s="133"/>
      <c r="K907" s="154"/>
      <c r="L907" s="154"/>
      <c r="M907" s="154"/>
      <c r="N907" s="154"/>
      <c r="O907" s="322" t="str">
        <f>IF($C907="1 - HöS",'C1. Verprobung'!$C$17,
IF($C907="2 - HöS/HS",'C1. Verprobung'!$C$18,
IF($C907="3 - HS",'C1. Verprobung'!$C$19,
IF($C907="4 - HS/MS",'C1. Verprobung'!$C$20,
IF($C907="5 - MS",'C1. Verprobung'!$C$21,
IF($C907="6 - MS/NS",'C1. Verprobung'!$C$22,
IF($C907="7 - NS",'C1. Verprobung'!$C$23,"-")))))))</f>
        <v>-</v>
      </c>
      <c r="P907" s="322" t="str">
        <f>IF($C907="1 - HöS",'C1. Verprobung'!$D$17,
IF($C907="2 - HöS/HS",'C1. Verprobung'!$D$18,
IF($C907="3 - HS",'C1. Verprobung'!$D$19,
IF($C907="4 - HS/MS",'C1. Verprobung'!$D$20,
IF($C907="5 - MS",'C1. Verprobung'!$D$21,
IF($C907="6 - MS/NS",'C1. Verprobung'!$D$22,
IF($C907="7 - NS",'C1. Verprobung'!$D$23,"-")))))))</f>
        <v>-</v>
      </c>
      <c r="Q907" s="322" t="str">
        <f>IF($C907="1 - HöS",'C1. Verprobung'!$E$17,
IF($C907="2 - HöS/HS",'C1. Verprobung'!$E$18,
IF($C907="3 - HS",'C1. Verprobung'!$E$19,
IF($C907="4 - HS/MS",'C1. Verprobung'!$E$20,
IF($C907="5 - MS",'C1. Verprobung'!$E$21,
IF($C907="6 - MS/NS",'C1. Verprobung'!$E$22,
IF($C907="7 - NS",'C1. Verprobung'!$E$23,"-")))))))</f>
        <v>-</v>
      </c>
      <c r="R907" s="322" t="str">
        <f>IF($C907="1 - HöS",'C1. Verprobung'!$F$17,
IF($C907="2 - HöS/HS",'C1. Verprobung'!$F$18,
IF($C907="3 - HS",'C1. Verprobung'!$F$19,
IF($C907="4 - HS/MS",'C1. Verprobung'!$F$20,
IF($C907="5 - MS",'C1. Verprobung'!$F$21,
IF($C907="6 - MS/NS",'C1. Verprobung'!$F$22,
IF($C907="7 - NS",'C1. Verprobung'!$F$23,"-")))))))</f>
        <v>-</v>
      </c>
      <c r="S907" s="151"/>
      <c r="T907" s="181">
        <f t="shared" si="68"/>
        <v>0</v>
      </c>
      <c r="U907" s="181">
        <f t="shared" si="69"/>
        <v>0</v>
      </c>
      <c r="V907" s="181">
        <f t="shared" si="70"/>
        <v>0</v>
      </c>
      <c r="W907" s="181">
        <f t="shared" si="71"/>
        <v>0</v>
      </c>
      <c r="X907" s="181">
        <f t="shared" si="72"/>
        <v>0</v>
      </c>
    </row>
    <row r="908" spans="2:24" ht="15" customHeight="1" x14ac:dyDescent="0.2">
      <c r="B908" s="337" t="s">
        <v>36</v>
      </c>
      <c r="C908" s="133" t="s">
        <v>36</v>
      </c>
      <c r="D908" s="133" t="s">
        <v>36</v>
      </c>
      <c r="E908" s="133"/>
      <c r="F908" s="133"/>
      <c r="G908" s="133"/>
      <c r="H908" s="133"/>
      <c r="I908" s="133"/>
      <c r="J908" s="133"/>
      <c r="K908" s="154"/>
      <c r="L908" s="154"/>
      <c r="M908" s="154"/>
      <c r="N908" s="154"/>
      <c r="O908" s="322" t="str">
        <f>IF($C908="1 - HöS",'C1. Verprobung'!$C$17,
IF($C908="2 - HöS/HS",'C1. Verprobung'!$C$18,
IF($C908="3 - HS",'C1. Verprobung'!$C$19,
IF($C908="4 - HS/MS",'C1. Verprobung'!$C$20,
IF($C908="5 - MS",'C1. Verprobung'!$C$21,
IF($C908="6 - MS/NS",'C1. Verprobung'!$C$22,
IF($C908="7 - NS",'C1. Verprobung'!$C$23,"-")))))))</f>
        <v>-</v>
      </c>
      <c r="P908" s="322" t="str">
        <f>IF($C908="1 - HöS",'C1. Verprobung'!$D$17,
IF($C908="2 - HöS/HS",'C1. Verprobung'!$D$18,
IF($C908="3 - HS",'C1. Verprobung'!$D$19,
IF($C908="4 - HS/MS",'C1. Verprobung'!$D$20,
IF($C908="5 - MS",'C1. Verprobung'!$D$21,
IF($C908="6 - MS/NS",'C1. Verprobung'!$D$22,
IF($C908="7 - NS",'C1. Verprobung'!$D$23,"-")))))))</f>
        <v>-</v>
      </c>
      <c r="Q908" s="322" t="str">
        <f>IF($C908="1 - HöS",'C1. Verprobung'!$E$17,
IF($C908="2 - HöS/HS",'C1. Verprobung'!$E$18,
IF($C908="3 - HS",'C1. Verprobung'!$E$19,
IF($C908="4 - HS/MS",'C1. Verprobung'!$E$20,
IF($C908="5 - MS",'C1. Verprobung'!$E$21,
IF($C908="6 - MS/NS",'C1. Verprobung'!$E$22,
IF($C908="7 - NS",'C1. Verprobung'!$E$23,"-")))))))</f>
        <v>-</v>
      </c>
      <c r="R908" s="322" t="str">
        <f>IF($C908="1 - HöS",'C1. Verprobung'!$F$17,
IF($C908="2 - HöS/HS",'C1. Verprobung'!$F$18,
IF($C908="3 - HS",'C1. Verprobung'!$F$19,
IF($C908="4 - HS/MS",'C1. Verprobung'!$F$20,
IF($C908="5 - MS",'C1. Verprobung'!$F$21,
IF($C908="6 - MS/NS",'C1. Verprobung'!$F$22,
IF($C908="7 - NS",'C1. Verprobung'!$F$23,"-")))))))</f>
        <v>-</v>
      </c>
      <c r="S908" s="151"/>
      <c r="T908" s="181">
        <f t="shared" si="68"/>
        <v>0</v>
      </c>
      <c r="U908" s="181">
        <f t="shared" si="69"/>
        <v>0</v>
      </c>
      <c r="V908" s="181">
        <f t="shared" si="70"/>
        <v>0</v>
      </c>
      <c r="W908" s="181">
        <f t="shared" si="71"/>
        <v>0</v>
      </c>
      <c r="X908" s="181">
        <f t="shared" si="72"/>
        <v>0</v>
      </c>
    </row>
    <row r="909" spans="2:24" ht="15" customHeight="1" x14ac:dyDescent="0.2">
      <c r="B909" s="337" t="s">
        <v>36</v>
      </c>
      <c r="C909" s="133" t="s">
        <v>36</v>
      </c>
      <c r="D909" s="133" t="s">
        <v>36</v>
      </c>
      <c r="E909" s="133"/>
      <c r="F909" s="133"/>
      <c r="G909" s="133"/>
      <c r="H909" s="133"/>
      <c r="I909" s="133"/>
      <c r="J909" s="133"/>
      <c r="K909" s="154"/>
      <c r="L909" s="154"/>
      <c r="M909" s="154"/>
      <c r="N909" s="154"/>
      <c r="O909" s="322" t="str">
        <f>IF($C909="1 - HöS",'C1. Verprobung'!$C$17,
IF($C909="2 - HöS/HS",'C1. Verprobung'!$C$18,
IF($C909="3 - HS",'C1. Verprobung'!$C$19,
IF($C909="4 - HS/MS",'C1. Verprobung'!$C$20,
IF($C909="5 - MS",'C1. Verprobung'!$C$21,
IF($C909="6 - MS/NS",'C1. Verprobung'!$C$22,
IF($C909="7 - NS",'C1. Verprobung'!$C$23,"-")))))))</f>
        <v>-</v>
      </c>
      <c r="P909" s="322" t="str">
        <f>IF($C909="1 - HöS",'C1. Verprobung'!$D$17,
IF($C909="2 - HöS/HS",'C1. Verprobung'!$D$18,
IF($C909="3 - HS",'C1. Verprobung'!$D$19,
IF($C909="4 - HS/MS",'C1. Verprobung'!$D$20,
IF($C909="5 - MS",'C1. Verprobung'!$D$21,
IF($C909="6 - MS/NS",'C1. Verprobung'!$D$22,
IF($C909="7 - NS",'C1. Verprobung'!$D$23,"-")))))))</f>
        <v>-</v>
      </c>
      <c r="Q909" s="322" t="str">
        <f>IF($C909="1 - HöS",'C1. Verprobung'!$E$17,
IF($C909="2 - HöS/HS",'C1. Verprobung'!$E$18,
IF($C909="3 - HS",'C1. Verprobung'!$E$19,
IF($C909="4 - HS/MS",'C1. Verprobung'!$E$20,
IF($C909="5 - MS",'C1. Verprobung'!$E$21,
IF($C909="6 - MS/NS",'C1. Verprobung'!$E$22,
IF($C909="7 - NS",'C1. Verprobung'!$E$23,"-")))))))</f>
        <v>-</v>
      </c>
      <c r="R909" s="322" t="str">
        <f>IF($C909="1 - HöS",'C1. Verprobung'!$F$17,
IF($C909="2 - HöS/HS",'C1. Verprobung'!$F$18,
IF($C909="3 - HS",'C1. Verprobung'!$F$19,
IF($C909="4 - HS/MS",'C1. Verprobung'!$F$20,
IF($C909="5 - MS",'C1. Verprobung'!$F$21,
IF($C909="6 - MS/NS",'C1. Verprobung'!$F$22,
IF($C909="7 - NS",'C1. Verprobung'!$F$23,"-")))))))</f>
        <v>-</v>
      </c>
      <c r="S909" s="151"/>
      <c r="T909" s="181">
        <f t="shared" si="68"/>
        <v>0</v>
      </c>
      <c r="U909" s="181">
        <f t="shared" si="69"/>
        <v>0</v>
      </c>
      <c r="V909" s="181">
        <f t="shared" si="70"/>
        <v>0</v>
      </c>
      <c r="W909" s="181">
        <f t="shared" si="71"/>
        <v>0</v>
      </c>
      <c r="X909" s="181">
        <f t="shared" si="72"/>
        <v>0</v>
      </c>
    </row>
    <row r="910" spans="2:24" ht="15" customHeight="1" x14ac:dyDescent="0.2">
      <c r="B910" s="337" t="s">
        <v>36</v>
      </c>
      <c r="C910" s="133" t="s">
        <v>36</v>
      </c>
      <c r="D910" s="133" t="s">
        <v>36</v>
      </c>
      <c r="E910" s="133"/>
      <c r="F910" s="133"/>
      <c r="G910" s="133"/>
      <c r="H910" s="133"/>
      <c r="I910" s="133"/>
      <c r="J910" s="133"/>
      <c r="K910" s="154"/>
      <c r="L910" s="154"/>
      <c r="M910" s="154"/>
      <c r="N910" s="154"/>
      <c r="O910" s="322" t="str">
        <f>IF($C910="1 - HöS",'C1. Verprobung'!$C$17,
IF($C910="2 - HöS/HS",'C1. Verprobung'!$C$18,
IF($C910="3 - HS",'C1. Verprobung'!$C$19,
IF($C910="4 - HS/MS",'C1. Verprobung'!$C$20,
IF($C910="5 - MS",'C1. Verprobung'!$C$21,
IF($C910="6 - MS/NS",'C1. Verprobung'!$C$22,
IF($C910="7 - NS",'C1. Verprobung'!$C$23,"-")))))))</f>
        <v>-</v>
      </c>
      <c r="P910" s="322" t="str">
        <f>IF($C910="1 - HöS",'C1. Verprobung'!$D$17,
IF($C910="2 - HöS/HS",'C1. Verprobung'!$D$18,
IF($C910="3 - HS",'C1. Verprobung'!$D$19,
IF($C910="4 - HS/MS",'C1. Verprobung'!$D$20,
IF($C910="5 - MS",'C1. Verprobung'!$D$21,
IF($C910="6 - MS/NS",'C1. Verprobung'!$D$22,
IF($C910="7 - NS",'C1. Verprobung'!$D$23,"-")))))))</f>
        <v>-</v>
      </c>
      <c r="Q910" s="322" t="str">
        <f>IF($C910="1 - HöS",'C1. Verprobung'!$E$17,
IF($C910="2 - HöS/HS",'C1. Verprobung'!$E$18,
IF($C910="3 - HS",'C1. Verprobung'!$E$19,
IF($C910="4 - HS/MS",'C1. Verprobung'!$E$20,
IF($C910="5 - MS",'C1. Verprobung'!$E$21,
IF($C910="6 - MS/NS",'C1. Verprobung'!$E$22,
IF($C910="7 - NS",'C1. Verprobung'!$E$23,"-")))))))</f>
        <v>-</v>
      </c>
      <c r="R910" s="322" t="str">
        <f>IF($C910="1 - HöS",'C1. Verprobung'!$F$17,
IF($C910="2 - HöS/HS",'C1. Verprobung'!$F$18,
IF($C910="3 - HS",'C1. Verprobung'!$F$19,
IF($C910="4 - HS/MS",'C1. Verprobung'!$F$20,
IF($C910="5 - MS",'C1. Verprobung'!$F$21,
IF($C910="6 - MS/NS",'C1. Verprobung'!$F$22,
IF($C910="7 - NS",'C1. Verprobung'!$F$23,"-")))))))</f>
        <v>-</v>
      </c>
      <c r="S910" s="151"/>
      <c r="T910" s="181">
        <f t="shared" si="68"/>
        <v>0</v>
      </c>
      <c r="U910" s="181">
        <f t="shared" si="69"/>
        <v>0</v>
      </c>
      <c r="V910" s="181">
        <f t="shared" si="70"/>
        <v>0</v>
      </c>
      <c r="W910" s="181">
        <f t="shared" si="71"/>
        <v>0</v>
      </c>
      <c r="X910" s="181">
        <f t="shared" si="72"/>
        <v>0</v>
      </c>
    </row>
    <row r="911" spans="2:24" ht="15" customHeight="1" x14ac:dyDescent="0.2">
      <c r="B911" s="337" t="s">
        <v>36</v>
      </c>
      <c r="C911" s="133" t="s">
        <v>36</v>
      </c>
      <c r="D911" s="133" t="s">
        <v>36</v>
      </c>
      <c r="E911" s="133"/>
      <c r="F911" s="133"/>
      <c r="G911" s="133"/>
      <c r="H911" s="133"/>
      <c r="I911" s="133"/>
      <c r="J911" s="133"/>
      <c r="K911" s="154"/>
      <c r="L911" s="154"/>
      <c r="M911" s="154"/>
      <c r="N911" s="154"/>
      <c r="O911" s="322" t="str">
        <f>IF($C911="1 - HöS",'C1. Verprobung'!$C$17,
IF($C911="2 - HöS/HS",'C1. Verprobung'!$C$18,
IF($C911="3 - HS",'C1. Verprobung'!$C$19,
IF($C911="4 - HS/MS",'C1. Verprobung'!$C$20,
IF($C911="5 - MS",'C1. Verprobung'!$C$21,
IF($C911="6 - MS/NS",'C1. Verprobung'!$C$22,
IF($C911="7 - NS",'C1. Verprobung'!$C$23,"-")))))))</f>
        <v>-</v>
      </c>
      <c r="P911" s="322" t="str">
        <f>IF($C911="1 - HöS",'C1. Verprobung'!$D$17,
IF($C911="2 - HöS/HS",'C1. Verprobung'!$D$18,
IF($C911="3 - HS",'C1. Verprobung'!$D$19,
IF($C911="4 - HS/MS",'C1. Verprobung'!$D$20,
IF($C911="5 - MS",'C1. Verprobung'!$D$21,
IF($C911="6 - MS/NS",'C1. Verprobung'!$D$22,
IF($C911="7 - NS",'C1. Verprobung'!$D$23,"-")))))))</f>
        <v>-</v>
      </c>
      <c r="Q911" s="322" t="str">
        <f>IF($C911="1 - HöS",'C1. Verprobung'!$E$17,
IF($C911="2 - HöS/HS",'C1. Verprobung'!$E$18,
IF($C911="3 - HS",'C1. Verprobung'!$E$19,
IF($C911="4 - HS/MS",'C1. Verprobung'!$E$20,
IF($C911="5 - MS",'C1. Verprobung'!$E$21,
IF($C911="6 - MS/NS",'C1. Verprobung'!$E$22,
IF($C911="7 - NS",'C1. Verprobung'!$E$23,"-")))))))</f>
        <v>-</v>
      </c>
      <c r="R911" s="322" t="str">
        <f>IF($C911="1 - HöS",'C1. Verprobung'!$F$17,
IF($C911="2 - HöS/HS",'C1. Verprobung'!$F$18,
IF($C911="3 - HS",'C1. Verprobung'!$F$19,
IF($C911="4 - HS/MS",'C1. Verprobung'!$F$20,
IF($C911="5 - MS",'C1. Verprobung'!$F$21,
IF($C911="6 - MS/NS",'C1. Verprobung'!$F$22,
IF($C911="7 - NS",'C1. Verprobung'!$F$23,"-")))))))</f>
        <v>-</v>
      </c>
      <c r="S911" s="151"/>
      <c r="T911" s="181">
        <f t="shared" si="68"/>
        <v>0</v>
      </c>
      <c r="U911" s="181">
        <f t="shared" si="69"/>
        <v>0</v>
      </c>
      <c r="V911" s="181">
        <f t="shared" si="70"/>
        <v>0</v>
      </c>
      <c r="W911" s="181">
        <f t="shared" si="71"/>
        <v>0</v>
      </c>
      <c r="X911" s="181">
        <f t="shared" si="72"/>
        <v>0</v>
      </c>
    </row>
    <row r="912" spans="2:24" ht="15" customHeight="1" x14ac:dyDescent="0.2">
      <c r="B912" s="337" t="s">
        <v>36</v>
      </c>
      <c r="C912" s="133" t="s">
        <v>36</v>
      </c>
      <c r="D912" s="133" t="s">
        <v>36</v>
      </c>
      <c r="E912" s="133"/>
      <c r="F912" s="133"/>
      <c r="G912" s="133"/>
      <c r="H912" s="133"/>
      <c r="I912" s="133"/>
      <c r="J912" s="133"/>
      <c r="K912" s="154"/>
      <c r="L912" s="154"/>
      <c r="M912" s="154"/>
      <c r="N912" s="154"/>
      <c r="O912" s="322" t="str">
        <f>IF($C912="1 - HöS",'C1. Verprobung'!$C$17,
IF($C912="2 - HöS/HS",'C1. Verprobung'!$C$18,
IF($C912="3 - HS",'C1. Verprobung'!$C$19,
IF($C912="4 - HS/MS",'C1. Verprobung'!$C$20,
IF($C912="5 - MS",'C1. Verprobung'!$C$21,
IF($C912="6 - MS/NS",'C1. Verprobung'!$C$22,
IF($C912="7 - NS",'C1. Verprobung'!$C$23,"-")))))))</f>
        <v>-</v>
      </c>
      <c r="P912" s="322" t="str">
        <f>IF($C912="1 - HöS",'C1. Verprobung'!$D$17,
IF($C912="2 - HöS/HS",'C1. Verprobung'!$D$18,
IF($C912="3 - HS",'C1. Verprobung'!$D$19,
IF($C912="4 - HS/MS",'C1. Verprobung'!$D$20,
IF($C912="5 - MS",'C1. Verprobung'!$D$21,
IF($C912="6 - MS/NS",'C1. Verprobung'!$D$22,
IF($C912="7 - NS",'C1. Verprobung'!$D$23,"-")))))))</f>
        <v>-</v>
      </c>
      <c r="Q912" s="322" t="str">
        <f>IF($C912="1 - HöS",'C1. Verprobung'!$E$17,
IF($C912="2 - HöS/HS",'C1. Verprobung'!$E$18,
IF($C912="3 - HS",'C1. Verprobung'!$E$19,
IF($C912="4 - HS/MS",'C1. Verprobung'!$E$20,
IF($C912="5 - MS",'C1. Verprobung'!$E$21,
IF($C912="6 - MS/NS",'C1. Verprobung'!$E$22,
IF($C912="7 - NS",'C1. Verprobung'!$E$23,"-")))))))</f>
        <v>-</v>
      </c>
      <c r="R912" s="322" t="str">
        <f>IF($C912="1 - HöS",'C1. Verprobung'!$F$17,
IF($C912="2 - HöS/HS",'C1. Verprobung'!$F$18,
IF($C912="3 - HS",'C1. Verprobung'!$F$19,
IF($C912="4 - HS/MS",'C1. Verprobung'!$F$20,
IF($C912="5 - MS",'C1. Verprobung'!$F$21,
IF($C912="6 - MS/NS",'C1. Verprobung'!$F$22,
IF($C912="7 - NS",'C1. Verprobung'!$F$23,"-")))))))</f>
        <v>-</v>
      </c>
      <c r="S912" s="151"/>
      <c r="T912" s="181">
        <f t="shared" si="68"/>
        <v>0</v>
      </c>
      <c r="U912" s="181">
        <f t="shared" si="69"/>
        <v>0</v>
      </c>
      <c r="V912" s="181">
        <f t="shared" si="70"/>
        <v>0</v>
      </c>
      <c r="W912" s="181">
        <f t="shared" si="71"/>
        <v>0</v>
      </c>
      <c r="X912" s="181">
        <f t="shared" si="72"/>
        <v>0</v>
      </c>
    </row>
    <row r="913" spans="2:24" ht="15" customHeight="1" x14ac:dyDescent="0.2">
      <c r="B913" s="337" t="s">
        <v>36</v>
      </c>
      <c r="C913" s="133" t="s">
        <v>36</v>
      </c>
      <c r="D913" s="133" t="s">
        <v>36</v>
      </c>
      <c r="E913" s="133"/>
      <c r="F913" s="133"/>
      <c r="G913" s="133"/>
      <c r="H913" s="133"/>
      <c r="I913" s="133"/>
      <c r="J913" s="133"/>
      <c r="K913" s="154"/>
      <c r="L913" s="154"/>
      <c r="M913" s="154"/>
      <c r="N913" s="154"/>
      <c r="O913" s="322" t="str">
        <f>IF($C913="1 - HöS",'C1. Verprobung'!$C$17,
IF($C913="2 - HöS/HS",'C1. Verprobung'!$C$18,
IF($C913="3 - HS",'C1. Verprobung'!$C$19,
IF($C913="4 - HS/MS",'C1. Verprobung'!$C$20,
IF($C913="5 - MS",'C1. Verprobung'!$C$21,
IF($C913="6 - MS/NS",'C1. Verprobung'!$C$22,
IF($C913="7 - NS",'C1. Verprobung'!$C$23,"-")))))))</f>
        <v>-</v>
      </c>
      <c r="P913" s="322" t="str">
        <f>IF($C913="1 - HöS",'C1. Verprobung'!$D$17,
IF($C913="2 - HöS/HS",'C1. Verprobung'!$D$18,
IF($C913="3 - HS",'C1. Verprobung'!$D$19,
IF($C913="4 - HS/MS",'C1. Verprobung'!$D$20,
IF($C913="5 - MS",'C1. Verprobung'!$D$21,
IF($C913="6 - MS/NS",'C1. Verprobung'!$D$22,
IF($C913="7 - NS",'C1. Verprobung'!$D$23,"-")))))))</f>
        <v>-</v>
      </c>
      <c r="Q913" s="322" t="str">
        <f>IF($C913="1 - HöS",'C1. Verprobung'!$E$17,
IF($C913="2 - HöS/HS",'C1. Verprobung'!$E$18,
IF($C913="3 - HS",'C1. Verprobung'!$E$19,
IF($C913="4 - HS/MS",'C1. Verprobung'!$E$20,
IF($C913="5 - MS",'C1. Verprobung'!$E$21,
IF($C913="6 - MS/NS",'C1. Verprobung'!$E$22,
IF($C913="7 - NS",'C1. Verprobung'!$E$23,"-")))))))</f>
        <v>-</v>
      </c>
      <c r="R913" s="322" t="str">
        <f>IF($C913="1 - HöS",'C1. Verprobung'!$F$17,
IF($C913="2 - HöS/HS",'C1. Verprobung'!$F$18,
IF($C913="3 - HS",'C1. Verprobung'!$F$19,
IF($C913="4 - HS/MS",'C1. Verprobung'!$F$20,
IF($C913="5 - MS",'C1. Verprobung'!$F$21,
IF($C913="6 - MS/NS",'C1. Verprobung'!$F$22,
IF($C913="7 - NS",'C1. Verprobung'!$F$23,"-")))))))</f>
        <v>-</v>
      </c>
      <c r="S913" s="151"/>
      <c r="T913" s="181">
        <f t="shared" ref="T913:T976" si="73">IF($B913="§ 19 Abs. 2 Satz 1 StromNEV",(($K913*$O913)+($L913*$P913/100))*($S913),0)</f>
        <v>0</v>
      </c>
      <c r="U913" s="181">
        <f t="shared" ref="U913:U976" si="74">IF($B913="§ 19 Abs. 2 Satz 1 StromNEV",(($M913*$Q913)+($N913*$R913/100))*($S913),0)</f>
        <v>0</v>
      </c>
      <c r="V913" s="181">
        <f t="shared" ref="V913:V976" si="75">IF($B913="§ 19 Abs. 2 Satz 2 StromNEV",(($M913*$Q913)+($N913*$R913/100))*($S913),0)</f>
        <v>0</v>
      </c>
      <c r="W913" s="181">
        <f t="shared" si="71"/>
        <v>0</v>
      </c>
      <c r="X913" s="181">
        <f t="shared" si="72"/>
        <v>0</v>
      </c>
    </row>
    <row r="914" spans="2:24" ht="15" customHeight="1" x14ac:dyDescent="0.2">
      <c r="B914" s="337" t="s">
        <v>36</v>
      </c>
      <c r="C914" s="133" t="s">
        <v>36</v>
      </c>
      <c r="D914" s="133" t="s">
        <v>36</v>
      </c>
      <c r="E914" s="133"/>
      <c r="F914" s="133"/>
      <c r="G914" s="133"/>
      <c r="H914" s="133"/>
      <c r="I914" s="133"/>
      <c r="J914" s="133"/>
      <c r="K914" s="154"/>
      <c r="L914" s="154"/>
      <c r="M914" s="154"/>
      <c r="N914" s="154"/>
      <c r="O914" s="322" t="str">
        <f>IF($C914="1 - HöS",'C1. Verprobung'!$C$17,
IF($C914="2 - HöS/HS",'C1. Verprobung'!$C$18,
IF($C914="3 - HS",'C1. Verprobung'!$C$19,
IF($C914="4 - HS/MS",'C1. Verprobung'!$C$20,
IF($C914="5 - MS",'C1. Verprobung'!$C$21,
IF($C914="6 - MS/NS",'C1. Verprobung'!$C$22,
IF($C914="7 - NS",'C1. Verprobung'!$C$23,"-")))))))</f>
        <v>-</v>
      </c>
      <c r="P914" s="322" t="str">
        <f>IF($C914="1 - HöS",'C1. Verprobung'!$D$17,
IF($C914="2 - HöS/HS",'C1. Verprobung'!$D$18,
IF($C914="3 - HS",'C1. Verprobung'!$D$19,
IF($C914="4 - HS/MS",'C1. Verprobung'!$D$20,
IF($C914="5 - MS",'C1. Verprobung'!$D$21,
IF($C914="6 - MS/NS",'C1. Verprobung'!$D$22,
IF($C914="7 - NS",'C1. Verprobung'!$D$23,"-")))))))</f>
        <v>-</v>
      </c>
      <c r="Q914" s="322" t="str">
        <f>IF($C914="1 - HöS",'C1. Verprobung'!$E$17,
IF($C914="2 - HöS/HS",'C1. Verprobung'!$E$18,
IF($C914="3 - HS",'C1. Verprobung'!$E$19,
IF($C914="4 - HS/MS",'C1. Verprobung'!$E$20,
IF($C914="5 - MS",'C1. Verprobung'!$E$21,
IF($C914="6 - MS/NS",'C1. Verprobung'!$E$22,
IF($C914="7 - NS",'C1. Verprobung'!$E$23,"-")))))))</f>
        <v>-</v>
      </c>
      <c r="R914" s="322" t="str">
        <f>IF($C914="1 - HöS",'C1. Verprobung'!$F$17,
IF($C914="2 - HöS/HS",'C1. Verprobung'!$F$18,
IF($C914="3 - HS",'C1. Verprobung'!$F$19,
IF($C914="4 - HS/MS",'C1. Verprobung'!$F$20,
IF($C914="5 - MS",'C1. Verprobung'!$F$21,
IF($C914="6 - MS/NS",'C1. Verprobung'!$F$22,
IF($C914="7 - NS",'C1. Verprobung'!$F$23,"-")))))))</f>
        <v>-</v>
      </c>
      <c r="S914" s="151"/>
      <c r="T914" s="181">
        <f t="shared" si="73"/>
        <v>0</v>
      </c>
      <c r="U914" s="181">
        <f t="shared" si="74"/>
        <v>0</v>
      </c>
      <c r="V914" s="181">
        <f t="shared" si="75"/>
        <v>0</v>
      </c>
      <c r="W914" s="181">
        <f t="shared" ref="W914:W977" si="76">IF($B914="§ 118 Abs. 6 Satz 9 EnWG",(($K914*$O914)+($L914*$P914/100))*($S914),0)</f>
        <v>0</v>
      </c>
      <c r="X914" s="181">
        <f t="shared" ref="X914:X977" si="77">IF($B914="§ 118 Abs. 6 Satz 9 EnWG",(($M914*$Q914)+($N914*$R914/100))*($S914),0)</f>
        <v>0</v>
      </c>
    </row>
    <row r="915" spans="2:24" ht="15" customHeight="1" x14ac:dyDescent="0.2">
      <c r="B915" s="337" t="s">
        <v>36</v>
      </c>
      <c r="C915" s="133" t="s">
        <v>36</v>
      </c>
      <c r="D915" s="133" t="s">
        <v>36</v>
      </c>
      <c r="E915" s="133"/>
      <c r="F915" s="133"/>
      <c r="G915" s="133"/>
      <c r="H915" s="133"/>
      <c r="I915" s="133"/>
      <c r="J915" s="133"/>
      <c r="K915" s="154"/>
      <c r="L915" s="154"/>
      <c r="M915" s="154"/>
      <c r="N915" s="154"/>
      <c r="O915" s="322" t="str">
        <f>IF($C915="1 - HöS",'C1. Verprobung'!$C$17,
IF($C915="2 - HöS/HS",'C1. Verprobung'!$C$18,
IF($C915="3 - HS",'C1. Verprobung'!$C$19,
IF($C915="4 - HS/MS",'C1. Verprobung'!$C$20,
IF($C915="5 - MS",'C1. Verprobung'!$C$21,
IF($C915="6 - MS/NS",'C1. Verprobung'!$C$22,
IF($C915="7 - NS",'C1. Verprobung'!$C$23,"-")))))))</f>
        <v>-</v>
      </c>
      <c r="P915" s="322" t="str">
        <f>IF($C915="1 - HöS",'C1. Verprobung'!$D$17,
IF($C915="2 - HöS/HS",'C1. Verprobung'!$D$18,
IF($C915="3 - HS",'C1. Verprobung'!$D$19,
IF($C915="4 - HS/MS",'C1. Verprobung'!$D$20,
IF($C915="5 - MS",'C1. Verprobung'!$D$21,
IF($C915="6 - MS/NS",'C1. Verprobung'!$D$22,
IF($C915="7 - NS",'C1. Verprobung'!$D$23,"-")))))))</f>
        <v>-</v>
      </c>
      <c r="Q915" s="322" t="str">
        <f>IF($C915="1 - HöS",'C1. Verprobung'!$E$17,
IF($C915="2 - HöS/HS",'C1. Verprobung'!$E$18,
IF($C915="3 - HS",'C1. Verprobung'!$E$19,
IF($C915="4 - HS/MS",'C1. Verprobung'!$E$20,
IF($C915="5 - MS",'C1. Verprobung'!$E$21,
IF($C915="6 - MS/NS",'C1. Verprobung'!$E$22,
IF($C915="7 - NS",'C1. Verprobung'!$E$23,"-")))))))</f>
        <v>-</v>
      </c>
      <c r="R915" s="322" t="str">
        <f>IF($C915="1 - HöS",'C1. Verprobung'!$F$17,
IF($C915="2 - HöS/HS",'C1. Verprobung'!$F$18,
IF($C915="3 - HS",'C1. Verprobung'!$F$19,
IF($C915="4 - HS/MS",'C1. Verprobung'!$F$20,
IF($C915="5 - MS",'C1. Verprobung'!$F$21,
IF($C915="6 - MS/NS",'C1. Verprobung'!$F$22,
IF($C915="7 - NS",'C1. Verprobung'!$F$23,"-")))))))</f>
        <v>-</v>
      </c>
      <c r="S915" s="151"/>
      <c r="T915" s="181">
        <f t="shared" si="73"/>
        <v>0</v>
      </c>
      <c r="U915" s="181">
        <f t="shared" si="74"/>
        <v>0</v>
      </c>
      <c r="V915" s="181">
        <f t="shared" si="75"/>
        <v>0</v>
      </c>
      <c r="W915" s="181">
        <f t="shared" si="76"/>
        <v>0</v>
      </c>
      <c r="X915" s="181">
        <f t="shared" si="77"/>
        <v>0</v>
      </c>
    </row>
    <row r="916" spans="2:24" ht="15" customHeight="1" x14ac:dyDescent="0.2">
      <c r="B916" s="337" t="s">
        <v>36</v>
      </c>
      <c r="C916" s="133" t="s">
        <v>36</v>
      </c>
      <c r="D916" s="133" t="s">
        <v>36</v>
      </c>
      <c r="E916" s="133"/>
      <c r="F916" s="133"/>
      <c r="G916" s="133"/>
      <c r="H916" s="133"/>
      <c r="I916" s="133"/>
      <c r="J916" s="133"/>
      <c r="K916" s="154"/>
      <c r="L916" s="154"/>
      <c r="M916" s="154"/>
      <c r="N916" s="154"/>
      <c r="O916" s="322" t="str">
        <f>IF($C916="1 - HöS",'C1. Verprobung'!$C$17,
IF($C916="2 - HöS/HS",'C1. Verprobung'!$C$18,
IF($C916="3 - HS",'C1. Verprobung'!$C$19,
IF($C916="4 - HS/MS",'C1. Verprobung'!$C$20,
IF($C916="5 - MS",'C1. Verprobung'!$C$21,
IF($C916="6 - MS/NS",'C1. Verprobung'!$C$22,
IF($C916="7 - NS",'C1. Verprobung'!$C$23,"-")))))))</f>
        <v>-</v>
      </c>
      <c r="P916" s="322" t="str">
        <f>IF($C916="1 - HöS",'C1. Verprobung'!$D$17,
IF($C916="2 - HöS/HS",'C1. Verprobung'!$D$18,
IF($C916="3 - HS",'C1. Verprobung'!$D$19,
IF($C916="4 - HS/MS",'C1. Verprobung'!$D$20,
IF($C916="5 - MS",'C1. Verprobung'!$D$21,
IF($C916="6 - MS/NS",'C1. Verprobung'!$D$22,
IF($C916="7 - NS",'C1. Verprobung'!$D$23,"-")))))))</f>
        <v>-</v>
      </c>
      <c r="Q916" s="322" t="str">
        <f>IF($C916="1 - HöS",'C1. Verprobung'!$E$17,
IF($C916="2 - HöS/HS",'C1. Verprobung'!$E$18,
IF($C916="3 - HS",'C1. Verprobung'!$E$19,
IF($C916="4 - HS/MS",'C1. Verprobung'!$E$20,
IF($C916="5 - MS",'C1. Verprobung'!$E$21,
IF($C916="6 - MS/NS",'C1. Verprobung'!$E$22,
IF($C916="7 - NS",'C1. Verprobung'!$E$23,"-")))))))</f>
        <v>-</v>
      </c>
      <c r="R916" s="322" t="str">
        <f>IF($C916="1 - HöS",'C1. Verprobung'!$F$17,
IF($C916="2 - HöS/HS",'C1. Verprobung'!$F$18,
IF($C916="3 - HS",'C1. Verprobung'!$F$19,
IF($C916="4 - HS/MS",'C1. Verprobung'!$F$20,
IF($C916="5 - MS",'C1. Verprobung'!$F$21,
IF($C916="6 - MS/NS",'C1. Verprobung'!$F$22,
IF($C916="7 - NS",'C1. Verprobung'!$F$23,"-")))))))</f>
        <v>-</v>
      </c>
      <c r="S916" s="151"/>
      <c r="T916" s="181">
        <f t="shared" si="73"/>
        <v>0</v>
      </c>
      <c r="U916" s="181">
        <f t="shared" si="74"/>
        <v>0</v>
      </c>
      <c r="V916" s="181">
        <f t="shared" si="75"/>
        <v>0</v>
      </c>
      <c r="W916" s="181">
        <f t="shared" si="76"/>
        <v>0</v>
      </c>
      <c r="X916" s="181">
        <f t="shared" si="77"/>
        <v>0</v>
      </c>
    </row>
    <row r="917" spans="2:24" ht="15" customHeight="1" x14ac:dyDescent="0.2">
      <c r="B917" s="337" t="s">
        <v>36</v>
      </c>
      <c r="C917" s="133" t="s">
        <v>36</v>
      </c>
      <c r="D917" s="133" t="s">
        <v>36</v>
      </c>
      <c r="E917" s="133"/>
      <c r="F917" s="133"/>
      <c r="G917" s="133"/>
      <c r="H917" s="133"/>
      <c r="I917" s="133"/>
      <c r="J917" s="133"/>
      <c r="K917" s="154"/>
      <c r="L917" s="154"/>
      <c r="M917" s="154"/>
      <c r="N917" s="154"/>
      <c r="O917" s="322" t="str">
        <f>IF($C917="1 - HöS",'C1. Verprobung'!$C$17,
IF($C917="2 - HöS/HS",'C1. Verprobung'!$C$18,
IF($C917="3 - HS",'C1. Verprobung'!$C$19,
IF($C917="4 - HS/MS",'C1. Verprobung'!$C$20,
IF($C917="5 - MS",'C1. Verprobung'!$C$21,
IF($C917="6 - MS/NS",'C1. Verprobung'!$C$22,
IF($C917="7 - NS",'C1. Verprobung'!$C$23,"-")))))))</f>
        <v>-</v>
      </c>
      <c r="P917" s="322" t="str">
        <f>IF($C917="1 - HöS",'C1. Verprobung'!$D$17,
IF($C917="2 - HöS/HS",'C1. Verprobung'!$D$18,
IF($C917="3 - HS",'C1. Verprobung'!$D$19,
IF($C917="4 - HS/MS",'C1. Verprobung'!$D$20,
IF($C917="5 - MS",'C1. Verprobung'!$D$21,
IF($C917="6 - MS/NS",'C1. Verprobung'!$D$22,
IF($C917="7 - NS",'C1. Verprobung'!$D$23,"-")))))))</f>
        <v>-</v>
      </c>
      <c r="Q917" s="322" t="str">
        <f>IF($C917="1 - HöS",'C1. Verprobung'!$E$17,
IF($C917="2 - HöS/HS",'C1. Verprobung'!$E$18,
IF($C917="3 - HS",'C1. Verprobung'!$E$19,
IF($C917="4 - HS/MS",'C1. Verprobung'!$E$20,
IF($C917="5 - MS",'C1. Verprobung'!$E$21,
IF($C917="6 - MS/NS",'C1. Verprobung'!$E$22,
IF($C917="7 - NS",'C1. Verprobung'!$E$23,"-")))))))</f>
        <v>-</v>
      </c>
      <c r="R917" s="322" t="str">
        <f>IF($C917="1 - HöS",'C1. Verprobung'!$F$17,
IF($C917="2 - HöS/HS",'C1. Verprobung'!$F$18,
IF($C917="3 - HS",'C1. Verprobung'!$F$19,
IF($C917="4 - HS/MS",'C1. Verprobung'!$F$20,
IF($C917="5 - MS",'C1. Verprobung'!$F$21,
IF($C917="6 - MS/NS",'C1. Verprobung'!$F$22,
IF($C917="7 - NS",'C1. Verprobung'!$F$23,"-")))))))</f>
        <v>-</v>
      </c>
      <c r="S917" s="151"/>
      <c r="T917" s="181">
        <f t="shared" si="73"/>
        <v>0</v>
      </c>
      <c r="U917" s="181">
        <f t="shared" si="74"/>
        <v>0</v>
      </c>
      <c r="V917" s="181">
        <f t="shared" si="75"/>
        <v>0</v>
      </c>
      <c r="W917" s="181">
        <f t="shared" si="76"/>
        <v>0</v>
      </c>
      <c r="X917" s="181">
        <f t="shared" si="77"/>
        <v>0</v>
      </c>
    </row>
    <row r="918" spans="2:24" ht="15" customHeight="1" x14ac:dyDescent="0.2">
      <c r="B918" s="337" t="s">
        <v>36</v>
      </c>
      <c r="C918" s="133" t="s">
        <v>36</v>
      </c>
      <c r="D918" s="133" t="s">
        <v>36</v>
      </c>
      <c r="E918" s="133"/>
      <c r="F918" s="133"/>
      <c r="G918" s="133"/>
      <c r="H918" s="133"/>
      <c r="I918" s="133"/>
      <c r="J918" s="133"/>
      <c r="K918" s="154"/>
      <c r="L918" s="154"/>
      <c r="M918" s="154"/>
      <c r="N918" s="154"/>
      <c r="O918" s="322" t="str">
        <f>IF($C918="1 - HöS",'C1. Verprobung'!$C$17,
IF($C918="2 - HöS/HS",'C1. Verprobung'!$C$18,
IF($C918="3 - HS",'C1. Verprobung'!$C$19,
IF($C918="4 - HS/MS",'C1. Verprobung'!$C$20,
IF($C918="5 - MS",'C1. Verprobung'!$C$21,
IF($C918="6 - MS/NS",'C1. Verprobung'!$C$22,
IF($C918="7 - NS",'C1. Verprobung'!$C$23,"-")))))))</f>
        <v>-</v>
      </c>
      <c r="P918" s="322" t="str">
        <f>IF($C918="1 - HöS",'C1. Verprobung'!$D$17,
IF($C918="2 - HöS/HS",'C1. Verprobung'!$D$18,
IF($C918="3 - HS",'C1. Verprobung'!$D$19,
IF($C918="4 - HS/MS",'C1. Verprobung'!$D$20,
IF($C918="5 - MS",'C1. Verprobung'!$D$21,
IF($C918="6 - MS/NS",'C1. Verprobung'!$D$22,
IF($C918="7 - NS",'C1. Verprobung'!$D$23,"-")))))))</f>
        <v>-</v>
      </c>
      <c r="Q918" s="322" t="str">
        <f>IF($C918="1 - HöS",'C1. Verprobung'!$E$17,
IF($C918="2 - HöS/HS",'C1. Verprobung'!$E$18,
IF($C918="3 - HS",'C1. Verprobung'!$E$19,
IF($C918="4 - HS/MS",'C1. Verprobung'!$E$20,
IF($C918="5 - MS",'C1. Verprobung'!$E$21,
IF($C918="6 - MS/NS",'C1. Verprobung'!$E$22,
IF($C918="7 - NS",'C1. Verprobung'!$E$23,"-")))))))</f>
        <v>-</v>
      </c>
      <c r="R918" s="322" t="str">
        <f>IF($C918="1 - HöS",'C1. Verprobung'!$F$17,
IF($C918="2 - HöS/HS",'C1. Verprobung'!$F$18,
IF($C918="3 - HS",'C1. Verprobung'!$F$19,
IF($C918="4 - HS/MS",'C1. Verprobung'!$F$20,
IF($C918="5 - MS",'C1. Verprobung'!$F$21,
IF($C918="6 - MS/NS",'C1. Verprobung'!$F$22,
IF($C918="7 - NS",'C1. Verprobung'!$F$23,"-")))))))</f>
        <v>-</v>
      </c>
      <c r="S918" s="151"/>
      <c r="T918" s="181">
        <f t="shared" si="73"/>
        <v>0</v>
      </c>
      <c r="U918" s="181">
        <f t="shared" si="74"/>
        <v>0</v>
      </c>
      <c r="V918" s="181">
        <f t="shared" si="75"/>
        <v>0</v>
      </c>
      <c r="W918" s="181">
        <f t="shared" si="76"/>
        <v>0</v>
      </c>
      <c r="X918" s="181">
        <f t="shared" si="77"/>
        <v>0</v>
      </c>
    </row>
    <row r="919" spans="2:24" ht="15" customHeight="1" x14ac:dyDescent="0.2">
      <c r="B919" s="337" t="s">
        <v>36</v>
      </c>
      <c r="C919" s="133" t="s">
        <v>36</v>
      </c>
      <c r="D919" s="133" t="s">
        <v>36</v>
      </c>
      <c r="E919" s="133"/>
      <c r="F919" s="133"/>
      <c r="G919" s="133"/>
      <c r="H919" s="133"/>
      <c r="I919" s="133"/>
      <c r="J919" s="133"/>
      <c r="K919" s="154"/>
      <c r="L919" s="154"/>
      <c r="M919" s="154"/>
      <c r="N919" s="154"/>
      <c r="O919" s="322" t="str">
        <f>IF($C919="1 - HöS",'C1. Verprobung'!$C$17,
IF($C919="2 - HöS/HS",'C1. Verprobung'!$C$18,
IF($C919="3 - HS",'C1. Verprobung'!$C$19,
IF($C919="4 - HS/MS",'C1. Verprobung'!$C$20,
IF($C919="5 - MS",'C1. Verprobung'!$C$21,
IF($C919="6 - MS/NS",'C1. Verprobung'!$C$22,
IF($C919="7 - NS",'C1. Verprobung'!$C$23,"-")))))))</f>
        <v>-</v>
      </c>
      <c r="P919" s="322" t="str">
        <f>IF($C919="1 - HöS",'C1. Verprobung'!$D$17,
IF($C919="2 - HöS/HS",'C1. Verprobung'!$D$18,
IF($C919="3 - HS",'C1. Verprobung'!$D$19,
IF($C919="4 - HS/MS",'C1. Verprobung'!$D$20,
IF($C919="5 - MS",'C1. Verprobung'!$D$21,
IF($C919="6 - MS/NS",'C1. Verprobung'!$D$22,
IF($C919="7 - NS",'C1. Verprobung'!$D$23,"-")))))))</f>
        <v>-</v>
      </c>
      <c r="Q919" s="322" t="str">
        <f>IF($C919="1 - HöS",'C1. Verprobung'!$E$17,
IF($C919="2 - HöS/HS",'C1. Verprobung'!$E$18,
IF($C919="3 - HS",'C1. Verprobung'!$E$19,
IF($C919="4 - HS/MS",'C1. Verprobung'!$E$20,
IF($C919="5 - MS",'C1. Verprobung'!$E$21,
IF($C919="6 - MS/NS",'C1. Verprobung'!$E$22,
IF($C919="7 - NS",'C1. Verprobung'!$E$23,"-")))))))</f>
        <v>-</v>
      </c>
      <c r="R919" s="322" t="str">
        <f>IF($C919="1 - HöS",'C1. Verprobung'!$F$17,
IF($C919="2 - HöS/HS",'C1. Verprobung'!$F$18,
IF($C919="3 - HS",'C1. Verprobung'!$F$19,
IF($C919="4 - HS/MS",'C1. Verprobung'!$F$20,
IF($C919="5 - MS",'C1. Verprobung'!$F$21,
IF($C919="6 - MS/NS",'C1. Verprobung'!$F$22,
IF($C919="7 - NS",'C1. Verprobung'!$F$23,"-")))))))</f>
        <v>-</v>
      </c>
      <c r="S919" s="151"/>
      <c r="T919" s="181">
        <f t="shared" si="73"/>
        <v>0</v>
      </c>
      <c r="U919" s="181">
        <f t="shared" si="74"/>
        <v>0</v>
      </c>
      <c r="V919" s="181">
        <f t="shared" si="75"/>
        <v>0</v>
      </c>
      <c r="W919" s="181">
        <f t="shared" si="76"/>
        <v>0</v>
      </c>
      <c r="X919" s="181">
        <f t="shared" si="77"/>
        <v>0</v>
      </c>
    </row>
    <row r="920" spans="2:24" ht="15" customHeight="1" x14ac:dyDescent="0.2">
      <c r="B920" s="337" t="s">
        <v>36</v>
      </c>
      <c r="C920" s="133" t="s">
        <v>36</v>
      </c>
      <c r="D920" s="133" t="s">
        <v>36</v>
      </c>
      <c r="E920" s="133"/>
      <c r="F920" s="133"/>
      <c r="G920" s="133"/>
      <c r="H920" s="133"/>
      <c r="I920" s="133"/>
      <c r="J920" s="133"/>
      <c r="K920" s="154"/>
      <c r="L920" s="154"/>
      <c r="M920" s="154"/>
      <c r="N920" s="154"/>
      <c r="O920" s="322" t="str">
        <f>IF($C920="1 - HöS",'C1. Verprobung'!$C$17,
IF($C920="2 - HöS/HS",'C1. Verprobung'!$C$18,
IF($C920="3 - HS",'C1. Verprobung'!$C$19,
IF($C920="4 - HS/MS",'C1. Verprobung'!$C$20,
IF($C920="5 - MS",'C1. Verprobung'!$C$21,
IF($C920="6 - MS/NS",'C1. Verprobung'!$C$22,
IF($C920="7 - NS",'C1. Verprobung'!$C$23,"-")))))))</f>
        <v>-</v>
      </c>
      <c r="P920" s="322" t="str">
        <f>IF($C920="1 - HöS",'C1. Verprobung'!$D$17,
IF($C920="2 - HöS/HS",'C1. Verprobung'!$D$18,
IF($C920="3 - HS",'C1. Verprobung'!$D$19,
IF($C920="4 - HS/MS",'C1. Verprobung'!$D$20,
IF($C920="5 - MS",'C1. Verprobung'!$D$21,
IF($C920="6 - MS/NS",'C1. Verprobung'!$D$22,
IF($C920="7 - NS",'C1. Verprobung'!$D$23,"-")))))))</f>
        <v>-</v>
      </c>
      <c r="Q920" s="322" t="str">
        <f>IF($C920="1 - HöS",'C1. Verprobung'!$E$17,
IF($C920="2 - HöS/HS",'C1. Verprobung'!$E$18,
IF($C920="3 - HS",'C1. Verprobung'!$E$19,
IF($C920="4 - HS/MS",'C1. Verprobung'!$E$20,
IF($C920="5 - MS",'C1. Verprobung'!$E$21,
IF($C920="6 - MS/NS",'C1. Verprobung'!$E$22,
IF($C920="7 - NS",'C1. Verprobung'!$E$23,"-")))))))</f>
        <v>-</v>
      </c>
      <c r="R920" s="322" t="str">
        <f>IF($C920="1 - HöS",'C1. Verprobung'!$F$17,
IF($C920="2 - HöS/HS",'C1. Verprobung'!$F$18,
IF($C920="3 - HS",'C1. Verprobung'!$F$19,
IF($C920="4 - HS/MS",'C1. Verprobung'!$F$20,
IF($C920="5 - MS",'C1. Verprobung'!$F$21,
IF($C920="6 - MS/NS",'C1. Verprobung'!$F$22,
IF($C920="7 - NS",'C1. Verprobung'!$F$23,"-")))))))</f>
        <v>-</v>
      </c>
      <c r="S920" s="151"/>
      <c r="T920" s="181">
        <f t="shared" si="73"/>
        <v>0</v>
      </c>
      <c r="U920" s="181">
        <f t="shared" si="74"/>
        <v>0</v>
      </c>
      <c r="V920" s="181">
        <f t="shared" si="75"/>
        <v>0</v>
      </c>
      <c r="W920" s="181">
        <f t="shared" si="76"/>
        <v>0</v>
      </c>
      <c r="X920" s="181">
        <f t="shared" si="77"/>
        <v>0</v>
      </c>
    </row>
    <row r="921" spans="2:24" ht="15" customHeight="1" x14ac:dyDescent="0.2">
      <c r="B921" s="337" t="s">
        <v>36</v>
      </c>
      <c r="C921" s="133" t="s">
        <v>36</v>
      </c>
      <c r="D921" s="133" t="s">
        <v>36</v>
      </c>
      <c r="E921" s="133"/>
      <c r="F921" s="133"/>
      <c r="G921" s="133"/>
      <c r="H921" s="133"/>
      <c r="I921" s="133"/>
      <c r="J921" s="133"/>
      <c r="K921" s="154"/>
      <c r="L921" s="154"/>
      <c r="M921" s="154"/>
      <c r="N921" s="154"/>
      <c r="O921" s="322" t="str">
        <f>IF($C921="1 - HöS",'C1. Verprobung'!$C$17,
IF($C921="2 - HöS/HS",'C1. Verprobung'!$C$18,
IF($C921="3 - HS",'C1. Verprobung'!$C$19,
IF($C921="4 - HS/MS",'C1. Verprobung'!$C$20,
IF($C921="5 - MS",'C1. Verprobung'!$C$21,
IF($C921="6 - MS/NS",'C1. Verprobung'!$C$22,
IF($C921="7 - NS",'C1. Verprobung'!$C$23,"-")))))))</f>
        <v>-</v>
      </c>
      <c r="P921" s="322" t="str">
        <f>IF($C921="1 - HöS",'C1. Verprobung'!$D$17,
IF($C921="2 - HöS/HS",'C1. Verprobung'!$D$18,
IF($C921="3 - HS",'C1. Verprobung'!$D$19,
IF($C921="4 - HS/MS",'C1. Verprobung'!$D$20,
IF($C921="5 - MS",'C1. Verprobung'!$D$21,
IF($C921="6 - MS/NS",'C1. Verprobung'!$D$22,
IF($C921="7 - NS",'C1. Verprobung'!$D$23,"-")))))))</f>
        <v>-</v>
      </c>
      <c r="Q921" s="322" t="str">
        <f>IF($C921="1 - HöS",'C1. Verprobung'!$E$17,
IF($C921="2 - HöS/HS",'C1. Verprobung'!$E$18,
IF($C921="3 - HS",'C1. Verprobung'!$E$19,
IF($C921="4 - HS/MS",'C1. Verprobung'!$E$20,
IF($C921="5 - MS",'C1. Verprobung'!$E$21,
IF($C921="6 - MS/NS",'C1. Verprobung'!$E$22,
IF($C921="7 - NS",'C1. Verprobung'!$E$23,"-")))))))</f>
        <v>-</v>
      </c>
      <c r="R921" s="322" t="str">
        <f>IF($C921="1 - HöS",'C1. Verprobung'!$F$17,
IF($C921="2 - HöS/HS",'C1. Verprobung'!$F$18,
IF($C921="3 - HS",'C1. Verprobung'!$F$19,
IF($C921="4 - HS/MS",'C1. Verprobung'!$F$20,
IF($C921="5 - MS",'C1. Verprobung'!$F$21,
IF($C921="6 - MS/NS",'C1. Verprobung'!$F$22,
IF($C921="7 - NS",'C1. Verprobung'!$F$23,"-")))))))</f>
        <v>-</v>
      </c>
      <c r="S921" s="151"/>
      <c r="T921" s="181">
        <f t="shared" si="73"/>
        <v>0</v>
      </c>
      <c r="U921" s="181">
        <f t="shared" si="74"/>
        <v>0</v>
      </c>
      <c r="V921" s="181">
        <f t="shared" si="75"/>
        <v>0</v>
      </c>
      <c r="W921" s="181">
        <f t="shared" si="76"/>
        <v>0</v>
      </c>
      <c r="X921" s="181">
        <f t="shared" si="77"/>
        <v>0</v>
      </c>
    </row>
    <row r="922" spans="2:24" ht="15" customHeight="1" x14ac:dyDescent="0.2">
      <c r="B922" s="337" t="s">
        <v>36</v>
      </c>
      <c r="C922" s="133" t="s">
        <v>36</v>
      </c>
      <c r="D922" s="133" t="s">
        <v>36</v>
      </c>
      <c r="E922" s="133"/>
      <c r="F922" s="133"/>
      <c r="G922" s="133"/>
      <c r="H922" s="133"/>
      <c r="I922" s="133"/>
      <c r="J922" s="133"/>
      <c r="K922" s="154"/>
      <c r="L922" s="154"/>
      <c r="M922" s="154"/>
      <c r="N922" s="154"/>
      <c r="O922" s="322" t="str">
        <f>IF($C922="1 - HöS",'C1. Verprobung'!$C$17,
IF($C922="2 - HöS/HS",'C1. Verprobung'!$C$18,
IF($C922="3 - HS",'C1. Verprobung'!$C$19,
IF($C922="4 - HS/MS",'C1. Verprobung'!$C$20,
IF($C922="5 - MS",'C1. Verprobung'!$C$21,
IF($C922="6 - MS/NS",'C1. Verprobung'!$C$22,
IF($C922="7 - NS",'C1. Verprobung'!$C$23,"-")))))))</f>
        <v>-</v>
      </c>
      <c r="P922" s="322" t="str">
        <f>IF($C922="1 - HöS",'C1. Verprobung'!$D$17,
IF($C922="2 - HöS/HS",'C1. Verprobung'!$D$18,
IF($C922="3 - HS",'C1. Verprobung'!$D$19,
IF($C922="4 - HS/MS",'C1. Verprobung'!$D$20,
IF($C922="5 - MS",'C1. Verprobung'!$D$21,
IF($C922="6 - MS/NS",'C1. Verprobung'!$D$22,
IF($C922="7 - NS",'C1. Verprobung'!$D$23,"-")))))))</f>
        <v>-</v>
      </c>
      <c r="Q922" s="322" t="str">
        <f>IF($C922="1 - HöS",'C1. Verprobung'!$E$17,
IF($C922="2 - HöS/HS",'C1. Verprobung'!$E$18,
IF($C922="3 - HS",'C1. Verprobung'!$E$19,
IF($C922="4 - HS/MS",'C1. Verprobung'!$E$20,
IF($C922="5 - MS",'C1. Verprobung'!$E$21,
IF($C922="6 - MS/NS",'C1. Verprobung'!$E$22,
IF($C922="7 - NS",'C1. Verprobung'!$E$23,"-")))))))</f>
        <v>-</v>
      </c>
      <c r="R922" s="322" t="str">
        <f>IF($C922="1 - HöS",'C1. Verprobung'!$F$17,
IF($C922="2 - HöS/HS",'C1. Verprobung'!$F$18,
IF($C922="3 - HS",'C1. Verprobung'!$F$19,
IF($C922="4 - HS/MS",'C1. Verprobung'!$F$20,
IF($C922="5 - MS",'C1. Verprobung'!$F$21,
IF($C922="6 - MS/NS",'C1. Verprobung'!$F$22,
IF($C922="7 - NS",'C1. Verprobung'!$F$23,"-")))))))</f>
        <v>-</v>
      </c>
      <c r="S922" s="151"/>
      <c r="T922" s="181">
        <f t="shared" si="73"/>
        <v>0</v>
      </c>
      <c r="U922" s="181">
        <f t="shared" si="74"/>
        <v>0</v>
      </c>
      <c r="V922" s="181">
        <f t="shared" si="75"/>
        <v>0</v>
      </c>
      <c r="W922" s="181">
        <f t="shared" si="76"/>
        <v>0</v>
      </c>
      <c r="X922" s="181">
        <f t="shared" si="77"/>
        <v>0</v>
      </c>
    </row>
    <row r="923" spans="2:24" ht="15" customHeight="1" x14ac:dyDescent="0.2">
      <c r="B923" s="337" t="s">
        <v>36</v>
      </c>
      <c r="C923" s="133" t="s">
        <v>36</v>
      </c>
      <c r="D923" s="133" t="s">
        <v>36</v>
      </c>
      <c r="E923" s="133"/>
      <c r="F923" s="133"/>
      <c r="G923" s="133"/>
      <c r="H923" s="133"/>
      <c r="I923" s="133"/>
      <c r="J923" s="133"/>
      <c r="K923" s="154"/>
      <c r="L923" s="154"/>
      <c r="M923" s="154"/>
      <c r="N923" s="154"/>
      <c r="O923" s="322" t="str">
        <f>IF($C923="1 - HöS",'C1. Verprobung'!$C$17,
IF($C923="2 - HöS/HS",'C1. Verprobung'!$C$18,
IF($C923="3 - HS",'C1. Verprobung'!$C$19,
IF($C923="4 - HS/MS",'C1. Verprobung'!$C$20,
IF($C923="5 - MS",'C1. Verprobung'!$C$21,
IF($C923="6 - MS/NS",'C1. Verprobung'!$C$22,
IF($C923="7 - NS",'C1. Verprobung'!$C$23,"-")))))))</f>
        <v>-</v>
      </c>
      <c r="P923" s="322" t="str">
        <f>IF($C923="1 - HöS",'C1. Verprobung'!$D$17,
IF($C923="2 - HöS/HS",'C1. Verprobung'!$D$18,
IF($C923="3 - HS",'C1. Verprobung'!$D$19,
IF($C923="4 - HS/MS",'C1. Verprobung'!$D$20,
IF($C923="5 - MS",'C1. Verprobung'!$D$21,
IF($C923="6 - MS/NS",'C1. Verprobung'!$D$22,
IF($C923="7 - NS",'C1. Verprobung'!$D$23,"-")))))))</f>
        <v>-</v>
      </c>
      <c r="Q923" s="322" t="str">
        <f>IF($C923="1 - HöS",'C1. Verprobung'!$E$17,
IF($C923="2 - HöS/HS",'C1. Verprobung'!$E$18,
IF($C923="3 - HS",'C1. Verprobung'!$E$19,
IF($C923="4 - HS/MS",'C1. Verprobung'!$E$20,
IF($C923="5 - MS",'C1. Verprobung'!$E$21,
IF($C923="6 - MS/NS",'C1. Verprobung'!$E$22,
IF($C923="7 - NS",'C1. Verprobung'!$E$23,"-")))))))</f>
        <v>-</v>
      </c>
      <c r="R923" s="322" t="str">
        <f>IF($C923="1 - HöS",'C1. Verprobung'!$F$17,
IF($C923="2 - HöS/HS",'C1. Verprobung'!$F$18,
IF($C923="3 - HS",'C1. Verprobung'!$F$19,
IF($C923="4 - HS/MS",'C1. Verprobung'!$F$20,
IF($C923="5 - MS",'C1. Verprobung'!$F$21,
IF($C923="6 - MS/NS",'C1. Verprobung'!$F$22,
IF($C923="7 - NS",'C1. Verprobung'!$F$23,"-")))))))</f>
        <v>-</v>
      </c>
      <c r="S923" s="151"/>
      <c r="T923" s="181">
        <f t="shared" si="73"/>
        <v>0</v>
      </c>
      <c r="U923" s="181">
        <f t="shared" si="74"/>
        <v>0</v>
      </c>
      <c r="V923" s="181">
        <f t="shared" si="75"/>
        <v>0</v>
      </c>
      <c r="W923" s="181">
        <f t="shared" si="76"/>
        <v>0</v>
      </c>
      <c r="X923" s="181">
        <f t="shared" si="77"/>
        <v>0</v>
      </c>
    </row>
    <row r="924" spans="2:24" ht="15" customHeight="1" x14ac:dyDescent="0.2">
      <c r="B924" s="337" t="s">
        <v>36</v>
      </c>
      <c r="C924" s="133" t="s">
        <v>36</v>
      </c>
      <c r="D924" s="133" t="s">
        <v>36</v>
      </c>
      <c r="E924" s="133"/>
      <c r="F924" s="133"/>
      <c r="G924" s="133"/>
      <c r="H924" s="133"/>
      <c r="I924" s="133"/>
      <c r="J924" s="133"/>
      <c r="K924" s="154"/>
      <c r="L924" s="154"/>
      <c r="M924" s="154"/>
      <c r="N924" s="154"/>
      <c r="O924" s="322" t="str">
        <f>IF($C924="1 - HöS",'C1. Verprobung'!$C$17,
IF($C924="2 - HöS/HS",'C1. Verprobung'!$C$18,
IF($C924="3 - HS",'C1. Verprobung'!$C$19,
IF($C924="4 - HS/MS",'C1. Verprobung'!$C$20,
IF($C924="5 - MS",'C1. Verprobung'!$C$21,
IF($C924="6 - MS/NS",'C1. Verprobung'!$C$22,
IF($C924="7 - NS",'C1. Verprobung'!$C$23,"-")))))))</f>
        <v>-</v>
      </c>
      <c r="P924" s="322" t="str">
        <f>IF($C924="1 - HöS",'C1. Verprobung'!$D$17,
IF($C924="2 - HöS/HS",'C1. Verprobung'!$D$18,
IF($C924="3 - HS",'C1. Verprobung'!$D$19,
IF($C924="4 - HS/MS",'C1. Verprobung'!$D$20,
IF($C924="5 - MS",'C1. Verprobung'!$D$21,
IF($C924="6 - MS/NS",'C1. Verprobung'!$D$22,
IF($C924="7 - NS",'C1. Verprobung'!$D$23,"-")))))))</f>
        <v>-</v>
      </c>
      <c r="Q924" s="322" t="str">
        <f>IF($C924="1 - HöS",'C1. Verprobung'!$E$17,
IF($C924="2 - HöS/HS",'C1. Verprobung'!$E$18,
IF($C924="3 - HS",'C1. Verprobung'!$E$19,
IF($C924="4 - HS/MS",'C1. Verprobung'!$E$20,
IF($C924="5 - MS",'C1. Verprobung'!$E$21,
IF($C924="6 - MS/NS",'C1. Verprobung'!$E$22,
IF($C924="7 - NS",'C1. Verprobung'!$E$23,"-")))))))</f>
        <v>-</v>
      </c>
      <c r="R924" s="322" t="str">
        <f>IF($C924="1 - HöS",'C1. Verprobung'!$F$17,
IF($C924="2 - HöS/HS",'C1. Verprobung'!$F$18,
IF($C924="3 - HS",'C1. Verprobung'!$F$19,
IF($C924="4 - HS/MS",'C1. Verprobung'!$F$20,
IF($C924="5 - MS",'C1. Verprobung'!$F$21,
IF($C924="6 - MS/NS",'C1. Verprobung'!$F$22,
IF($C924="7 - NS",'C1. Verprobung'!$F$23,"-")))))))</f>
        <v>-</v>
      </c>
      <c r="S924" s="151"/>
      <c r="T924" s="181">
        <f t="shared" si="73"/>
        <v>0</v>
      </c>
      <c r="U924" s="181">
        <f t="shared" si="74"/>
        <v>0</v>
      </c>
      <c r="V924" s="181">
        <f t="shared" si="75"/>
        <v>0</v>
      </c>
      <c r="W924" s="181">
        <f t="shared" si="76"/>
        <v>0</v>
      </c>
      <c r="X924" s="181">
        <f t="shared" si="77"/>
        <v>0</v>
      </c>
    </row>
    <row r="925" spans="2:24" ht="15" customHeight="1" x14ac:dyDescent="0.2">
      <c r="B925" s="337" t="s">
        <v>36</v>
      </c>
      <c r="C925" s="133" t="s">
        <v>36</v>
      </c>
      <c r="D925" s="133" t="s">
        <v>36</v>
      </c>
      <c r="E925" s="133"/>
      <c r="F925" s="133"/>
      <c r="G925" s="133"/>
      <c r="H925" s="133"/>
      <c r="I925" s="133"/>
      <c r="J925" s="133"/>
      <c r="K925" s="154"/>
      <c r="L925" s="154"/>
      <c r="M925" s="154"/>
      <c r="N925" s="154"/>
      <c r="O925" s="322" t="str">
        <f>IF($C925="1 - HöS",'C1. Verprobung'!$C$17,
IF($C925="2 - HöS/HS",'C1. Verprobung'!$C$18,
IF($C925="3 - HS",'C1. Verprobung'!$C$19,
IF($C925="4 - HS/MS",'C1. Verprobung'!$C$20,
IF($C925="5 - MS",'C1. Verprobung'!$C$21,
IF($C925="6 - MS/NS",'C1. Verprobung'!$C$22,
IF($C925="7 - NS",'C1. Verprobung'!$C$23,"-")))))))</f>
        <v>-</v>
      </c>
      <c r="P925" s="322" t="str">
        <f>IF($C925="1 - HöS",'C1. Verprobung'!$D$17,
IF($C925="2 - HöS/HS",'C1. Verprobung'!$D$18,
IF($C925="3 - HS",'C1. Verprobung'!$D$19,
IF($C925="4 - HS/MS",'C1. Verprobung'!$D$20,
IF($C925="5 - MS",'C1. Verprobung'!$D$21,
IF($C925="6 - MS/NS",'C1. Verprobung'!$D$22,
IF($C925="7 - NS",'C1. Verprobung'!$D$23,"-")))))))</f>
        <v>-</v>
      </c>
      <c r="Q925" s="322" t="str">
        <f>IF($C925="1 - HöS",'C1. Verprobung'!$E$17,
IF($C925="2 - HöS/HS",'C1. Verprobung'!$E$18,
IF($C925="3 - HS",'C1. Verprobung'!$E$19,
IF($C925="4 - HS/MS",'C1. Verprobung'!$E$20,
IF($C925="5 - MS",'C1. Verprobung'!$E$21,
IF($C925="6 - MS/NS",'C1. Verprobung'!$E$22,
IF($C925="7 - NS",'C1. Verprobung'!$E$23,"-")))))))</f>
        <v>-</v>
      </c>
      <c r="R925" s="322" t="str">
        <f>IF($C925="1 - HöS",'C1. Verprobung'!$F$17,
IF($C925="2 - HöS/HS",'C1. Verprobung'!$F$18,
IF($C925="3 - HS",'C1. Verprobung'!$F$19,
IF($C925="4 - HS/MS",'C1. Verprobung'!$F$20,
IF($C925="5 - MS",'C1. Verprobung'!$F$21,
IF($C925="6 - MS/NS",'C1. Verprobung'!$F$22,
IF($C925="7 - NS",'C1. Verprobung'!$F$23,"-")))))))</f>
        <v>-</v>
      </c>
      <c r="S925" s="151"/>
      <c r="T925" s="181">
        <f t="shared" si="73"/>
        <v>0</v>
      </c>
      <c r="U925" s="181">
        <f t="shared" si="74"/>
        <v>0</v>
      </c>
      <c r="V925" s="181">
        <f t="shared" si="75"/>
        <v>0</v>
      </c>
      <c r="W925" s="181">
        <f t="shared" si="76"/>
        <v>0</v>
      </c>
      <c r="X925" s="181">
        <f t="shared" si="77"/>
        <v>0</v>
      </c>
    </row>
    <row r="926" spans="2:24" ht="15" customHeight="1" x14ac:dyDescent="0.2">
      <c r="B926" s="337" t="s">
        <v>36</v>
      </c>
      <c r="C926" s="133" t="s">
        <v>36</v>
      </c>
      <c r="D926" s="133" t="s">
        <v>36</v>
      </c>
      <c r="E926" s="133"/>
      <c r="F926" s="133"/>
      <c r="G926" s="133"/>
      <c r="H926" s="133"/>
      <c r="I926" s="133"/>
      <c r="J926" s="133"/>
      <c r="K926" s="154"/>
      <c r="L926" s="154"/>
      <c r="M926" s="154"/>
      <c r="N926" s="154"/>
      <c r="O926" s="322" t="str">
        <f>IF($C926="1 - HöS",'C1. Verprobung'!$C$17,
IF($C926="2 - HöS/HS",'C1. Verprobung'!$C$18,
IF($C926="3 - HS",'C1. Verprobung'!$C$19,
IF($C926="4 - HS/MS",'C1. Verprobung'!$C$20,
IF($C926="5 - MS",'C1. Verprobung'!$C$21,
IF($C926="6 - MS/NS",'C1. Verprobung'!$C$22,
IF($C926="7 - NS",'C1. Verprobung'!$C$23,"-")))))))</f>
        <v>-</v>
      </c>
      <c r="P926" s="322" t="str">
        <f>IF($C926="1 - HöS",'C1. Verprobung'!$D$17,
IF($C926="2 - HöS/HS",'C1. Verprobung'!$D$18,
IF($C926="3 - HS",'C1. Verprobung'!$D$19,
IF($C926="4 - HS/MS",'C1. Verprobung'!$D$20,
IF($C926="5 - MS",'C1. Verprobung'!$D$21,
IF($C926="6 - MS/NS",'C1. Verprobung'!$D$22,
IF($C926="7 - NS",'C1. Verprobung'!$D$23,"-")))))))</f>
        <v>-</v>
      </c>
      <c r="Q926" s="322" t="str">
        <f>IF($C926="1 - HöS",'C1. Verprobung'!$E$17,
IF($C926="2 - HöS/HS",'C1. Verprobung'!$E$18,
IF($C926="3 - HS",'C1. Verprobung'!$E$19,
IF($C926="4 - HS/MS",'C1. Verprobung'!$E$20,
IF($C926="5 - MS",'C1. Verprobung'!$E$21,
IF($C926="6 - MS/NS",'C1. Verprobung'!$E$22,
IF($C926="7 - NS",'C1. Verprobung'!$E$23,"-")))))))</f>
        <v>-</v>
      </c>
      <c r="R926" s="322" t="str">
        <f>IF($C926="1 - HöS",'C1. Verprobung'!$F$17,
IF($C926="2 - HöS/HS",'C1. Verprobung'!$F$18,
IF($C926="3 - HS",'C1. Verprobung'!$F$19,
IF($C926="4 - HS/MS",'C1. Verprobung'!$F$20,
IF($C926="5 - MS",'C1. Verprobung'!$F$21,
IF($C926="6 - MS/NS",'C1. Verprobung'!$F$22,
IF($C926="7 - NS",'C1. Verprobung'!$F$23,"-")))))))</f>
        <v>-</v>
      </c>
      <c r="S926" s="151"/>
      <c r="T926" s="181">
        <f t="shared" si="73"/>
        <v>0</v>
      </c>
      <c r="U926" s="181">
        <f t="shared" si="74"/>
        <v>0</v>
      </c>
      <c r="V926" s="181">
        <f t="shared" si="75"/>
        <v>0</v>
      </c>
      <c r="W926" s="181">
        <f t="shared" si="76"/>
        <v>0</v>
      </c>
      <c r="X926" s="181">
        <f t="shared" si="77"/>
        <v>0</v>
      </c>
    </row>
    <row r="927" spans="2:24" ht="15" customHeight="1" x14ac:dyDescent="0.2">
      <c r="B927" s="337" t="s">
        <v>36</v>
      </c>
      <c r="C927" s="133" t="s">
        <v>36</v>
      </c>
      <c r="D927" s="133" t="s">
        <v>36</v>
      </c>
      <c r="E927" s="133"/>
      <c r="F927" s="133"/>
      <c r="G927" s="133"/>
      <c r="H927" s="133"/>
      <c r="I927" s="133"/>
      <c r="J927" s="133"/>
      <c r="K927" s="154"/>
      <c r="L927" s="154"/>
      <c r="M927" s="154"/>
      <c r="N927" s="154"/>
      <c r="O927" s="322" t="str">
        <f>IF($C927="1 - HöS",'C1. Verprobung'!$C$17,
IF($C927="2 - HöS/HS",'C1. Verprobung'!$C$18,
IF($C927="3 - HS",'C1. Verprobung'!$C$19,
IF($C927="4 - HS/MS",'C1. Verprobung'!$C$20,
IF($C927="5 - MS",'C1. Verprobung'!$C$21,
IF($C927="6 - MS/NS",'C1. Verprobung'!$C$22,
IF($C927="7 - NS",'C1. Verprobung'!$C$23,"-")))))))</f>
        <v>-</v>
      </c>
      <c r="P927" s="322" t="str">
        <f>IF($C927="1 - HöS",'C1. Verprobung'!$D$17,
IF($C927="2 - HöS/HS",'C1. Verprobung'!$D$18,
IF($C927="3 - HS",'C1. Verprobung'!$D$19,
IF($C927="4 - HS/MS",'C1. Verprobung'!$D$20,
IF($C927="5 - MS",'C1. Verprobung'!$D$21,
IF($C927="6 - MS/NS",'C1. Verprobung'!$D$22,
IF($C927="7 - NS",'C1. Verprobung'!$D$23,"-")))))))</f>
        <v>-</v>
      </c>
      <c r="Q927" s="322" t="str">
        <f>IF($C927="1 - HöS",'C1. Verprobung'!$E$17,
IF($C927="2 - HöS/HS",'C1. Verprobung'!$E$18,
IF($C927="3 - HS",'C1. Verprobung'!$E$19,
IF($C927="4 - HS/MS",'C1. Verprobung'!$E$20,
IF($C927="5 - MS",'C1. Verprobung'!$E$21,
IF($C927="6 - MS/NS",'C1. Verprobung'!$E$22,
IF($C927="7 - NS",'C1. Verprobung'!$E$23,"-")))))))</f>
        <v>-</v>
      </c>
      <c r="R927" s="322" t="str">
        <f>IF($C927="1 - HöS",'C1. Verprobung'!$F$17,
IF($C927="2 - HöS/HS",'C1. Verprobung'!$F$18,
IF($C927="3 - HS",'C1. Verprobung'!$F$19,
IF($C927="4 - HS/MS",'C1. Verprobung'!$F$20,
IF($C927="5 - MS",'C1. Verprobung'!$F$21,
IF($C927="6 - MS/NS",'C1. Verprobung'!$F$22,
IF($C927="7 - NS",'C1. Verprobung'!$F$23,"-")))))))</f>
        <v>-</v>
      </c>
      <c r="S927" s="151"/>
      <c r="T927" s="181">
        <f t="shared" si="73"/>
        <v>0</v>
      </c>
      <c r="U927" s="181">
        <f t="shared" si="74"/>
        <v>0</v>
      </c>
      <c r="V927" s="181">
        <f t="shared" si="75"/>
        <v>0</v>
      </c>
      <c r="W927" s="181">
        <f t="shared" si="76"/>
        <v>0</v>
      </c>
      <c r="X927" s="181">
        <f t="shared" si="77"/>
        <v>0</v>
      </c>
    </row>
    <row r="928" spans="2:24" ht="15" customHeight="1" x14ac:dyDescent="0.2">
      <c r="B928" s="337" t="s">
        <v>36</v>
      </c>
      <c r="C928" s="133" t="s">
        <v>36</v>
      </c>
      <c r="D928" s="133" t="s">
        <v>36</v>
      </c>
      <c r="E928" s="133"/>
      <c r="F928" s="133"/>
      <c r="G928" s="133"/>
      <c r="H928" s="133"/>
      <c r="I928" s="133"/>
      <c r="J928" s="133"/>
      <c r="K928" s="154"/>
      <c r="L928" s="154"/>
      <c r="M928" s="154"/>
      <c r="N928" s="154"/>
      <c r="O928" s="322" t="str">
        <f>IF($C928="1 - HöS",'C1. Verprobung'!$C$17,
IF($C928="2 - HöS/HS",'C1. Verprobung'!$C$18,
IF($C928="3 - HS",'C1. Verprobung'!$C$19,
IF($C928="4 - HS/MS",'C1. Verprobung'!$C$20,
IF($C928="5 - MS",'C1. Verprobung'!$C$21,
IF($C928="6 - MS/NS",'C1. Verprobung'!$C$22,
IF($C928="7 - NS",'C1. Verprobung'!$C$23,"-")))))))</f>
        <v>-</v>
      </c>
      <c r="P928" s="322" t="str">
        <f>IF($C928="1 - HöS",'C1. Verprobung'!$D$17,
IF($C928="2 - HöS/HS",'C1. Verprobung'!$D$18,
IF($C928="3 - HS",'C1. Verprobung'!$D$19,
IF($C928="4 - HS/MS",'C1. Verprobung'!$D$20,
IF($C928="5 - MS",'C1. Verprobung'!$D$21,
IF($C928="6 - MS/NS",'C1. Verprobung'!$D$22,
IF($C928="7 - NS",'C1. Verprobung'!$D$23,"-")))))))</f>
        <v>-</v>
      </c>
      <c r="Q928" s="322" t="str">
        <f>IF($C928="1 - HöS",'C1. Verprobung'!$E$17,
IF($C928="2 - HöS/HS",'C1. Verprobung'!$E$18,
IF($C928="3 - HS",'C1. Verprobung'!$E$19,
IF($C928="4 - HS/MS",'C1. Verprobung'!$E$20,
IF($C928="5 - MS",'C1. Verprobung'!$E$21,
IF($C928="6 - MS/NS",'C1. Verprobung'!$E$22,
IF($C928="7 - NS",'C1. Verprobung'!$E$23,"-")))))))</f>
        <v>-</v>
      </c>
      <c r="R928" s="322" t="str">
        <f>IF($C928="1 - HöS",'C1. Verprobung'!$F$17,
IF($C928="2 - HöS/HS",'C1. Verprobung'!$F$18,
IF($C928="3 - HS",'C1. Verprobung'!$F$19,
IF($C928="4 - HS/MS",'C1. Verprobung'!$F$20,
IF($C928="5 - MS",'C1. Verprobung'!$F$21,
IF($C928="6 - MS/NS",'C1. Verprobung'!$F$22,
IF($C928="7 - NS",'C1. Verprobung'!$F$23,"-")))))))</f>
        <v>-</v>
      </c>
      <c r="S928" s="151"/>
      <c r="T928" s="181">
        <f t="shared" si="73"/>
        <v>0</v>
      </c>
      <c r="U928" s="181">
        <f t="shared" si="74"/>
        <v>0</v>
      </c>
      <c r="V928" s="181">
        <f t="shared" si="75"/>
        <v>0</v>
      </c>
      <c r="W928" s="181">
        <f t="shared" si="76"/>
        <v>0</v>
      </c>
      <c r="X928" s="181">
        <f t="shared" si="77"/>
        <v>0</v>
      </c>
    </row>
    <row r="929" spans="2:24" ht="15" customHeight="1" x14ac:dyDescent="0.2">
      <c r="B929" s="337" t="s">
        <v>36</v>
      </c>
      <c r="C929" s="133" t="s">
        <v>36</v>
      </c>
      <c r="D929" s="133" t="s">
        <v>36</v>
      </c>
      <c r="E929" s="133"/>
      <c r="F929" s="133"/>
      <c r="G929" s="133"/>
      <c r="H929" s="133"/>
      <c r="I929" s="133"/>
      <c r="J929" s="133"/>
      <c r="K929" s="154"/>
      <c r="L929" s="154"/>
      <c r="M929" s="154"/>
      <c r="N929" s="154"/>
      <c r="O929" s="322" t="str">
        <f>IF($C929="1 - HöS",'C1. Verprobung'!$C$17,
IF($C929="2 - HöS/HS",'C1. Verprobung'!$C$18,
IF($C929="3 - HS",'C1. Verprobung'!$C$19,
IF($C929="4 - HS/MS",'C1. Verprobung'!$C$20,
IF($C929="5 - MS",'C1. Verprobung'!$C$21,
IF($C929="6 - MS/NS",'C1. Verprobung'!$C$22,
IF($C929="7 - NS",'C1. Verprobung'!$C$23,"-")))))))</f>
        <v>-</v>
      </c>
      <c r="P929" s="322" t="str">
        <f>IF($C929="1 - HöS",'C1. Verprobung'!$D$17,
IF($C929="2 - HöS/HS",'C1. Verprobung'!$D$18,
IF($C929="3 - HS",'C1. Verprobung'!$D$19,
IF($C929="4 - HS/MS",'C1. Verprobung'!$D$20,
IF($C929="5 - MS",'C1. Verprobung'!$D$21,
IF($C929="6 - MS/NS",'C1. Verprobung'!$D$22,
IF($C929="7 - NS",'C1. Verprobung'!$D$23,"-")))))))</f>
        <v>-</v>
      </c>
      <c r="Q929" s="322" t="str">
        <f>IF($C929="1 - HöS",'C1. Verprobung'!$E$17,
IF($C929="2 - HöS/HS",'C1. Verprobung'!$E$18,
IF($C929="3 - HS",'C1. Verprobung'!$E$19,
IF($C929="4 - HS/MS",'C1. Verprobung'!$E$20,
IF($C929="5 - MS",'C1. Verprobung'!$E$21,
IF($C929="6 - MS/NS",'C1. Verprobung'!$E$22,
IF($C929="7 - NS",'C1. Verprobung'!$E$23,"-")))))))</f>
        <v>-</v>
      </c>
      <c r="R929" s="322" t="str">
        <f>IF($C929="1 - HöS",'C1. Verprobung'!$F$17,
IF($C929="2 - HöS/HS",'C1. Verprobung'!$F$18,
IF($C929="3 - HS",'C1. Verprobung'!$F$19,
IF($C929="4 - HS/MS",'C1. Verprobung'!$F$20,
IF($C929="5 - MS",'C1. Verprobung'!$F$21,
IF($C929="6 - MS/NS",'C1. Verprobung'!$F$22,
IF($C929="7 - NS",'C1. Verprobung'!$F$23,"-")))))))</f>
        <v>-</v>
      </c>
      <c r="S929" s="151"/>
      <c r="T929" s="181">
        <f t="shared" si="73"/>
        <v>0</v>
      </c>
      <c r="U929" s="181">
        <f t="shared" si="74"/>
        <v>0</v>
      </c>
      <c r="V929" s="181">
        <f t="shared" si="75"/>
        <v>0</v>
      </c>
      <c r="W929" s="181">
        <f t="shared" si="76"/>
        <v>0</v>
      </c>
      <c r="X929" s="181">
        <f t="shared" si="77"/>
        <v>0</v>
      </c>
    </row>
    <row r="930" spans="2:24" ht="15" customHeight="1" x14ac:dyDescent="0.2">
      <c r="B930" s="337" t="s">
        <v>36</v>
      </c>
      <c r="C930" s="133" t="s">
        <v>36</v>
      </c>
      <c r="D930" s="133" t="s">
        <v>36</v>
      </c>
      <c r="E930" s="133"/>
      <c r="F930" s="133"/>
      <c r="G930" s="133"/>
      <c r="H930" s="133"/>
      <c r="I930" s="133"/>
      <c r="J930" s="133"/>
      <c r="K930" s="154"/>
      <c r="L930" s="154"/>
      <c r="M930" s="154"/>
      <c r="N930" s="154"/>
      <c r="O930" s="322" t="str">
        <f>IF($C930="1 - HöS",'C1. Verprobung'!$C$17,
IF($C930="2 - HöS/HS",'C1. Verprobung'!$C$18,
IF($C930="3 - HS",'C1. Verprobung'!$C$19,
IF($C930="4 - HS/MS",'C1. Verprobung'!$C$20,
IF($C930="5 - MS",'C1. Verprobung'!$C$21,
IF($C930="6 - MS/NS",'C1. Verprobung'!$C$22,
IF($C930="7 - NS",'C1. Verprobung'!$C$23,"-")))))))</f>
        <v>-</v>
      </c>
      <c r="P930" s="322" t="str">
        <f>IF($C930="1 - HöS",'C1. Verprobung'!$D$17,
IF($C930="2 - HöS/HS",'C1. Verprobung'!$D$18,
IF($C930="3 - HS",'C1. Verprobung'!$D$19,
IF($C930="4 - HS/MS",'C1. Verprobung'!$D$20,
IF($C930="5 - MS",'C1. Verprobung'!$D$21,
IF($C930="6 - MS/NS",'C1. Verprobung'!$D$22,
IF($C930="7 - NS",'C1. Verprobung'!$D$23,"-")))))))</f>
        <v>-</v>
      </c>
      <c r="Q930" s="322" t="str">
        <f>IF($C930="1 - HöS",'C1. Verprobung'!$E$17,
IF($C930="2 - HöS/HS",'C1. Verprobung'!$E$18,
IF($C930="3 - HS",'C1. Verprobung'!$E$19,
IF($C930="4 - HS/MS",'C1. Verprobung'!$E$20,
IF($C930="5 - MS",'C1. Verprobung'!$E$21,
IF($C930="6 - MS/NS",'C1. Verprobung'!$E$22,
IF($C930="7 - NS",'C1. Verprobung'!$E$23,"-")))))))</f>
        <v>-</v>
      </c>
      <c r="R930" s="322" t="str">
        <f>IF($C930="1 - HöS",'C1. Verprobung'!$F$17,
IF($C930="2 - HöS/HS",'C1. Verprobung'!$F$18,
IF($C930="3 - HS",'C1. Verprobung'!$F$19,
IF($C930="4 - HS/MS",'C1. Verprobung'!$F$20,
IF($C930="5 - MS",'C1. Verprobung'!$F$21,
IF($C930="6 - MS/NS",'C1. Verprobung'!$F$22,
IF($C930="7 - NS",'C1. Verprobung'!$F$23,"-")))))))</f>
        <v>-</v>
      </c>
      <c r="S930" s="151"/>
      <c r="T930" s="181">
        <f t="shared" si="73"/>
        <v>0</v>
      </c>
      <c r="U930" s="181">
        <f t="shared" si="74"/>
        <v>0</v>
      </c>
      <c r="V930" s="181">
        <f t="shared" si="75"/>
        <v>0</v>
      </c>
      <c r="W930" s="181">
        <f t="shared" si="76"/>
        <v>0</v>
      </c>
      <c r="X930" s="181">
        <f t="shared" si="77"/>
        <v>0</v>
      </c>
    </row>
    <row r="931" spans="2:24" ht="15" customHeight="1" x14ac:dyDescent="0.2">
      <c r="B931" s="337" t="s">
        <v>36</v>
      </c>
      <c r="C931" s="133" t="s">
        <v>36</v>
      </c>
      <c r="D931" s="133" t="s">
        <v>36</v>
      </c>
      <c r="E931" s="133"/>
      <c r="F931" s="133"/>
      <c r="G931" s="133"/>
      <c r="H931" s="133"/>
      <c r="I931" s="133"/>
      <c r="J931" s="133"/>
      <c r="K931" s="154"/>
      <c r="L931" s="154"/>
      <c r="M931" s="154"/>
      <c r="N931" s="154"/>
      <c r="O931" s="322" t="str">
        <f>IF($C931="1 - HöS",'C1. Verprobung'!$C$17,
IF($C931="2 - HöS/HS",'C1. Verprobung'!$C$18,
IF($C931="3 - HS",'C1. Verprobung'!$C$19,
IF($C931="4 - HS/MS",'C1. Verprobung'!$C$20,
IF($C931="5 - MS",'C1. Verprobung'!$C$21,
IF($C931="6 - MS/NS",'C1. Verprobung'!$C$22,
IF($C931="7 - NS",'C1. Verprobung'!$C$23,"-")))))))</f>
        <v>-</v>
      </c>
      <c r="P931" s="322" t="str">
        <f>IF($C931="1 - HöS",'C1. Verprobung'!$D$17,
IF($C931="2 - HöS/HS",'C1. Verprobung'!$D$18,
IF($C931="3 - HS",'C1. Verprobung'!$D$19,
IF($C931="4 - HS/MS",'C1. Verprobung'!$D$20,
IF($C931="5 - MS",'C1. Verprobung'!$D$21,
IF($C931="6 - MS/NS",'C1. Verprobung'!$D$22,
IF($C931="7 - NS",'C1. Verprobung'!$D$23,"-")))))))</f>
        <v>-</v>
      </c>
      <c r="Q931" s="322" t="str">
        <f>IF($C931="1 - HöS",'C1. Verprobung'!$E$17,
IF($C931="2 - HöS/HS",'C1. Verprobung'!$E$18,
IF($C931="3 - HS",'C1. Verprobung'!$E$19,
IF($C931="4 - HS/MS",'C1. Verprobung'!$E$20,
IF($C931="5 - MS",'C1. Verprobung'!$E$21,
IF($C931="6 - MS/NS",'C1. Verprobung'!$E$22,
IF($C931="7 - NS",'C1. Verprobung'!$E$23,"-")))))))</f>
        <v>-</v>
      </c>
      <c r="R931" s="322" t="str">
        <f>IF($C931="1 - HöS",'C1. Verprobung'!$F$17,
IF($C931="2 - HöS/HS",'C1. Verprobung'!$F$18,
IF($C931="3 - HS",'C1. Verprobung'!$F$19,
IF($C931="4 - HS/MS",'C1. Verprobung'!$F$20,
IF($C931="5 - MS",'C1. Verprobung'!$F$21,
IF($C931="6 - MS/NS",'C1. Verprobung'!$F$22,
IF($C931="7 - NS",'C1. Verprobung'!$F$23,"-")))))))</f>
        <v>-</v>
      </c>
      <c r="S931" s="151"/>
      <c r="T931" s="181">
        <f t="shared" si="73"/>
        <v>0</v>
      </c>
      <c r="U931" s="181">
        <f t="shared" si="74"/>
        <v>0</v>
      </c>
      <c r="V931" s="181">
        <f t="shared" si="75"/>
        <v>0</v>
      </c>
      <c r="W931" s="181">
        <f t="shared" si="76"/>
        <v>0</v>
      </c>
      <c r="X931" s="181">
        <f t="shared" si="77"/>
        <v>0</v>
      </c>
    </row>
    <row r="932" spans="2:24" ht="15" customHeight="1" x14ac:dyDescent="0.2">
      <c r="B932" s="337" t="s">
        <v>36</v>
      </c>
      <c r="C932" s="133" t="s">
        <v>36</v>
      </c>
      <c r="D932" s="133" t="s">
        <v>36</v>
      </c>
      <c r="E932" s="133"/>
      <c r="F932" s="133"/>
      <c r="G932" s="133"/>
      <c r="H932" s="133"/>
      <c r="I932" s="133"/>
      <c r="J932" s="133"/>
      <c r="K932" s="154"/>
      <c r="L932" s="154"/>
      <c r="M932" s="154"/>
      <c r="N932" s="154"/>
      <c r="O932" s="322" t="str">
        <f>IF($C932="1 - HöS",'C1. Verprobung'!$C$17,
IF($C932="2 - HöS/HS",'C1. Verprobung'!$C$18,
IF($C932="3 - HS",'C1. Verprobung'!$C$19,
IF($C932="4 - HS/MS",'C1. Verprobung'!$C$20,
IF($C932="5 - MS",'C1. Verprobung'!$C$21,
IF($C932="6 - MS/NS",'C1. Verprobung'!$C$22,
IF($C932="7 - NS",'C1. Verprobung'!$C$23,"-")))))))</f>
        <v>-</v>
      </c>
      <c r="P932" s="322" t="str">
        <f>IF($C932="1 - HöS",'C1. Verprobung'!$D$17,
IF($C932="2 - HöS/HS",'C1. Verprobung'!$D$18,
IF($C932="3 - HS",'C1. Verprobung'!$D$19,
IF($C932="4 - HS/MS",'C1. Verprobung'!$D$20,
IF($C932="5 - MS",'C1. Verprobung'!$D$21,
IF($C932="6 - MS/NS",'C1. Verprobung'!$D$22,
IF($C932="7 - NS",'C1. Verprobung'!$D$23,"-")))))))</f>
        <v>-</v>
      </c>
      <c r="Q932" s="322" t="str">
        <f>IF($C932="1 - HöS",'C1. Verprobung'!$E$17,
IF($C932="2 - HöS/HS",'C1. Verprobung'!$E$18,
IF($C932="3 - HS",'C1. Verprobung'!$E$19,
IF($C932="4 - HS/MS",'C1. Verprobung'!$E$20,
IF($C932="5 - MS",'C1. Verprobung'!$E$21,
IF($C932="6 - MS/NS",'C1. Verprobung'!$E$22,
IF($C932="7 - NS",'C1. Verprobung'!$E$23,"-")))))))</f>
        <v>-</v>
      </c>
      <c r="R932" s="322" t="str">
        <f>IF($C932="1 - HöS",'C1. Verprobung'!$F$17,
IF($C932="2 - HöS/HS",'C1. Verprobung'!$F$18,
IF($C932="3 - HS",'C1. Verprobung'!$F$19,
IF($C932="4 - HS/MS",'C1. Verprobung'!$F$20,
IF($C932="5 - MS",'C1. Verprobung'!$F$21,
IF($C932="6 - MS/NS",'C1. Verprobung'!$F$22,
IF($C932="7 - NS",'C1. Verprobung'!$F$23,"-")))))))</f>
        <v>-</v>
      </c>
      <c r="S932" s="151"/>
      <c r="T932" s="181">
        <f t="shared" si="73"/>
        <v>0</v>
      </c>
      <c r="U932" s="181">
        <f t="shared" si="74"/>
        <v>0</v>
      </c>
      <c r="V932" s="181">
        <f t="shared" si="75"/>
        <v>0</v>
      </c>
      <c r="W932" s="181">
        <f t="shared" si="76"/>
        <v>0</v>
      </c>
      <c r="X932" s="181">
        <f t="shared" si="77"/>
        <v>0</v>
      </c>
    </row>
    <row r="933" spans="2:24" ht="15" customHeight="1" x14ac:dyDescent="0.2">
      <c r="B933" s="337" t="s">
        <v>36</v>
      </c>
      <c r="C933" s="133" t="s">
        <v>36</v>
      </c>
      <c r="D933" s="133" t="s">
        <v>36</v>
      </c>
      <c r="E933" s="133"/>
      <c r="F933" s="133"/>
      <c r="G933" s="133"/>
      <c r="H933" s="133"/>
      <c r="I933" s="133"/>
      <c r="J933" s="133"/>
      <c r="K933" s="154"/>
      <c r="L933" s="154"/>
      <c r="M933" s="154"/>
      <c r="N933" s="154"/>
      <c r="O933" s="322" t="str">
        <f>IF($C933="1 - HöS",'C1. Verprobung'!$C$17,
IF($C933="2 - HöS/HS",'C1. Verprobung'!$C$18,
IF($C933="3 - HS",'C1. Verprobung'!$C$19,
IF($C933="4 - HS/MS",'C1. Verprobung'!$C$20,
IF($C933="5 - MS",'C1. Verprobung'!$C$21,
IF($C933="6 - MS/NS",'C1. Verprobung'!$C$22,
IF($C933="7 - NS",'C1. Verprobung'!$C$23,"-")))))))</f>
        <v>-</v>
      </c>
      <c r="P933" s="322" t="str">
        <f>IF($C933="1 - HöS",'C1. Verprobung'!$D$17,
IF($C933="2 - HöS/HS",'C1. Verprobung'!$D$18,
IF($C933="3 - HS",'C1. Verprobung'!$D$19,
IF($C933="4 - HS/MS",'C1. Verprobung'!$D$20,
IF($C933="5 - MS",'C1. Verprobung'!$D$21,
IF($C933="6 - MS/NS",'C1. Verprobung'!$D$22,
IF($C933="7 - NS",'C1. Verprobung'!$D$23,"-")))))))</f>
        <v>-</v>
      </c>
      <c r="Q933" s="322" t="str">
        <f>IF($C933="1 - HöS",'C1. Verprobung'!$E$17,
IF($C933="2 - HöS/HS",'C1. Verprobung'!$E$18,
IF($C933="3 - HS",'C1. Verprobung'!$E$19,
IF($C933="4 - HS/MS",'C1. Verprobung'!$E$20,
IF($C933="5 - MS",'C1. Verprobung'!$E$21,
IF($C933="6 - MS/NS",'C1. Verprobung'!$E$22,
IF($C933="7 - NS",'C1. Verprobung'!$E$23,"-")))))))</f>
        <v>-</v>
      </c>
      <c r="R933" s="322" t="str">
        <f>IF($C933="1 - HöS",'C1. Verprobung'!$F$17,
IF($C933="2 - HöS/HS",'C1. Verprobung'!$F$18,
IF($C933="3 - HS",'C1. Verprobung'!$F$19,
IF($C933="4 - HS/MS",'C1. Verprobung'!$F$20,
IF($C933="5 - MS",'C1. Verprobung'!$F$21,
IF($C933="6 - MS/NS",'C1. Verprobung'!$F$22,
IF($C933="7 - NS",'C1. Verprobung'!$F$23,"-")))))))</f>
        <v>-</v>
      </c>
      <c r="S933" s="151"/>
      <c r="T933" s="181">
        <f t="shared" si="73"/>
        <v>0</v>
      </c>
      <c r="U933" s="181">
        <f t="shared" si="74"/>
        <v>0</v>
      </c>
      <c r="V933" s="181">
        <f t="shared" si="75"/>
        <v>0</v>
      </c>
      <c r="W933" s="181">
        <f t="shared" si="76"/>
        <v>0</v>
      </c>
      <c r="X933" s="181">
        <f t="shared" si="77"/>
        <v>0</v>
      </c>
    </row>
    <row r="934" spans="2:24" ht="15" customHeight="1" x14ac:dyDescent="0.2">
      <c r="B934" s="337" t="s">
        <v>36</v>
      </c>
      <c r="C934" s="133" t="s">
        <v>36</v>
      </c>
      <c r="D934" s="133" t="s">
        <v>36</v>
      </c>
      <c r="E934" s="133"/>
      <c r="F934" s="133"/>
      <c r="G934" s="133"/>
      <c r="H934" s="133"/>
      <c r="I934" s="133"/>
      <c r="J934" s="133"/>
      <c r="K934" s="154"/>
      <c r="L934" s="154"/>
      <c r="M934" s="154"/>
      <c r="N934" s="154"/>
      <c r="O934" s="322" t="str">
        <f>IF($C934="1 - HöS",'C1. Verprobung'!$C$17,
IF($C934="2 - HöS/HS",'C1. Verprobung'!$C$18,
IF($C934="3 - HS",'C1. Verprobung'!$C$19,
IF($C934="4 - HS/MS",'C1. Verprobung'!$C$20,
IF($C934="5 - MS",'C1. Verprobung'!$C$21,
IF($C934="6 - MS/NS",'C1. Verprobung'!$C$22,
IF($C934="7 - NS",'C1. Verprobung'!$C$23,"-")))))))</f>
        <v>-</v>
      </c>
      <c r="P934" s="322" t="str">
        <f>IF($C934="1 - HöS",'C1. Verprobung'!$D$17,
IF($C934="2 - HöS/HS",'C1. Verprobung'!$D$18,
IF($C934="3 - HS",'C1. Verprobung'!$D$19,
IF($C934="4 - HS/MS",'C1. Verprobung'!$D$20,
IF($C934="5 - MS",'C1. Verprobung'!$D$21,
IF($C934="6 - MS/NS",'C1. Verprobung'!$D$22,
IF($C934="7 - NS",'C1. Verprobung'!$D$23,"-")))))))</f>
        <v>-</v>
      </c>
      <c r="Q934" s="322" t="str">
        <f>IF($C934="1 - HöS",'C1. Verprobung'!$E$17,
IF($C934="2 - HöS/HS",'C1. Verprobung'!$E$18,
IF($C934="3 - HS",'C1. Verprobung'!$E$19,
IF($C934="4 - HS/MS",'C1. Verprobung'!$E$20,
IF($C934="5 - MS",'C1. Verprobung'!$E$21,
IF($C934="6 - MS/NS",'C1. Verprobung'!$E$22,
IF($C934="7 - NS",'C1. Verprobung'!$E$23,"-")))))))</f>
        <v>-</v>
      </c>
      <c r="R934" s="322" t="str">
        <f>IF($C934="1 - HöS",'C1. Verprobung'!$F$17,
IF($C934="2 - HöS/HS",'C1. Verprobung'!$F$18,
IF($C934="3 - HS",'C1. Verprobung'!$F$19,
IF($C934="4 - HS/MS",'C1. Verprobung'!$F$20,
IF($C934="5 - MS",'C1. Verprobung'!$F$21,
IF($C934="6 - MS/NS",'C1. Verprobung'!$F$22,
IF($C934="7 - NS",'C1. Verprobung'!$F$23,"-")))))))</f>
        <v>-</v>
      </c>
      <c r="S934" s="151"/>
      <c r="T934" s="181">
        <f t="shared" si="73"/>
        <v>0</v>
      </c>
      <c r="U934" s="181">
        <f t="shared" si="74"/>
        <v>0</v>
      </c>
      <c r="V934" s="181">
        <f t="shared" si="75"/>
        <v>0</v>
      </c>
      <c r="W934" s="181">
        <f t="shared" si="76"/>
        <v>0</v>
      </c>
      <c r="X934" s="181">
        <f t="shared" si="77"/>
        <v>0</v>
      </c>
    </row>
    <row r="935" spans="2:24" ht="15" customHeight="1" x14ac:dyDescent="0.2">
      <c r="B935" s="337" t="s">
        <v>36</v>
      </c>
      <c r="C935" s="133" t="s">
        <v>36</v>
      </c>
      <c r="D935" s="133" t="s">
        <v>36</v>
      </c>
      <c r="E935" s="133"/>
      <c r="F935" s="133"/>
      <c r="G935" s="133"/>
      <c r="H935" s="133"/>
      <c r="I935" s="133"/>
      <c r="J935" s="133"/>
      <c r="K935" s="154"/>
      <c r="L935" s="154"/>
      <c r="M935" s="154"/>
      <c r="N935" s="154"/>
      <c r="O935" s="322" t="str">
        <f>IF($C935="1 - HöS",'C1. Verprobung'!$C$17,
IF($C935="2 - HöS/HS",'C1. Verprobung'!$C$18,
IF($C935="3 - HS",'C1. Verprobung'!$C$19,
IF($C935="4 - HS/MS",'C1. Verprobung'!$C$20,
IF($C935="5 - MS",'C1. Verprobung'!$C$21,
IF($C935="6 - MS/NS",'C1. Verprobung'!$C$22,
IF($C935="7 - NS",'C1. Verprobung'!$C$23,"-")))))))</f>
        <v>-</v>
      </c>
      <c r="P935" s="322" t="str">
        <f>IF($C935="1 - HöS",'C1. Verprobung'!$D$17,
IF($C935="2 - HöS/HS",'C1. Verprobung'!$D$18,
IF($C935="3 - HS",'C1. Verprobung'!$D$19,
IF($C935="4 - HS/MS",'C1. Verprobung'!$D$20,
IF($C935="5 - MS",'C1. Verprobung'!$D$21,
IF($C935="6 - MS/NS",'C1. Verprobung'!$D$22,
IF($C935="7 - NS",'C1. Verprobung'!$D$23,"-")))))))</f>
        <v>-</v>
      </c>
      <c r="Q935" s="322" t="str">
        <f>IF($C935="1 - HöS",'C1. Verprobung'!$E$17,
IF($C935="2 - HöS/HS",'C1. Verprobung'!$E$18,
IF($C935="3 - HS",'C1. Verprobung'!$E$19,
IF($C935="4 - HS/MS",'C1. Verprobung'!$E$20,
IF($C935="5 - MS",'C1. Verprobung'!$E$21,
IF($C935="6 - MS/NS",'C1. Verprobung'!$E$22,
IF($C935="7 - NS",'C1. Verprobung'!$E$23,"-")))))))</f>
        <v>-</v>
      </c>
      <c r="R935" s="322" t="str">
        <f>IF($C935="1 - HöS",'C1. Verprobung'!$F$17,
IF($C935="2 - HöS/HS",'C1. Verprobung'!$F$18,
IF($C935="3 - HS",'C1. Verprobung'!$F$19,
IF($C935="4 - HS/MS",'C1. Verprobung'!$F$20,
IF($C935="5 - MS",'C1. Verprobung'!$F$21,
IF($C935="6 - MS/NS",'C1. Verprobung'!$F$22,
IF($C935="7 - NS",'C1. Verprobung'!$F$23,"-")))))))</f>
        <v>-</v>
      </c>
      <c r="S935" s="151"/>
      <c r="T935" s="181">
        <f t="shared" si="73"/>
        <v>0</v>
      </c>
      <c r="U935" s="181">
        <f t="shared" si="74"/>
        <v>0</v>
      </c>
      <c r="V935" s="181">
        <f t="shared" si="75"/>
        <v>0</v>
      </c>
      <c r="W935" s="181">
        <f t="shared" si="76"/>
        <v>0</v>
      </c>
      <c r="X935" s="181">
        <f t="shared" si="77"/>
        <v>0</v>
      </c>
    </row>
    <row r="936" spans="2:24" ht="15" customHeight="1" x14ac:dyDescent="0.2">
      <c r="B936" s="337" t="s">
        <v>36</v>
      </c>
      <c r="C936" s="133" t="s">
        <v>36</v>
      </c>
      <c r="D936" s="133" t="s">
        <v>36</v>
      </c>
      <c r="E936" s="133"/>
      <c r="F936" s="133"/>
      <c r="G936" s="133"/>
      <c r="H936" s="133"/>
      <c r="I936" s="133"/>
      <c r="J936" s="133"/>
      <c r="K936" s="154"/>
      <c r="L936" s="154"/>
      <c r="M936" s="154"/>
      <c r="N936" s="154"/>
      <c r="O936" s="322" t="str">
        <f>IF($C936="1 - HöS",'C1. Verprobung'!$C$17,
IF($C936="2 - HöS/HS",'C1. Verprobung'!$C$18,
IF($C936="3 - HS",'C1. Verprobung'!$C$19,
IF($C936="4 - HS/MS",'C1. Verprobung'!$C$20,
IF($C936="5 - MS",'C1. Verprobung'!$C$21,
IF($C936="6 - MS/NS",'C1. Verprobung'!$C$22,
IF($C936="7 - NS",'C1. Verprobung'!$C$23,"-")))))))</f>
        <v>-</v>
      </c>
      <c r="P936" s="322" t="str">
        <f>IF($C936="1 - HöS",'C1. Verprobung'!$D$17,
IF($C936="2 - HöS/HS",'C1. Verprobung'!$D$18,
IF($C936="3 - HS",'C1. Verprobung'!$D$19,
IF($C936="4 - HS/MS",'C1. Verprobung'!$D$20,
IF($C936="5 - MS",'C1. Verprobung'!$D$21,
IF($C936="6 - MS/NS",'C1. Verprobung'!$D$22,
IF($C936="7 - NS",'C1. Verprobung'!$D$23,"-")))))))</f>
        <v>-</v>
      </c>
      <c r="Q936" s="322" t="str">
        <f>IF($C936="1 - HöS",'C1. Verprobung'!$E$17,
IF($C936="2 - HöS/HS",'C1. Verprobung'!$E$18,
IF($C936="3 - HS",'C1. Verprobung'!$E$19,
IF($C936="4 - HS/MS",'C1. Verprobung'!$E$20,
IF($C936="5 - MS",'C1. Verprobung'!$E$21,
IF($C936="6 - MS/NS",'C1. Verprobung'!$E$22,
IF($C936="7 - NS",'C1. Verprobung'!$E$23,"-")))))))</f>
        <v>-</v>
      </c>
      <c r="R936" s="322" t="str">
        <f>IF($C936="1 - HöS",'C1. Verprobung'!$F$17,
IF($C936="2 - HöS/HS",'C1. Verprobung'!$F$18,
IF($C936="3 - HS",'C1. Verprobung'!$F$19,
IF($C936="4 - HS/MS",'C1. Verprobung'!$F$20,
IF($C936="5 - MS",'C1. Verprobung'!$F$21,
IF($C936="6 - MS/NS",'C1. Verprobung'!$F$22,
IF($C936="7 - NS",'C1. Verprobung'!$F$23,"-")))))))</f>
        <v>-</v>
      </c>
      <c r="S936" s="151"/>
      <c r="T936" s="181">
        <f t="shared" si="73"/>
        <v>0</v>
      </c>
      <c r="U936" s="181">
        <f t="shared" si="74"/>
        <v>0</v>
      </c>
      <c r="V936" s="181">
        <f t="shared" si="75"/>
        <v>0</v>
      </c>
      <c r="W936" s="181">
        <f t="shared" si="76"/>
        <v>0</v>
      </c>
      <c r="X936" s="181">
        <f t="shared" si="77"/>
        <v>0</v>
      </c>
    </row>
    <row r="937" spans="2:24" ht="15" customHeight="1" x14ac:dyDescent="0.2">
      <c r="B937" s="337" t="s">
        <v>36</v>
      </c>
      <c r="C937" s="133" t="s">
        <v>36</v>
      </c>
      <c r="D937" s="133" t="s">
        <v>36</v>
      </c>
      <c r="E937" s="133"/>
      <c r="F937" s="133"/>
      <c r="G937" s="133"/>
      <c r="H937" s="133"/>
      <c r="I937" s="133"/>
      <c r="J937" s="133"/>
      <c r="K937" s="154"/>
      <c r="L937" s="154"/>
      <c r="M937" s="154"/>
      <c r="N937" s="154"/>
      <c r="O937" s="322" t="str">
        <f>IF($C937="1 - HöS",'C1. Verprobung'!$C$17,
IF($C937="2 - HöS/HS",'C1. Verprobung'!$C$18,
IF($C937="3 - HS",'C1. Verprobung'!$C$19,
IF($C937="4 - HS/MS",'C1. Verprobung'!$C$20,
IF($C937="5 - MS",'C1. Verprobung'!$C$21,
IF($C937="6 - MS/NS",'C1. Verprobung'!$C$22,
IF($C937="7 - NS",'C1. Verprobung'!$C$23,"-")))))))</f>
        <v>-</v>
      </c>
      <c r="P937" s="322" t="str">
        <f>IF($C937="1 - HöS",'C1. Verprobung'!$D$17,
IF($C937="2 - HöS/HS",'C1. Verprobung'!$D$18,
IF($C937="3 - HS",'C1. Verprobung'!$D$19,
IF($C937="4 - HS/MS",'C1. Verprobung'!$D$20,
IF($C937="5 - MS",'C1. Verprobung'!$D$21,
IF($C937="6 - MS/NS",'C1. Verprobung'!$D$22,
IF($C937="7 - NS",'C1. Verprobung'!$D$23,"-")))))))</f>
        <v>-</v>
      </c>
      <c r="Q937" s="322" t="str">
        <f>IF($C937="1 - HöS",'C1. Verprobung'!$E$17,
IF($C937="2 - HöS/HS",'C1. Verprobung'!$E$18,
IF($C937="3 - HS",'C1. Verprobung'!$E$19,
IF($C937="4 - HS/MS",'C1. Verprobung'!$E$20,
IF($C937="5 - MS",'C1. Verprobung'!$E$21,
IF($C937="6 - MS/NS",'C1. Verprobung'!$E$22,
IF($C937="7 - NS",'C1. Verprobung'!$E$23,"-")))))))</f>
        <v>-</v>
      </c>
      <c r="R937" s="322" t="str">
        <f>IF($C937="1 - HöS",'C1. Verprobung'!$F$17,
IF($C937="2 - HöS/HS",'C1. Verprobung'!$F$18,
IF($C937="3 - HS",'C1. Verprobung'!$F$19,
IF($C937="4 - HS/MS",'C1. Verprobung'!$F$20,
IF($C937="5 - MS",'C1. Verprobung'!$F$21,
IF($C937="6 - MS/NS",'C1. Verprobung'!$F$22,
IF($C937="7 - NS",'C1. Verprobung'!$F$23,"-")))))))</f>
        <v>-</v>
      </c>
      <c r="S937" s="151"/>
      <c r="T937" s="181">
        <f t="shared" si="73"/>
        <v>0</v>
      </c>
      <c r="U937" s="181">
        <f t="shared" si="74"/>
        <v>0</v>
      </c>
      <c r="V937" s="181">
        <f t="shared" si="75"/>
        <v>0</v>
      </c>
      <c r="W937" s="181">
        <f t="shared" si="76"/>
        <v>0</v>
      </c>
      <c r="X937" s="181">
        <f t="shared" si="77"/>
        <v>0</v>
      </c>
    </row>
    <row r="938" spans="2:24" ht="15" customHeight="1" x14ac:dyDescent="0.2">
      <c r="B938" s="337" t="s">
        <v>36</v>
      </c>
      <c r="C938" s="133" t="s">
        <v>36</v>
      </c>
      <c r="D938" s="133" t="s">
        <v>36</v>
      </c>
      <c r="E938" s="133"/>
      <c r="F938" s="133"/>
      <c r="G938" s="133"/>
      <c r="H938" s="133"/>
      <c r="I938" s="133"/>
      <c r="J938" s="133"/>
      <c r="K938" s="154"/>
      <c r="L938" s="154"/>
      <c r="M938" s="154"/>
      <c r="N938" s="154"/>
      <c r="O938" s="322" t="str">
        <f>IF($C938="1 - HöS",'C1. Verprobung'!$C$17,
IF($C938="2 - HöS/HS",'C1. Verprobung'!$C$18,
IF($C938="3 - HS",'C1. Verprobung'!$C$19,
IF($C938="4 - HS/MS",'C1. Verprobung'!$C$20,
IF($C938="5 - MS",'C1. Verprobung'!$C$21,
IF($C938="6 - MS/NS",'C1. Verprobung'!$C$22,
IF($C938="7 - NS",'C1. Verprobung'!$C$23,"-")))))))</f>
        <v>-</v>
      </c>
      <c r="P938" s="322" t="str">
        <f>IF($C938="1 - HöS",'C1. Verprobung'!$D$17,
IF($C938="2 - HöS/HS",'C1. Verprobung'!$D$18,
IF($C938="3 - HS",'C1. Verprobung'!$D$19,
IF($C938="4 - HS/MS",'C1. Verprobung'!$D$20,
IF($C938="5 - MS",'C1. Verprobung'!$D$21,
IF($C938="6 - MS/NS",'C1. Verprobung'!$D$22,
IF($C938="7 - NS",'C1. Verprobung'!$D$23,"-")))))))</f>
        <v>-</v>
      </c>
      <c r="Q938" s="322" t="str">
        <f>IF($C938="1 - HöS",'C1. Verprobung'!$E$17,
IF($C938="2 - HöS/HS",'C1. Verprobung'!$E$18,
IF($C938="3 - HS",'C1. Verprobung'!$E$19,
IF($C938="4 - HS/MS",'C1. Verprobung'!$E$20,
IF($C938="5 - MS",'C1. Verprobung'!$E$21,
IF($C938="6 - MS/NS",'C1. Verprobung'!$E$22,
IF($C938="7 - NS",'C1. Verprobung'!$E$23,"-")))))))</f>
        <v>-</v>
      </c>
      <c r="R938" s="322" t="str">
        <f>IF($C938="1 - HöS",'C1. Verprobung'!$F$17,
IF($C938="2 - HöS/HS",'C1. Verprobung'!$F$18,
IF($C938="3 - HS",'C1. Verprobung'!$F$19,
IF($C938="4 - HS/MS",'C1. Verprobung'!$F$20,
IF($C938="5 - MS",'C1. Verprobung'!$F$21,
IF($C938="6 - MS/NS",'C1. Verprobung'!$F$22,
IF($C938="7 - NS",'C1. Verprobung'!$F$23,"-")))))))</f>
        <v>-</v>
      </c>
      <c r="S938" s="151"/>
      <c r="T938" s="181">
        <f t="shared" si="73"/>
        <v>0</v>
      </c>
      <c r="U938" s="181">
        <f t="shared" si="74"/>
        <v>0</v>
      </c>
      <c r="V938" s="181">
        <f t="shared" si="75"/>
        <v>0</v>
      </c>
      <c r="W938" s="181">
        <f t="shared" si="76"/>
        <v>0</v>
      </c>
      <c r="X938" s="181">
        <f t="shared" si="77"/>
        <v>0</v>
      </c>
    </row>
    <row r="939" spans="2:24" ht="15" customHeight="1" x14ac:dyDescent="0.2">
      <c r="B939" s="337" t="s">
        <v>36</v>
      </c>
      <c r="C939" s="133" t="s">
        <v>36</v>
      </c>
      <c r="D939" s="133" t="s">
        <v>36</v>
      </c>
      <c r="E939" s="133"/>
      <c r="F939" s="133"/>
      <c r="G939" s="133"/>
      <c r="H939" s="133"/>
      <c r="I939" s="133"/>
      <c r="J939" s="133"/>
      <c r="K939" s="154"/>
      <c r="L939" s="154"/>
      <c r="M939" s="154"/>
      <c r="N939" s="154"/>
      <c r="O939" s="322" t="str">
        <f>IF($C939="1 - HöS",'C1. Verprobung'!$C$17,
IF($C939="2 - HöS/HS",'C1. Verprobung'!$C$18,
IF($C939="3 - HS",'C1. Verprobung'!$C$19,
IF($C939="4 - HS/MS",'C1. Verprobung'!$C$20,
IF($C939="5 - MS",'C1. Verprobung'!$C$21,
IF($C939="6 - MS/NS",'C1. Verprobung'!$C$22,
IF($C939="7 - NS",'C1. Verprobung'!$C$23,"-")))))))</f>
        <v>-</v>
      </c>
      <c r="P939" s="322" t="str">
        <f>IF($C939="1 - HöS",'C1. Verprobung'!$D$17,
IF($C939="2 - HöS/HS",'C1. Verprobung'!$D$18,
IF($C939="3 - HS",'C1. Verprobung'!$D$19,
IF($C939="4 - HS/MS",'C1. Verprobung'!$D$20,
IF($C939="5 - MS",'C1. Verprobung'!$D$21,
IF($C939="6 - MS/NS",'C1. Verprobung'!$D$22,
IF($C939="7 - NS",'C1. Verprobung'!$D$23,"-")))))))</f>
        <v>-</v>
      </c>
      <c r="Q939" s="322" t="str">
        <f>IF($C939="1 - HöS",'C1. Verprobung'!$E$17,
IF($C939="2 - HöS/HS",'C1. Verprobung'!$E$18,
IF($C939="3 - HS",'C1. Verprobung'!$E$19,
IF($C939="4 - HS/MS",'C1. Verprobung'!$E$20,
IF($C939="5 - MS",'C1. Verprobung'!$E$21,
IF($C939="6 - MS/NS",'C1. Verprobung'!$E$22,
IF($C939="7 - NS",'C1. Verprobung'!$E$23,"-")))))))</f>
        <v>-</v>
      </c>
      <c r="R939" s="322" t="str">
        <f>IF($C939="1 - HöS",'C1. Verprobung'!$F$17,
IF($C939="2 - HöS/HS",'C1. Verprobung'!$F$18,
IF($C939="3 - HS",'C1. Verprobung'!$F$19,
IF($C939="4 - HS/MS",'C1. Verprobung'!$F$20,
IF($C939="5 - MS",'C1. Verprobung'!$F$21,
IF($C939="6 - MS/NS",'C1. Verprobung'!$F$22,
IF($C939="7 - NS",'C1. Verprobung'!$F$23,"-")))))))</f>
        <v>-</v>
      </c>
      <c r="S939" s="151"/>
      <c r="T939" s="181">
        <f t="shared" si="73"/>
        <v>0</v>
      </c>
      <c r="U939" s="181">
        <f t="shared" si="74"/>
        <v>0</v>
      </c>
      <c r="V939" s="181">
        <f t="shared" si="75"/>
        <v>0</v>
      </c>
      <c r="W939" s="181">
        <f t="shared" si="76"/>
        <v>0</v>
      </c>
      <c r="X939" s="181">
        <f t="shared" si="77"/>
        <v>0</v>
      </c>
    </row>
    <row r="940" spans="2:24" ht="15" customHeight="1" x14ac:dyDescent="0.2">
      <c r="B940" s="337" t="s">
        <v>36</v>
      </c>
      <c r="C940" s="133" t="s">
        <v>36</v>
      </c>
      <c r="D940" s="133" t="s">
        <v>36</v>
      </c>
      <c r="E940" s="133"/>
      <c r="F940" s="133"/>
      <c r="G940" s="133"/>
      <c r="H940" s="133"/>
      <c r="I940" s="133"/>
      <c r="J940" s="133"/>
      <c r="K940" s="154"/>
      <c r="L940" s="154"/>
      <c r="M940" s="154"/>
      <c r="N940" s="154"/>
      <c r="O940" s="322" t="str">
        <f>IF($C940="1 - HöS",'C1. Verprobung'!$C$17,
IF($C940="2 - HöS/HS",'C1. Verprobung'!$C$18,
IF($C940="3 - HS",'C1. Verprobung'!$C$19,
IF($C940="4 - HS/MS",'C1. Verprobung'!$C$20,
IF($C940="5 - MS",'C1. Verprobung'!$C$21,
IF($C940="6 - MS/NS",'C1. Verprobung'!$C$22,
IF($C940="7 - NS",'C1. Verprobung'!$C$23,"-")))))))</f>
        <v>-</v>
      </c>
      <c r="P940" s="322" t="str">
        <f>IF($C940="1 - HöS",'C1. Verprobung'!$D$17,
IF($C940="2 - HöS/HS",'C1. Verprobung'!$D$18,
IF($C940="3 - HS",'C1. Verprobung'!$D$19,
IF($C940="4 - HS/MS",'C1. Verprobung'!$D$20,
IF($C940="5 - MS",'C1. Verprobung'!$D$21,
IF($C940="6 - MS/NS",'C1. Verprobung'!$D$22,
IF($C940="7 - NS",'C1. Verprobung'!$D$23,"-")))))))</f>
        <v>-</v>
      </c>
      <c r="Q940" s="322" t="str">
        <f>IF($C940="1 - HöS",'C1. Verprobung'!$E$17,
IF($C940="2 - HöS/HS",'C1. Verprobung'!$E$18,
IF($C940="3 - HS",'C1. Verprobung'!$E$19,
IF($C940="4 - HS/MS",'C1. Verprobung'!$E$20,
IF($C940="5 - MS",'C1. Verprobung'!$E$21,
IF($C940="6 - MS/NS",'C1. Verprobung'!$E$22,
IF($C940="7 - NS",'C1. Verprobung'!$E$23,"-")))))))</f>
        <v>-</v>
      </c>
      <c r="R940" s="322" t="str">
        <f>IF($C940="1 - HöS",'C1. Verprobung'!$F$17,
IF($C940="2 - HöS/HS",'C1. Verprobung'!$F$18,
IF($C940="3 - HS",'C1. Verprobung'!$F$19,
IF($C940="4 - HS/MS",'C1. Verprobung'!$F$20,
IF($C940="5 - MS",'C1. Verprobung'!$F$21,
IF($C940="6 - MS/NS",'C1. Verprobung'!$F$22,
IF($C940="7 - NS",'C1. Verprobung'!$F$23,"-")))))))</f>
        <v>-</v>
      </c>
      <c r="S940" s="151"/>
      <c r="T940" s="181">
        <f t="shared" si="73"/>
        <v>0</v>
      </c>
      <c r="U940" s="181">
        <f t="shared" si="74"/>
        <v>0</v>
      </c>
      <c r="V940" s="181">
        <f t="shared" si="75"/>
        <v>0</v>
      </c>
      <c r="W940" s="181">
        <f t="shared" si="76"/>
        <v>0</v>
      </c>
      <c r="X940" s="181">
        <f t="shared" si="77"/>
        <v>0</v>
      </c>
    </row>
    <row r="941" spans="2:24" ht="15" customHeight="1" x14ac:dyDescent="0.2">
      <c r="B941" s="337" t="s">
        <v>36</v>
      </c>
      <c r="C941" s="133" t="s">
        <v>36</v>
      </c>
      <c r="D941" s="133" t="s">
        <v>36</v>
      </c>
      <c r="E941" s="133"/>
      <c r="F941" s="133"/>
      <c r="G941" s="133"/>
      <c r="H941" s="133"/>
      <c r="I941" s="133"/>
      <c r="J941" s="133"/>
      <c r="K941" s="154"/>
      <c r="L941" s="154"/>
      <c r="M941" s="154"/>
      <c r="N941" s="154"/>
      <c r="O941" s="322" t="str">
        <f>IF($C941="1 - HöS",'C1. Verprobung'!$C$17,
IF($C941="2 - HöS/HS",'C1. Verprobung'!$C$18,
IF($C941="3 - HS",'C1. Verprobung'!$C$19,
IF($C941="4 - HS/MS",'C1. Verprobung'!$C$20,
IF($C941="5 - MS",'C1. Verprobung'!$C$21,
IF($C941="6 - MS/NS",'C1. Verprobung'!$C$22,
IF($C941="7 - NS",'C1. Verprobung'!$C$23,"-")))))))</f>
        <v>-</v>
      </c>
      <c r="P941" s="322" t="str">
        <f>IF($C941="1 - HöS",'C1. Verprobung'!$D$17,
IF($C941="2 - HöS/HS",'C1. Verprobung'!$D$18,
IF($C941="3 - HS",'C1. Verprobung'!$D$19,
IF($C941="4 - HS/MS",'C1. Verprobung'!$D$20,
IF($C941="5 - MS",'C1. Verprobung'!$D$21,
IF($C941="6 - MS/NS",'C1. Verprobung'!$D$22,
IF($C941="7 - NS",'C1. Verprobung'!$D$23,"-")))))))</f>
        <v>-</v>
      </c>
      <c r="Q941" s="322" t="str">
        <f>IF($C941="1 - HöS",'C1. Verprobung'!$E$17,
IF($C941="2 - HöS/HS",'C1. Verprobung'!$E$18,
IF($C941="3 - HS",'C1. Verprobung'!$E$19,
IF($C941="4 - HS/MS",'C1. Verprobung'!$E$20,
IF($C941="5 - MS",'C1. Verprobung'!$E$21,
IF($C941="6 - MS/NS",'C1. Verprobung'!$E$22,
IF($C941="7 - NS",'C1. Verprobung'!$E$23,"-")))))))</f>
        <v>-</v>
      </c>
      <c r="R941" s="322" t="str">
        <f>IF($C941="1 - HöS",'C1. Verprobung'!$F$17,
IF($C941="2 - HöS/HS",'C1. Verprobung'!$F$18,
IF($C941="3 - HS",'C1. Verprobung'!$F$19,
IF($C941="4 - HS/MS",'C1. Verprobung'!$F$20,
IF($C941="5 - MS",'C1. Verprobung'!$F$21,
IF($C941="6 - MS/NS",'C1. Verprobung'!$F$22,
IF($C941="7 - NS",'C1. Verprobung'!$F$23,"-")))))))</f>
        <v>-</v>
      </c>
      <c r="S941" s="151"/>
      <c r="T941" s="181">
        <f t="shared" si="73"/>
        <v>0</v>
      </c>
      <c r="U941" s="181">
        <f t="shared" si="74"/>
        <v>0</v>
      </c>
      <c r="V941" s="181">
        <f t="shared" si="75"/>
        <v>0</v>
      </c>
      <c r="W941" s="181">
        <f t="shared" si="76"/>
        <v>0</v>
      </c>
      <c r="X941" s="181">
        <f t="shared" si="77"/>
        <v>0</v>
      </c>
    </row>
    <row r="942" spans="2:24" ht="15" customHeight="1" x14ac:dyDescent="0.2">
      <c r="B942" s="337" t="s">
        <v>36</v>
      </c>
      <c r="C942" s="133" t="s">
        <v>36</v>
      </c>
      <c r="D942" s="133" t="s">
        <v>36</v>
      </c>
      <c r="E942" s="133"/>
      <c r="F942" s="133"/>
      <c r="G942" s="133"/>
      <c r="H942" s="133"/>
      <c r="I942" s="133"/>
      <c r="J942" s="133"/>
      <c r="K942" s="154"/>
      <c r="L942" s="154"/>
      <c r="M942" s="154"/>
      <c r="N942" s="154"/>
      <c r="O942" s="322" t="str">
        <f>IF($C942="1 - HöS",'C1. Verprobung'!$C$17,
IF($C942="2 - HöS/HS",'C1. Verprobung'!$C$18,
IF($C942="3 - HS",'C1. Verprobung'!$C$19,
IF($C942="4 - HS/MS",'C1. Verprobung'!$C$20,
IF($C942="5 - MS",'C1. Verprobung'!$C$21,
IF($C942="6 - MS/NS",'C1. Verprobung'!$C$22,
IF($C942="7 - NS",'C1. Verprobung'!$C$23,"-")))))))</f>
        <v>-</v>
      </c>
      <c r="P942" s="322" t="str">
        <f>IF($C942="1 - HöS",'C1. Verprobung'!$D$17,
IF($C942="2 - HöS/HS",'C1. Verprobung'!$D$18,
IF($C942="3 - HS",'C1. Verprobung'!$D$19,
IF($C942="4 - HS/MS",'C1. Verprobung'!$D$20,
IF($C942="5 - MS",'C1. Verprobung'!$D$21,
IF($C942="6 - MS/NS",'C1. Verprobung'!$D$22,
IF($C942="7 - NS",'C1. Verprobung'!$D$23,"-")))))))</f>
        <v>-</v>
      </c>
      <c r="Q942" s="322" t="str">
        <f>IF($C942="1 - HöS",'C1. Verprobung'!$E$17,
IF($C942="2 - HöS/HS",'C1. Verprobung'!$E$18,
IF($C942="3 - HS",'C1. Verprobung'!$E$19,
IF($C942="4 - HS/MS",'C1. Verprobung'!$E$20,
IF($C942="5 - MS",'C1. Verprobung'!$E$21,
IF($C942="6 - MS/NS",'C1. Verprobung'!$E$22,
IF($C942="7 - NS",'C1. Verprobung'!$E$23,"-")))))))</f>
        <v>-</v>
      </c>
      <c r="R942" s="322" t="str">
        <f>IF($C942="1 - HöS",'C1. Verprobung'!$F$17,
IF($C942="2 - HöS/HS",'C1. Verprobung'!$F$18,
IF($C942="3 - HS",'C1. Verprobung'!$F$19,
IF($C942="4 - HS/MS",'C1. Verprobung'!$F$20,
IF($C942="5 - MS",'C1. Verprobung'!$F$21,
IF($C942="6 - MS/NS",'C1. Verprobung'!$F$22,
IF($C942="7 - NS",'C1. Verprobung'!$F$23,"-")))))))</f>
        <v>-</v>
      </c>
      <c r="S942" s="151"/>
      <c r="T942" s="181">
        <f t="shared" si="73"/>
        <v>0</v>
      </c>
      <c r="U942" s="181">
        <f t="shared" si="74"/>
        <v>0</v>
      </c>
      <c r="V942" s="181">
        <f t="shared" si="75"/>
        <v>0</v>
      </c>
      <c r="W942" s="181">
        <f t="shared" si="76"/>
        <v>0</v>
      </c>
      <c r="X942" s="181">
        <f t="shared" si="77"/>
        <v>0</v>
      </c>
    </row>
    <row r="943" spans="2:24" ht="15" customHeight="1" x14ac:dyDescent="0.2">
      <c r="B943" s="337" t="s">
        <v>36</v>
      </c>
      <c r="C943" s="133" t="s">
        <v>36</v>
      </c>
      <c r="D943" s="133" t="s">
        <v>36</v>
      </c>
      <c r="E943" s="133"/>
      <c r="F943" s="133"/>
      <c r="G943" s="133"/>
      <c r="H943" s="133"/>
      <c r="I943" s="133"/>
      <c r="J943" s="133"/>
      <c r="K943" s="154"/>
      <c r="L943" s="154"/>
      <c r="M943" s="154"/>
      <c r="N943" s="154"/>
      <c r="O943" s="322" t="str">
        <f>IF($C943="1 - HöS",'C1. Verprobung'!$C$17,
IF($C943="2 - HöS/HS",'C1. Verprobung'!$C$18,
IF($C943="3 - HS",'C1. Verprobung'!$C$19,
IF($C943="4 - HS/MS",'C1. Verprobung'!$C$20,
IF($C943="5 - MS",'C1. Verprobung'!$C$21,
IF($C943="6 - MS/NS",'C1. Verprobung'!$C$22,
IF($C943="7 - NS",'C1. Verprobung'!$C$23,"-")))))))</f>
        <v>-</v>
      </c>
      <c r="P943" s="322" t="str">
        <f>IF($C943="1 - HöS",'C1. Verprobung'!$D$17,
IF($C943="2 - HöS/HS",'C1. Verprobung'!$D$18,
IF($C943="3 - HS",'C1. Verprobung'!$D$19,
IF($C943="4 - HS/MS",'C1. Verprobung'!$D$20,
IF($C943="5 - MS",'C1. Verprobung'!$D$21,
IF($C943="6 - MS/NS",'C1. Verprobung'!$D$22,
IF($C943="7 - NS",'C1. Verprobung'!$D$23,"-")))))))</f>
        <v>-</v>
      </c>
      <c r="Q943" s="322" t="str">
        <f>IF($C943="1 - HöS",'C1. Verprobung'!$E$17,
IF($C943="2 - HöS/HS",'C1. Verprobung'!$E$18,
IF($C943="3 - HS",'C1. Verprobung'!$E$19,
IF($C943="4 - HS/MS",'C1. Verprobung'!$E$20,
IF($C943="5 - MS",'C1. Verprobung'!$E$21,
IF($C943="6 - MS/NS",'C1. Verprobung'!$E$22,
IF($C943="7 - NS",'C1. Verprobung'!$E$23,"-")))))))</f>
        <v>-</v>
      </c>
      <c r="R943" s="322" t="str">
        <f>IF($C943="1 - HöS",'C1. Verprobung'!$F$17,
IF($C943="2 - HöS/HS",'C1. Verprobung'!$F$18,
IF($C943="3 - HS",'C1. Verprobung'!$F$19,
IF($C943="4 - HS/MS",'C1. Verprobung'!$F$20,
IF($C943="5 - MS",'C1. Verprobung'!$F$21,
IF($C943="6 - MS/NS",'C1. Verprobung'!$F$22,
IF($C943="7 - NS",'C1. Verprobung'!$F$23,"-")))))))</f>
        <v>-</v>
      </c>
      <c r="S943" s="151"/>
      <c r="T943" s="181">
        <f t="shared" si="73"/>
        <v>0</v>
      </c>
      <c r="U943" s="181">
        <f t="shared" si="74"/>
        <v>0</v>
      </c>
      <c r="V943" s="181">
        <f t="shared" si="75"/>
        <v>0</v>
      </c>
      <c r="W943" s="181">
        <f t="shared" si="76"/>
        <v>0</v>
      </c>
      <c r="X943" s="181">
        <f t="shared" si="77"/>
        <v>0</v>
      </c>
    </row>
    <row r="944" spans="2:24" ht="15" customHeight="1" x14ac:dyDescent="0.2">
      <c r="B944" s="337" t="s">
        <v>36</v>
      </c>
      <c r="C944" s="133" t="s">
        <v>36</v>
      </c>
      <c r="D944" s="133" t="s">
        <v>36</v>
      </c>
      <c r="E944" s="133"/>
      <c r="F944" s="133"/>
      <c r="G944" s="133"/>
      <c r="H944" s="133"/>
      <c r="I944" s="133"/>
      <c r="J944" s="133"/>
      <c r="K944" s="154"/>
      <c r="L944" s="154"/>
      <c r="M944" s="154"/>
      <c r="N944" s="154"/>
      <c r="O944" s="322" t="str">
        <f>IF($C944="1 - HöS",'C1. Verprobung'!$C$17,
IF($C944="2 - HöS/HS",'C1. Verprobung'!$C$18,
IF($C944="3 - HS",'C1. Verprobung'!$C$19,
IF($C944="4 - HS/MS",'C1. Verprobung'!$C$20,
IF($C944="5 - MS",'C1. Verprobung'!$C$21,
IF($C944="6 - MS/NS",'C1. Verprobung'!$C$22,
IF($C944="7 - NS",'C1. Verprobung'!$C$23,"-")))))))</f>
        <v>-</v>
      </c>
      <c r="P944" s="322" t="str">
        <f>IF($C944="1 - HöS",'C1. Verprobung'!$D$17,
IF($C944="2 - HöS/HS",'C1. Verprobung'!$D$18,
IF($C944="3 - HS",'C1. Verprobung'!$D$19,
IF($C944="4 - HS/MS",'C1. Verprobung'!$D$20,
IF($C944="5 - MS",'C1. Verprobung'!$D$21,
IF($C944="6 - MS/NS",'C1. Verprobung'!$D$22,
IF($C944="7 - NS",'C1. Verprobung'!$D$23,"-")))))))</f>
        <v>-</v>
      </c>
      <c r="Q944" s="322" t="str">
        <f>IF($C944="1 - HöS",'C1. Verprobung'!$E$17,
IF($C944="2 - HöS/HS",'C1. Verprobung'!$E$18,
IF($C944="3 - HS",'C1. Verprobung'!$E$19,
IF($C944="4 - HS/MS",'C1. Verprobung'!$E$20,
IF($C944="5 - MS",'C1. Verprobung'!$E$21,
IF($C944="6 - MS/NS",'C1. Verprobung'!$E$22,
IF($C944="7 - NS",'C1. Verprobung'!$E$23,"-")))))))</f>
        <v>-</v>
      </c>
      <c r="R944" s="322" t="str">
        <f>IF($C944="1 - HöS",'C1. Verprobung'!$F$17,
IF($C944="2 - HöS/HS",'C1. Verprobung'!$F$18,
IF($C944="3 - HS",'C1. Verprobung'!$F$19,
IF($C944="4 - HS/MS",'C1. Verprobung'!$F$20,
IF($C944="5 - MS",'C1. Verprobung'!$F$21,
IF($C944="6 - MS/NS",'C1. Verprobung'!$F$22,
IF($C944="7 - NS",'C1. Verprobung'!$F$23,"-")))))))</f>
        <v>-</v>
      </c>
      <c r="S944" s="151"/>
      <c r="T944" s="181">
        <f t="shared" si="73"/>
        <v>0</v>
      </c>
      <c r="U944" s="181">
        <f t="shared" si="74"/>
        <v>0</v>
      </c>
      <c r="V944" s="181">
        <f t="shared" si="75"/>
        <v>0</v>
      </c>
      <c r="W944" s="181">
        <f t="shared" si="76"/>
        <v>0</v>
      </c>
      <c r="X944" s="181">
        <f t="shared" si="77"/>
        <v>0</v>
      </c>
    </row>
    <row r="945" spans="2:24" ht="15" customHeight="1" x14ac:dyDescent="0.2">
      <c r="B945" s="337" t="s">
        <v>36</v>
      </c>
      <c r="C945" s="133" t="s">
        <v>36</v>
      </c>
      <c r="D945" s="133" t="s">
        <v>36</v>
      </c>
      <c r="E945" s="133"/>
      <c r="F945" s="133"/>
      <c r="G945" s="133"/>
      <c r="H945" s="133"/>
      <c r="I945" s="133"/>
      <c r="J945" s="133"/>
      <c r="K945" s="154"/>
      <c r="L945" s="154"/>
      <c r="M945" s="154"/>
      <c r="N945" s="154"/>
      <c r="O945" s="322" t="str">
        <f>IF($C945="1 - HöS",'C1. Verprobung'!$C$17,
IF($C945="2 - HöS/HS",'C1. Verprobung'!$C$18,
IF($C945="3 - HS",'C1. Verprobung'!$C$19,
IF($C945="4 - HS/MS",'C1. Verprobung'!$C$20,
IF($C945="5 - MS",'C1. Verprobung'!$C$21,
IF($C945="6 - MS/NS",'C1. Verprobung'!$C$22,
IF($C945="7 - NS",'C1. Verprobung'!$C$23,"-")))))))</f>
        <v>-</v>
      </c>
      <c r="P945" s="322" t="str">
        <f>IF($C945="1 - HöS",'C1. Verprobung'!$D$17,
IF($C945="2 - HöS/HS",'C1. Verprobung'!$D$18,
IF($C945="3 - HS",'C1. Verprobung'!$D$19,
IF($C945="4 - HS/MS",'C1. Verprobung'!$D$20,
IF($C945="5 - MS",'C1. Verprobung'!$D$21,
IF($C945="6 - MS/NS",'C1. Verprobung'!$D$22,
IF($C945="7 - NS",'C1. Verprobung'!$D$23,"-")))))))</f>
        <v>-</v>
      </c>
      <c r="Q945" s="322" t="str">
        <f>IF($C945="1 - HöS",'C1. Verprobung'!$E$17,
IF($C945="2 - HöS/HS",'C1. Verprobung'!$E$18,
IF($C945="3 - HS",'C1. Verprobung'!$E$19,
IF($C945="4 - HS/MS",'C1. Verprobung'!$E$20,
IF($C945="5 - MS",'C1. Verprobung'!$E$21,
IF($C945="6 - MS/NS",'C1. Verprobung'!$E$22,
IF($C945="7 - NS",'C1. Verprobung'!$E$23,"-")))))))</f>
        <v>-</v>
      </c>
      <c r="R945" s="322" t="str">
        <f>IF($C945="1 - HöS",'C1. Verprobung'!$F$17,
IF($C945="2 - HöS/HS",'C1. Verprobung'!$F$18,
IF($C945="3 - HS",'C1. Verprobung'!$F$19,
IF($C945="4 - HS/MS",'C1. Verprobung'!$F$20,
IF($C945="5 - MS",'C1. Verprobung'!$F$21,
IF($C945="6 - MS/NS",'C1. Verprobung'!$F$22,
IF($C945="7 - NS",'C1. Verprobung'!$F$23,"-")))))))</f>
        <v>-</v>
      </c>
      <c r="S945" s="151"/>
      <c r="T945" s="181">
        <f t="shared" si="73"/>
        <v>0</v>
      </c>
      <c r="U945" s="181">
        <f t="shared" si="74"/>
        <v>0</v>
      </c>
      <c r="V945" s="181">
        <f t="shared" si="75"/>
        <v>0</v>
      </c>
      <c r="W945" s="181">
        <f t="shared" si="76"/>
        <v>0</v>
      </c>
      <c r="X945" s="181">
        <f t="shared" si="77"/>
        <v>0</v>
      </c>
    </row>
    <row r="946" spans="2:24" ht="15" customHeight="1" x14ac:dyDescent="0.2">
      <c r="B946" s="337" t="s">
        <v>36</v>
      </c>
      <c r="C946" s="133" t="s">
        <v>36</v>
      </c>
      <c r="D946" s="133" t="s">
        <v>36</v>
      </c>
      <c r="E946" s="133"/>
      <c r="F946" s="133"/>
      <c r="G946" s="133"/>
      <c r="H946" s="133"/>
      <c r="I946" s="133"/>
      <c r="J946" s="133"/>
      <c r="K946" s="154"/>
      <c r="L946" s="154"/>
      <c r="M946" s="154"/>
      <c r="N946" s="154"/>
      <c r="O946" s="322" t="str">
        <f>IF($C946="1 - HöS",'C1. Verprobung'!$C$17,
IF($C946="2 - HöS/HS",'C1. Verprobung'!$C$18,
IF($C946="3 - HS",'C1. Verprobung'!$C$19,
IF($C946="4 - HS/MS",'C1. Verprobung'!$C$20,
IF($C946="5 - MS",'C1. Verprobung'!$C$21,
IF($C946="6 - MS/NS",'C1. Verprobung'!$C$22,
IF($C946="7 - NS",'C1. Verprobung'!$C$23,"-")))))))</f>
        <v>-</v>
      </c>
      <c r="P946" s="322" t="str">
        <f>IF($C946="1 - HöS",'C1. Verprobung'!$D$17,
IF($C946="2 - HöS/HS",'C1. Verprobung'!$D$18,
IF($C946="3 - HS",'C1. Verprobung'!$D$19,
IF($C946="4 - HS/MS",'C1. Verprobung'!$D$20,
IF($C946="5 - MS",'C1. Verprobung'!$D$21,
IF($C946="6 - MS/NS",'C1. Verprobung'!$D$22,
IF($C946="7 - NS",'C1. Verprobung'!$D$23,"-")))))))</f>
        <v>-</v>
      </c>
      <c r="Q946" s="322" t="str">
        <f>IF($C946="1 - HöS",'C1. Verprobung'!$E$17,
IF($C946="2 - HöS/HS",'C1. Verprobung'!$E$18,
IF($C946="3 - HS",'C1. Verprobung'!$E$19,
IF($C946="4 - HS/MS",'C1. Verprobung'!$E$20,
IF($C946="5 - MS",'C1. Verprobung'!$E$21,
IF($C946="6 - MS/NS",'C1. Verprobung'!$E$22,
IF($C946="7 - NS",'C1. Verprobung'!$E$23,"-")))))))</f>
        <v>-</v>
      </c>
      <c r="R946" s="322" t="str">
        <f>IF($C946="1 - HöS",'C1. Verprobung'!$F$17,
IF($C946="2 - HöS/HS",'C1. Verprobung'!$F$18,
IF($C946="3 - HS",'C1. Verprobung'!$F$19,
IF($C946="4 - HS/MS",'C1. Verprobung'!$F$20,
IF($C946="5 - MS",'C1. Verprobung'!$F$21,
IF($C946="6 - MS/NS",'C1. Verprobung'!$F$22,
IF($C946="7 - NS",'C1. Verprobung'!$F$23,"-")))))))</f>
        <v>-</v>
      </c>
      <c r="S946" s="151"/>
      <c r="T946" s="181">
        <f t="shared" si="73"/>
        <v>0</v>
      </c>
      <c r="U946" s="181">
        <f t="shared" si="74"/>
        <v>0</v>
      </c>
      <c r="V946" s="181">
        <f t="shared" si="75"/>
        <v>0</v>
      </c>
      <c r="W946" s="181">
        <f t="shared" si="76"/>
        <v>0</v>
      </c>
      <c r="X946" s="181">
        <f t="shared" si="77"/>
        <v>0</v>
      </c>
    </row>
    <row r="947" spans="2:24" ht="15" customHeight="1" x14ac:dyDescent="0.2">
      <c r="B947" s="337" t="s">
        <v>36</v>
      </c>
      <c r="C947" s="133" t="s">
        <v>36</v>
      </c>
      <c r="D947" s="133" t="s">
        <v>36</v>
      </c>
      <c r="E947" s="133"/>
      <c r="F947" s="133"/>
      <c r="G947" s="133"/>
      <c r="H947" s="133"/>
      <c r="I947" s="133"/>
      <c r="J947" s="133"/>
      <c r="K947" s="154"/>
      <c r="L947" s="154"/>
      <c r="M947" s="154"/>
      <c r="N947" s="154"/>
      <c r="O947" s="322" t="str">
        <f>IF($C947="1 - HöS",'C1. Verprobung'!$C$17,
IF($C947="2 - HöS/HS",'C1. Verprobung'!$C$18,
IF($C947="3 - HS",'C1. Verprobung'!$C$19,
IF($C947="4 - HS/MS",'C1. Verprobung'!$C$20,
IF($C947="5 - MS",'C1. Verprobung'!$C$21,
IF($C947="6 - MS/NS",'C1. Verprobung'!$C$22,
IF($C947="7 - NS",'C1. Verprobung'!$C$23,"-")))))))</f>
        <v>-</v>
      </c>
      <c r="P947" s="322" t="str">
        <f>IF($C947="1 - HöS",'C1. Verprobung'!$D$17,
IF($C947="2 - HöS/HS",'C1. Verprobung'!$D$18,
IF($C947="3 - HS",'C1. Verprobung'!$D$19,
IF($C947="4 - HS/MS",'C1. Verprobung'!$D$20,
IF($C947="5 - MS",'C1. Verprobung'!$D$21,
IF($C947="6 - MS/NS",'C1. Verprobung'!$D$22,
IF($C947="7 - NS",'C1. Verprobung'!$D$23,"-")))))))</f>
        <v>-</v>
      </c>
      <c r="Q947" s="322" t="str">
        <f>IF($C947="1 - HöS",'C1. Verprobung'!$E$17,
IF($C947="2 - HöS/HS",'C1. Verprobung'!$E$18,
IF($C947="3 - HS",'C1. Verprobung'!$E$19,
IF($C947="4 - HS/MS",'C1. Verprobung'!$E$20,
IF($C947="5 - MS",'C1. Verprobung'!$E$21,
IF($C947="6 - MS/NS",'C1. Verprobung'!$E$22,
IF($C947="7 - NS",'C1. Verprobung'!$E$23,"-")))))))</f>
        <v>-</v>
      </c>
      <c r="R947" s="322" t="str">
        <f>IF($C947="1 - HöS",'C1. Verprobung'!$F$17,
IF($C947="2 - HöS/HS",'C1. Verprobung'!$F$18,
IF($C947="3 - HS",'C1. Verprobung'!$F$19,
IF($C947="4 - HS/MS",'C1. Verprobung'!$F$20,
IF($C947="5 - MS",'C1. Verprobung'!$F$21,
IF($C947="6 - MS/NS",'C1. Verprobung'!$F$22,
IF($C947="7 - NS",'C1. Verprobung'!$F$23,"-")))))))</f>
        <v>-</v>
      </c>
      <c r="S947" s="151"/>
      <c r="T947" s="181">
        <f t="shared" si="73"/>
        <v>0</v>
      </c>
      <c r="U947" s="181">
        <f t="shared" si="74"/>
        <v>0</v>
      </c>
      <c r="V947" s="181">
        <f t="shared" si="75"/>
        <v>0</v>
      </c>
      <c r="W947" s="181">
        <f t="shared" si="76"/>
        <v>0</v>
      </c>
      <c r="X947" s="181">
        <f t="shared" si="77"/>
        <v>0</v>
      </c>
    </row>
    <row r="948" spans="2:24" ht="15" customHeight="1" x14ac:dyDescent="0.2">
      <c r="B948" s="337" t="s">
        <v>36</v>
      </c>
      <c r="C948" s="133" t="s">
        <v>36</v>
      </c>
      <c r="D948" s="133" t="s">
        <v>36</v>
      </c>
      <c r="E948" s="133"/>
      <c r="F948" s="133"/>
      <c r="G948" s="133"/>
      <c r="H948" s="133"/>
      <c r="I948" s="133"/>
      <c r="J948" s="133"/>
      <c r="K948" s="154"/>
      <c r="L948" s="154"/>
      <c r="M948" s="154"/>
      <c r="N948" s="154"/>
      <c r="O948" s="322" t="str">
        <f>IF($C948="1 - HöS",'C1. Verprobung'!$C$17,
IF($C948="2 - HöS/HS",'C1. Verprobung'!$C$18,
IF($C948="3 - HS",'C1. Verprobung'!$C$19,
IF($C948="4 - HS/MS",'C1. Verprobung'!$C$20,
IF($C948="5 - MS",'C1. Verprobung'!$C$21,
IF($C948="6 - MS/NS",'C1. Verprobung'!$C$22,
IF($C948="7 - NS",'C1. Verprobung'!$C$23,"-")))))))</f>
        <v>-</v>
      </c>
      <c r="P948" s="322" t="str">
        <f>IF($C948="1 - HöS",'C1. Verprobung'!$D$17,
IF($C948="2 - HöS/HS",'C1. Verprobung'!$D$18,
IF($C948="3 - HS",'C1. Verprobung'!$D$19,
IF($C948="4 - HS/MS",'C1. Verprobung'!$D$20,
IF($C948="5 - MS",'C1. Verprobung'!$D$21,
IF($C948="6 - MS/NS",'C1. Verprobung'!$D$22,
IF($C948="7 - NS",'C1. Verprobung'!$D$23,"-")))))))</f>
        <v>-</v>
      </c>
      <c r="Q948" s="322" t="str">
        <f>IF($C948="1 - HöS",'C1. Verprobung'!$E$17,
IF($C948="2 - HöS/HS",'C1. Verprobung'!$E$18,
IF($C948="3 - HS",'C1. Verprobung'!$E$19,
IF($C948="4 - HS/MS",'C1. Verprobung'!$E$20,
IF($C948="5 - MS",'C1. Verprobung'!$E$21,
IF($C948="6 - MS/NS",'C1. Verprobung'!$E$22,
IF($C948="7 - NS",'C1. Verprobung'!$E$23,"-")))))))</f>
        <v>-</v>
      </c>
      <c r="R948" s="322" t="str">
        <f>IF($C948="1 - HöS",'C1. Verprobung'!$F$17,
IF($C948="2 - HöS/HS",'C1. Verprobung'!$F$18,
IF($C948="3 - HS",'C1. Verprobung'!$F$19,
IF($C948="4 - HS/MS",'C1. Verprobung'!$F$20,
IF($C948="5 - MS",'C1. Verprobung'!$F$21,
IF($C948="6 - MS/NS",'C1. Verprobung'!$F$22,
IF($C948="7 - NS",'C1. Verprobung'!$F$23,"-")))))))</f>
        <v>-</v>
      </c>
      <c r="S948" s="151"/>
      <c r="T948" s="181">
        <f t="shared" si="73"/>
        <v>0</v>
      </c>
      <c r="U948" s="181">
        <f t="shared" si="74"/>
        <v>0</v>
      </c>
      <c r="V948" s="181">
        <f t="shared" si="75"/>
        <v>0</v>
      </c>
      <c r="W948" s="181">
        <f t="shared" si="76"/>
        <v>0</v>
      </c>
      <c r="X948" s="181">
        <f t="shared" si="77"/>
        <v>0</v>
      </c>
    </row>
    <row r="949" spans="2:24" ht="15" customHeight="1" x14ac:dyDescent="0.2">
      <c r="B949" s="337" t="s">
        <v>36</v>
      </c>
      <c r="C949" s="133" t="s">
        <v>36</v>
      </c>
      <c r="D949" s="133" t="s">
        <v>36</v>
      </c>
      <c r="E949" s="133"/>
      <c r="F949" s="133"/>
      <c r="G949" s="133"/>
      <c r="H949" s="133"/>
      <c r="I949" s="133"/>
      <c r="J949" s="133"/>
      <c r="K949" s="154"/>
      <c r="L949" s="154"/>
      <c r="M949" s="154"/>
      <c r="N949" s="154"/>
      <c r="O949" s="322" t="str">
        <f>IF($C949="1 - HöS",'C1. Verprobung'!$C$17,
IF($C949="2 - HöS/HS",'C1. Verprobung'!$C$18,
IF($C949="3 - HS",'C1. Verprobung'!$C$19,
IF($C949="4 - HS/MS",'C1. Verprobung'!$C$20,
IF($C949="5 - MS",'C1. Verprobung'!$C$21,
IF($C949="6 - MS/NS",'C1. Verprobung'!$C$22,
IF($C949="7 - NS",'C1. Verprobung'!$C$23,"-")))))))</f>
        <v>-</v>
      </c>
      <c r="P949" s="322" t="str">
        <f>IF($C949="1 - HöS",'C1. Verprobung'!$D$17,
IF($C949="2 - HöS/HS",'C1. Verprobung'!$D$18,
IF($C949="3 - HS",'C1. Verprobung'!$D$19,
IF($C949="4 - HS/MS",'C1. Verprobung'!$D$20,
IF($C949="5 - MS",'C1. Verprobung'!$D$21,
IF($C949="6 - MS/NS",'C1. Verprobung'!$D$22,
IF($C949="7 - NS",'C1. Verprobung'!$D$23,"-")))))))</f>
        <v>-</v>
      </c>
      <c r="Q949" s="322" t="str">
        <f>IF($C949="1 - HöS",'C1. Verprobung'!$E$17,
IF($C949="2 - HöS/HS",'C1. Verprobung'!$E$18,
IF($C949="3 - HS",'C1. Verprobung'!$E$19,
IF($C949="4 - HS/MS",'C1. Verprobung'!$E$20,
IF($C949="5 - MS",'C1. Verprobung'!$E$21,
IF($C949="6 - MS/NS",'C1. Verprobung'!$E$22,
IF($C949="7 - NS",'C1. Verprobung'!$E$23,"-")))))))</f>
        <v>-</v>
      </c>
      <c r="R949" s="322" t="str">
        <f>IF($C949="1 - HöS",'C1. Verprobung'!$F$17,
IF($C949="2 - HöS/HS",'C1. Verprobung'!$F$18,
IF($C949="3 - HS",'C1. Verprobung'!$F$19,
IF($C949="4 - HS/MS",'C1. Verprobung'!$F$20,
IF($C949="5 - MS",'C1. Verprobung'!$F$21,
IF($C949="6 - MS/NS",'C1. Verprobung'!$F$22,
IF($C949="7 - NS",'C1. Verprobung'!$F$23,"-")))))))</f>
        <v>-</v>
      </c>
      <c r="S949" s="151"/>
      <c r="T949" s="181">
        <f t="shared" si="73"/>
        <v>0</v>
      </c>
      <c r="U949" s="181">
        <f t="shared" si="74"/>
        <v>0</v>
      </c>
      <c r="V949" s="181">
        <f t="shared" si="75"/>
        <v>0</v>
      </c>
      <c r="W949" s="181">
        <f t="shared" si="76"/>
        <v>0</v>
      </c>
      <c r="X949" s="181">
        <f t="shared" si="77"/>
        <v>0</v>
      </c>
    </row>
    <row r="950" spans="2:24" ht="15" customHeight="1" x14ac:dyDescent="0.2">
      <c r="B950" s="337" t="s">
        <v>36</v>
      </c>
      <c r="C950" s="133" t="s">
        <v>36</v>
      </c>
      <c r="D950" s="133" t="s">
        <v>36</v>
      </c>
      <c r="E950" s="133"/>
      <c r="F950" s="133"/>
      <c r="G950" s="133"/>
      <c r="H950" s="133"/>
      <c r="I950" s="133"/>
      <c r="J950" s="133"/>
      <c r="K950" s="154"/>
      <c r="L950" s="154"/>
      <c r="M950" s="154"/>
      <c r="N950" s="154"/>
      <c r="O950" s="322" t="str">
        <f>IF($C950="1 - HöS",'C1. Verprobung'!$C$17,
IF($C950="2 - HöS/HS",'C1. Verprobung'!$C$18,
IF($C950="3 - HS",'C1. Verprobung'!$C$19,
IF($C950="4 - HS/MS",'C1. Verprobung'!$C$20,
IF($C950="5 - MS",'C1. Verprobung'!$C$21,
IF($C950="6 - MS/NS",'C1. Verprobung'!$C$22,
IF($C950="7 - NS",'C1. Verprobung'!$C$23,"-")))))))</f>
        <v>-</v>
      </c>
      <c r="P950" s="322" t="str">
        <f>IF($C950="1 - HöS",'C1. Verprobung'!$D$17,
IF($C950="2 - HöS/HS",'C1. Verprobung'!$D$18,
IF($C950="3 - HS",'C1. Verprobung'!$D$19,
IF($C950="4 - HS/MS",'C1. Verprobung'!$D$20,
IF($C950="5 - MS",'C1. Verprobung'!$D$21,
IF($C950="6 - MS/NS",'C1. Verprobung'!$D$22,
IF($C950="7 - NS",'C1. Verprobung'!$D$23,"-")))))))</f>
        <v>-</v>
      </c>
      <c r="Q950" s="322" t="str">
        <f>IF($C950="1 - HöS",'C1. Verprobung'!$E$17,
IF($C950="2 - HöS/HS",'C1. Verprobung'!$E$18,
IF($C950="3 - HS",'C1. Verprobung'!$E$19,
IF($C950="4 - HS/MS",'C1. Verprobung'!$E$20,
IF($C950="5 - MS",'C1. Verprobung'!$E$21,
IF($C950="6 - MS/NS",'C1. Verprobung'!$E$22,
IF($C950="7 - NS",'C1. Verprobung'!$E$23,"-")))))))</f>
        <v>-</v>
      </c>
      <c r="R950" s="322" t="str">
        <f>IF($C950="1 - HöS",'C1. Verprobung'!$F$17,
IF($C950="2 - HöS/HS",'C1. Verprobung'!$F$18,
IF($C950="3 - HS",'C1. Verprobung'!$F$19,
IF($C950="4 - HS/MS",'C1. Verprobung'!$F$20,
IF($C950="5 - MS",'C1. Verprobung'!$F$21,
IF($C950="6 - MS/NS",'C1. Verprobung'!$F$22,
IF($C950="7 - NS",'C1. Verprobung'!$F$23,"-")))))))</f>
        <v>-</v>
      </c>
      <c r="S950" s="151"/>
      <c r="T950" s="181">
        <f t="shared" si="73"/>
        <v>0</v>
      </c>
      <c r="U950" s="181">
        <f t="shared" si="74"/>
        <v>0</v>
      </c>
      <c r="V950" s="181">
        <f t="shared" si="75"/>
        <v>0</v>
      </c>
      <c r="W950" s="181">
        <f t="shared" si="76"/>
        <v>0</v>
      </c>
      <c r="X950" s="181">
        <f t="shared" si="77"/>
        <v>0</v>
      </c>
    </row>
    <row r="951" spans="2:24" ht="15" customHeight="1" x14ac:dyDescent="0.2">
      <c r="B951" s="337" t="s">
        <v>36</v>
      </c>
      <c r="C951" s="133" t="s">
        <v>36</v>
      </c>
      <c r="D951" s="133" t="s">
        <v>36</v>
      </c>
      <c r="E951" s="133"/>
      <c r="F951" s="133"/>
      <c r="G951" s="133"/>
      <c r="H951" s="133"/>
      <c r="I951" s="133"/>
      <c r="J951" s="133"/>
      <c r="K951" s="154"/>
      <c r="L951" s="154"/>
      <c r="M951" s="154"/>
      <c r="N951" s="154"/>
      <c r="O951" s="322" t="str">
        <f>IF($C951="1 - HöS",'C1. Verprobung'!$C$17,
IF($C951="2 - HöS/HS",'C1. Verprobung'!$C$18,
IF($C951="3 - HS",'C1. Verprobung'!$C$19,
IF($C951="4 - HS/MS",'C1. Verprobung'!$C$20,
IF($C951="5 - MS",'C1. Verprobung'!$C$21,
IF($C951="6 - MS/NS",'C1. Verprobung'!$C$22,
IF($C951="7 - NS",'C1. Verprobung'!$C$23,"-")))))))</f>
        <v>-</v>
      </c>
      <c r="P951" s="322" t="str">
        <f>IF($C951="1 - HöS",'C1. Verprobung'!$D$17,
IF($C951="2 - HöS/HS",'C1. Verprobung'!$D$18,
IF($C951="3 - HS",'C1. Verprobung'!$D$19,
IF($C951="4 - HS/MS",'C1. Verprobung'!$D$20,
IF($C951="5 - MS",'C1. Verprobung'!$D$21,
IF($C951="6 - MS/NS",'C1. Verprobung'!$D$22,
IF($C951="7 - NS",'C1. Verprobung'!$D$23,"-")))))))</f>
        <v>-</v>
      </c>
      <c r="Q951" s="322" t="str">
        <f>IF($C951="1 - HöS",'C1. Verprobung'!$E$17,
IF($C951="2 - HöS/HS",'C1. Verprobung'!$E$18,
IF($C951="3 - HS",'C1. Verprobung'!$E$19,
IF($C951="4 - HS/MS",'C1. Verprobung'!$E$20,
IF($C951="5 - MS",'C1. Verprobung'!$E$21,
IF($C951="6 - MS/NS",'C1. Verprobung'!$E$22,
IF($C951="7 - NS",'C1. Verprobung'!$E$23,"-")))))))</f>
        <v>-</v>
      </c>
      <c r="R951" s="322" t="str">
        <f>IF($C951="1 - HöS",'C1. Verprobung'!$F$17,
IF($C951="2 - HöS/HS",'C1. Verprobung'!$F$18,
IF($C951="3 - HS",'C1. Verprobung'!$F$19,
IF($C951="4 - HS/MS",'C1. Verprobung'!$F$20,
IF($C951="5 - MS",'C1. Verprobung'!$F$21,
IF($C951="6 - MS/NS",'C1. Verprobung'!$F$22,
IF($C951="7 - NS",'C1. Verprobung'!$F$23,"-")))))))</f>
        <v>-</v>
      </c>
      <c r="S951" s="151"/>
      <c r="T951" s="181">
        <f t="shared" si="73"/>
        <v>0</v>
      </c>
      <c r="U951" s="181">
        <f t="shared" si="74"/>
        <v>0</v>
      </c>
      <c r="V951" s="181">
        <f t="shared" si="75"/>
        <v>0</v>
      </c>
      <c r="W951" s="181">
        <f t="shared" si="76"/>
        <v>0</v>
      </c>
      <c r="X951" s="181">
        <f t="shared" si="77"/>
        <v>0</v>
      </c>
    </row>
    <row r="952" spans="2:24" ht="15" customHeight="1" x14ac:dyDescent="0.2">
      <c r="B952" s="337" t="s">
        <v>36</v>
      </c>
      <c r="C952" s="133" t="s">
        <v>36</v>
      </c>
      <c r="D952" s="133" t="s">
        <v>36</v>
      </c>
      <c r="E952" s="133"/>
      <c r="F952" s="133"/>
      <c r="G952" s="133"/>
      <c r="H952" s="133"/>
      <c r="I952" s="133"/>
      <c r="J952" s="133"/>
      <c r="K952" s="154"/>
      <c r="L952" s="154"/>
      <c r="M952" s="154"/>
      <c r="N952" s="154"/>
      <c r="O952" s="322" t="str">
        <f>IF($C952="1 - HöS",'C1. Verprobung'!$C$17,
IF($C952="2 - HöS/HS",'C1. Verprobung'!$C$18,
IF($C952="3 - HS",'C1. Verprobung'!$C$19,
IF($C952="4 - HS/MS",'C1. Verprobung'!$C$20,
IF($C952="5 - MS",'C1. Verprobung'!$C$21,
IF($C952="6 - MS/NS",'C1. Verprobung'!$C$22,
IF($C952="7 - NS",'C1. Verprobung'!$C$23,"-")))))))</f>
        <v>-</v>
      </c>
      <c r="P952" s="322" t="str">
        <f>IF($C952="1 - HöS",'C1. Verprobung'!$D$17,
IF($C952="2 - HöS/HS",'C1. Verprobung'!$D$18,
IF($C952="3 - HS",'C1. Verprobung'!$D$19,
IF($C952="4 - HS/MS",'C1. Verprobung'!$D$20,
IF($C952="5 - MS",'C1. Verprobung'!$D$21,
IF($C952="6 - MS/NS",'C1. Verprobung'!$D$22,
IF($C952="7 - NS",'C1. Verprobung'!$D$23,"-")))))))</f>
        <v>-</v>
      </c>
      <c r="Q952" s="322" t="str">
        <f>IF($C952="1 - HöS",'C1. Verprobung'!$E$17,
IF($C952="2 - HöS/HS",'C1. Verprobung'!$E$18,
IF($C952="3 - HS",'C1. Verprobung'!$E$19,
IF($C952="4 - HS/MS",'C1. Verprobung'!$E$20,
IF($C952="5 - MS",'C1. Verprobung'!$E$21,
IF($C952="6 - MS/NS",'C1. Verprobung'!$E$22,
IF($C952="7 - NS",'C1. Verprobung'!$E$23,"-")))))))</f>
        <v>-</v>
      </c>
      <c r="R952" s="322" t="str">
        <f>IF($C952="1 - HöS",'C1. Verprobung'!$F$17,
IF($C952="2 - HöS/HS",'C1. Verprobung'!$F$18,
IF($C952="3 - HS",'C1. Verprobung'!$F$19,
IF($C952="4 - HS/MS",'C1. Verprobung'!$F$20,
IF($C952="5 - MS",'C1. Verprobung'!$F$21,
IF($C952="6 - MS/NS",'C1. Verprobung'!$F$22,
IF($C952="7 - NS",'C1. Verprobung'!$F$23,"-")))))))</f>
        <v>-</v>
      </c>
      <c r="S952" s="151"/>
      <c r="T952" s="181">
        <f t="shared" si="73"/>
        <v>0</v>
      </c>
      <c r="U952" s="181">
        <f t="shared" si="74"/>
        <v>0</v>
      </c>
      <c r="V952" s="181">
        <f t="shared" si="75"/>
        <v>0</v>
      </c>
      <c r="W952" s="181">
        <f t="shared" si="76"/>
        <v>0</v>
      </c>
      <c r="X952" s="181">
        <f t="shared" si="77"/>
        <v>0</v>
      </c>
    </row>
    <row r="953" spans="2:24" ht="15" customHeight="1" x14ac:dyDescent="0.2">
      <c r="B953" s="337" t="s">
        <v>36</v>
      </c>
      <c r="C953" s="133" t="s">
        <v>36</v>
      </c>
      <c r="D953" s="133" t="s">
        <v>36</v>
      </c>
      <c r="E953" s="133"/>
      <c r="F953" s="133"/>
      <c r="G953" s="133"/>
      <c r="H953" s="133"/>
      <c r="I953" s="133"/>
      <c r="J953" s="133"/>
      <c r="K953" s="154"/>
      <c r="L953" s="154"/>
      <c r="M953" s="154"/>
      <c r="N953" s="154"/>
      <c r="O953" s="322" t="str">
        <f>IF($C953="1 - HöS",'C1. Verprobung'!$C$17,
IF($C953="2 - HöS/HS",'C1. Verprobung'!$C$18,
IF($C953="3 - HS",'C1. Verprobung'!$C$19,
IF($C953="4 - HS/MS",'C1. Verprobung'!$C$20,
IF($C953="5 - MS",'C1. Verprobung'!$C$21,
IF($C953="6 - MS/NS",'C1. Verprobung'!$C$22,
IF($C953="7 - NS",'C1. Verprobung'!$C$23,"-")))))))</f>
        <v>-</v>
      </c>
      <c r="P953" s="322" t="str">
        <f>IF($C953="1 - HöS",'C1. Verprobung'!$D$17,
IF($C953="2 - HöS/HS",'C1. Verprobung'!$D$18,
IF($C953="3 - HS",'C1. Verprobung'!$D$19,
IF($C953="4 - HS/MS",'C1. Verprobung'!$D$20,
IF($C953="5 - MS",'C1. Verprobung'!$D$21,
IF($C953="6 - MS/NS",'C1. Verprobung'!$D$22,
IF($C953="7 - NS",'C1. Verprobung'!$D$23,"-")))))))</f>
        <v>-</v>
      </c>
      <c r="Q953" s="322" t="str">
        <f>IF($C953="1 - HöS",'C1. Verprobung'!$E$17,
IF($C953="2 - HöS/HS",'C1. Verprobung'!$E$18,
IF($C953="3 - HS",'C1. Verprobung'!$E$19,
IF($C953="4 - HS/MS",'C1. Verprobung'!$E$20,
IF($C953="5 - MS",'C1. Verprobung'!$E$21,
IF($C953="6 - MS/NS",'C1. Verprobung'!$E$22,
IF($C953="7 - NS",'C1. Verprobung'!$E$23,"-")))))))</f>
        <v>-</v>
      </c>
      <c r="R953" s="322" t="str">
        <f>IF($C953="1 - HöS",'C1. Verprobung'!$F$17,
IF($C953="2 - HöS/HS",'C1. Verprobung'!$F$18,
IF($C953="3 - HS",'C1. Verprobung'!$F$19,
IF($C953="4 - HS/MS",'C1. Verprobung'!$F$20,
IF($C953="5 - MS",'C1. Verprobung'!$F$21,
IF($C953="6 - MS/NS",'C1. Verprobung'!$F$22,
IF($C953="7 - NS",'C1. Verprobung'!$F$23,"-")))))))</f>
        <v>-</v>
      </c>
      <c r="S953" s="151"/>
      <c r="T953" s="181">
        <f t="shared" si="73"/>
        <v>0</v>
      </c>
      <c r="U953" s="181">
        <f t="shared" si="74"/>
        <v>0</v>
      </c>
      <c r="V953" s="181">
        <f t="shared" si="75"/>
        <v>0</v>
      </c>
      <c r="W953" s="181">
        <f t="shared" si="76"/>
        <v>0</v>
      </c>
      <c r="X953" s="181">
        <f t="shared" si="77"/>
        <v>0</v>
      </c>
    </row>
    <row r="954" spans="2:24" ht="15" customHeight="1" x14ac:dyDescent="0.2">
      <c r="B954" s="337" t="s">
        <v>36</v>
      </c>
      <c r="C954" s="133" t="s">
        <v>36</v>
      </c>
      <c r="D954" s="133" t="s">
        <v>36</v>
      </c>
      <c r="E954" s="133"/>
      <c r="F954" s="133"/>
      <c r="G954" s="133"/>
      <c r="H954" s="133"/>
      <c r="I954" s="133"/>
      <c r="J954" s="133"/>
      <c r="K954" s="154"/>
      <c r="L954" s="154"/>
      <c r="M954" s="154"/>
      <c r="N954" s="154"/>
      <c r="O954" s="322" t="str">
        <f>IF($C954="1 - HöS",'C1. Verprobung'!$C$17,
IF($C954="2 - HöS/HS",'C1. Verprobung'!$C$18,
IF($C954="3 - HS",'C1. Verprobung'!$C$19,
IF($C954="4 - HS/MS",'C1. Verprobung'!$C$20,
IF($C954="5 - MS",'C1. Verprobung'!$C$21,
IF($C954="6 - MS/NS",'C1. Verprobung'!$C$22,
IF($C954="7 - NS",'C1. Verprobung'!$C$23,"-")))))))</f>
        <v>-</v>
      </c>
      <c r="P954" s="322" t="str">
        <f>IF($C954="1 - HöS",'C1. Verprobung'!$D$17,
IF($C954="2 - HöS/HS",'C1. Verprobung'!$D$18,
IF($C954="3 - HS",'C1. Verprobung'!$D$19,
IF($C954="4 - HS/MS",'C1. Verprobung'!$D$20,
IF($C954="5 - MS",'C1. Verprobung'!$D$21,
IF($C954="6 - MS/NS",'C1. Verprobung'!$D$22,
IF($C954="7 - NS",'C1. Verprobung'!$D$23,"-")))))))</f>
        <v>-</v>
      </c>
      <c r="Q954" s="322" t="str">
        <f>IF($C954="1 - HöS",'C1. Verprobung'!$E$17,
IF($C954="2 - HöS/HS",'C1. Verprobung'!$E$18,
IF($C954="3 - HS",'C1. Verprobung'!$E$19,
IF($C954="4 - HS/MS",'C1. Verprobung'!$E$20,
IF($C954="5 - MS",'C1. Verprobung'!$E$21,
IF($C954="6 - MS/NS",'C1. Verprobung'!$E$22,
IF($C954="7 - NS",'C1. Verprobung'!$E$23,"-")))))))</f>
        <v>-</v>
      </c>
      <c r="R954" s="322" t="str">
        <f>IF($C954="1 - HöS",'C1. Verprobung'!$F$17,
IF($C954="2 - HöS/HS",'C1. Verprobung'!$F$18,
IF($C954="3 - HS",'C1. Verprobung'!$F$19,
IF($C954="4 - HS/MS",'C1. Verprobung'!$F$20,
IF($C954="5 - MS",'C1. Verprobung'!$F$21,
IF($C954="6 - MS/NS",'C1. Verprobung'!$F$22,
IF($C954="7 - NS",'C1. Verprobung'!$F$23,"-")))))))</f>
        <v>-</v>
      </c>
      <c r="S954" s="151"/>
      <c r="T954" s="181">
        <f t="shared" si="73"/>
        <v>0</v>
      </c>
      <c r="U954" s="181">
        <f t="shared" si="74"/>
        <v>0</v>
      </c>
      <c r="V954" s="181">
        <f t="shared" si="75"/>
        <v>0</v>
      </c>
      <c r="W954" s="181">
        <f t="shared" si="76"/>
        <v>0</v>
      </c>
      <c r="X954" s="181">
        <f t="shared" si="77"/>
        <v>0</v>
      </c>
    </row>
    <row r="955" spans="2:24" ht="15" customHeight="1" x14ac:dyDescent="0.2">
      <c r="B955" s="337" t="s">
        <v>36</v>
      </c>
      <c r="C955" s="133" t="s">
        <v>36</v>
      </c>
      <c r="D955" s="133" t="s">
        <v>36</v>
      </c>
      <c r="E955" s="133"/>
      <c r="F955" s="133"/>
      <c r="G955" s="133"/>
      <c r="H955" s="133"/>
      <c r="I955" s="133"/>
      <c r="J955" s="133"/>
      <c r="K955" s="154"/>
      <c r="L955" s="154"/>
      <c r="M955" s="154"/>
      <c r="N955" s="154"/>
      <c r="O955" s="322" t="str">
        <f>IF($C955="1 - HöS",'C1. Verprobung'!$C$17,
IF($C955="2 - HöS/HS",'C1. Verprobung'!$C$18,
IF($C955="3 - HS",'C1. Verprobung'!$C$19,
IF($C955="4 - HS/MS",'C1. Verprobung'!$C$20,
IF($C955="5 - MS",'C1. Verprobung'!$C$21,
IF($C955="6 - MS/NS",'C1. Verprobung'!$C$22,
IF($C955="7 - NS",'C1. Verprobung'!$C$23,"-")))))))</f>
        <v>-</v>
      </c>
      <c r="P955" s="322" t="str">
        <f>IF($C955="1 - HöS",'C1. Verprobung'!$D$17,
IF($C955="2 - HöS/HS",'C1. Verprobung'!$D$18,
IF($C955="3 - HS",'C1. Verprobung'!$D$19,
IF($C955="4 - HS/MS",'C1. Verprobung'!$D$20,
IF($C955="5 - MS",'C1. Verprobung'!$D$21,
IF($C955="6 - MS/NS",'C1. Verprobung'!$D$22,
IF($C955="7 - NS",'C1. Verprobung'!$D$23,"-")))))))</f>
        <v>-</v>
      </c>
      <c r="Q955" s="322" t="str">
        <f>IF($C955="1 - HöS",'C1. Verprobung'!$E$17,
IF($C955="2 - HöS/HS",'C1. Verprobung'!$E$18,
IF($C955="3 - HS",'C1. Verprobung'!$E$19,
IF($C955="4 - HS/MS",'C1. Verprobung'!$E$20,
IF($C955="5 - MS",'C1. Verprobung'!$E$21,
IF($C955="6 - MS/NS",'C1. Verprobung'!$E$22,
IF($C955="7 - NS",'C1. Verprobung'!$E$23,"-")))))))</f>
        <v>-</v>
      </c>
      <c r="R955" s="322" t="str">
        <f>IF($C955="1 - HöS",'C1. Verprobung'!$F$17,
IF($C955="2 - HöS/HS",'C1. Verprobung'!$F$18,
IF($C955="3 - HS",'C1. Verprobung'!$F$19,
IF($C955="4 - HS/MS",'C1. Verprobung'!$F$20,
IF($C955="5 - MS",'C1. Verprobung'!$F$21,
IF($C955="6 - MS/NS",'C1. Verprobung'!$F$22,
IF($C955="7 - NS",'C1. Verprobung'!$F$23,"-")))))))</f>
        <v>-</v>
      </c>
      <c r="S955" s="151"/>
      <c r="T955" s="181">
        <f t="shared" si="73"/>
        <v>0</v>
      </c>
      <c r="U955" s="181">
        <f t="shared" si="74"/>
        <v>0</v>
      </c>
      <c r="V955" s="181">
        <f t="shared" si="75"/>
        <v>0</v>
      </c>
      <c r="W955" s="181">
        <f t="shared" si="76"/>
        <v>0</v>
      </c>
      <c r="X955" s="181">
        <f t="shared" si="77"/>
        <v>0</v>
      </c>
    </row>
    <row r="956" spans="2:24" ht="15" customHeight="1" x14ac:dyDescent="0.2">
      <c r="B956" s="337" t="s">
        <v>36</v>
      </c>
      <c r="C956" s="133" t="s">
        <v>36</v>
      </c>
      <c r="D956" s="133" t="s">
        <v>36</v>
      </c>
      <c r="E956" s="133"/>
      <c r="F956" s="133"/>
      <c r="G956" s="133"/>
      <c r="H956" s="133"/>
      <c r="I956" s="133"/>
      <c r="J956" s="133"/>
      <c r="K956" s="154"/>
      <c r="L956" s="154"/>
      <c r="M956" s="154"/>
      <c r="N956" s="154"/>
      <c r="O956" s="322" t="str">
        <f>IF($C956="1 - HöS",'C1. Verprobung'!$C$17,
IF($C956="2 - HöS/HS",'C1. Verprobung'!$C$18,
IF($C956="3 - HS",'C1. Verprobung'!$C$19,
IF($C956="4 - HS/MS",'C1. Verprobung'!$C$20,
IF($C956="5 - MS",'C1. Verprobung'!$C$21,
IF($C956="6 - MS/NS",'C1. Verprobung'!$C$22,
IF($C956="7 - NS",'C1. Verprobung'!$C$23,"-")))))))</f>
        <v>-</v>
      </c>
      <c r="P956" s="322" t="str">
        <f>IF($C956="1 - HöS",'C1. Verprobung'!$D$17,
IF($C956="2 - HöS/HS",'C1. Verprobung'!$D$18,
IF($C956="3 - HS",'C1. Verprobung'!$D$19,
IF($C956="4 - HS/MS",'C1. Verprobung'!$D$20,
IF($C956="5 - MS",'C1. Verprobung'!$D$21,
IF($C956="6 - MS/NS",'C1. Verprobung'!$D$22,
IF($C956="7 - NS",'C1. Verprobung'!$D$23,"-")))))))</f>
        <v>-</v>
      </c>
      <c r="Q956" s="322" t="str">
        <f>IF($C956="1 - HöS",'C1. Verprobung'!$E$17,
IF($C956="2 - HöS/HS",'C1. Verprobung'!$E$18,
IF($C956="3 - HS",'C1. Verprobung'!$E$19,
IF($C956="4 - HS/MS",'C1. Verprobung'!$E$20,
IF($C956="5 - MS",'C1. Verprobung'!$E$21,
IF($C956="6 - MS/NS",'C1. Verprobung'!$E$22,
IF($C956="7 - NS",'C1. Verprobung'!$E$23,"-")))))))</f>
        <v>-</v>
      </c>
      <c r="R956" s="322" t="str">
        <f>IF($C956="1 - HöS",'C1. Verprobung'!$F$17,
IF($C956="2 - HöS/HS",'C1. Verprobung'!$F$18,
IF($C956="3 - HS",'C1. Verprobung'!$F$19,
IF($C956="4 - HS/MS",'C1. Verprobung'!$F$20,
IF($C956="5 - MS",'C1. Verprobung'!$F$21,
IF($C956="6 - MS/NS",'C1. Verprobung'!$F$22,
IF($C956="7 - NS",'C1. Verprobung'!$F$23,"-")))))))</f>
        <v>-</v>
      </c>
      <c r="S956" s="151"/>
      <c r="T956" s="181">
        <f t="shared" si="73"/>
        <v>0</v>
      </c>
      <c r="U956" s="181">
        <f t="shared" si="74"/>
        <v>0</v>
      </c>
      <c r="V956" s="181">
        <f t="shared" si="75"/>
        <v>0</v>
      </c>
      <c r="W956" s="181">
        <f t="shared" si="76"/>
        <v>0</v>
      </c>
      <c r="X956" s="181">
        <f t="shared" si="77"/>
        <v>0</v>
      </c>
    </row>
    <row r="957" spans="2:24" ht="15" customHeight="1" x14ac:dyDescent="0.2">
      <c r="B957" s="337" t="s">
        <v>36</v>
      </c>
      <c r="C957" s="133" t="s">
        <v>36</v>
      </c>
      <c r="D957" s="133" t="s">
        <v>36</v>
      </c>
      <c r="E957" s="133"/>
      <c r="F957" s="133"/>
      <c r="G957" s="133"/>
      <c r="H957" s="133"/>
      <c r="I957" s="133"/>
      <c r="J957" s="133"/>
      <c r="K957" s="154"/>
      <c r="L957" s="154"/>
      <c r="M957" s="154"/>
      <c r="N957" s="154"/>
      <c r="O957" s="322" t="str">
        <f>IF($C957="1 - HöS",'C1. Verprobung'!$C$17,
IF($C957="2 - HöS/HS",'C1. Verprobung'!$C$18,
IF($C957="3 - HS",'C1. Verprobung'!$C$19,
IF($C957="4 - HS/MS",'C1. Verprobung'!$C$20,
IF($C957="5 - MS",'C1. Verprobung'!$C$21,
IF($C957="6 - MS/NS",'C1. Verprobung'!$C$22,
IF($C957="7 - NS",'C1. Verprobung'!$C$23,"-")))))))</f>
        <v>-</v>
      </c>
      <c r="P957" s="322" t="str">
        <f>IF($C957="1 - HöS",'C1. Verprobung'!$D$17,
IF($C957="2 - HöS/HS",'C1. Verprobung'!$D$18,
IF($C957="3 - HS",'C1. Verprobung'!$D$19,
IF($C957="4 - HS/MS",'C1. Verprobung'!$D$20,
IF($C957="5 - MS",'C1. Verprobung'!$D$21,
IF($C957="6 - MS/NS",'C1. Verprobung'!$D$22,
IF($C957="7 - NS",'C1. Verprobung'!$D$23,"-")))))))</f>
        <v>-</v>
      </c>
      <c r="Q957" s="322" t="str">
        <f>IF($C957="1 - HöS",'C1. Verprobung'!$E$17,
IF($C957="2 - HöS/HS",'C1. Verprobung'!$E$18,
IF($C957="3 - HS",'C1. Verprobung'!$E$19,
IF($C957="4 - HS/MS",'C1. Verprobung'!$E$20,
IF($C957="5 - MS",'C1. Verprobung'!$E$21,
IF($C957="6 - MS/NS",'C1. Verprobung'!$E$22,
IF($C957="7 - NS",'C1. Verprobung'!$E$23,"-")))))))</f>
        <v>-</v>
      </c>
      <c r="R957" s="322" t="str">
        <f>IF($C957="1 - HöS",'C1. Verprobung'!$F$17,
IF($C957="2 - HöS/HS",'C1. Verprobung'!$F$18,
IF($C957="3 - HS",'C1. Verprobung'!$F$19,
IF($C957="4 - HS/MS",'C1. Verprobung'!$F$20,
IF($C957="5 - MS",'C1. Verprobung'!$F$21,
IF($C957="6 - MS/NS",'C1. Verprobung'!$F$22,
IF($C957="7 - NS",'C1. Verprobung'!$F$23,"-")))))))</f>
        <v>-</v>
      </c>
      <c r="S957" s="151"/>
      <c r="T957" s="181">
        <f t="shared" si="73"/>
        <v>0</v>
      </c>
      <c r="U957" s="181">
        <f t="shared" si="74"/>
        <v>0</v>
      </c>
      <c r="V957" s="181">
        <f t="shared" si="75"/>
        <v>0</v>
      </c>
      <c r="W957" s="181">
        <f t="shared" si="76"/>
        <v>0</v>
      </c>
      <c r="X957" s="181">
        <f t="shared" si="77"/>
        <v>0</v>
      </c>
    </row>
    <row r="958" spans="2:24" ht="15" customHeight="1" x14ac:dyDescent="0.2">
      <c r="B958" s="337" t="s">
        <v>36</v>
      </c>
      <c r="C958" s="133" t="s">
        <v>36</v>
      </c>
      <c r="D958" s="133" t="s">
        <v>36</v>
      </c>
      <c r="E958" s="133"/>
      <c r="F958" s="133"/>
      <c r="G958" s="133"/>
      <c r="H958" s="133"/>
      <c r="I958" s="133"/>
      <c r="J958" s="133"/>
      <c r="K958" s="154"/>
      <c r="L958" s="154"/>
      <c r="M958" s="154"/>
      <c r="N958" s="154"/>
      <c r="O958" s="322" t="str">
        <f>IF($C958="1 - HöS",'C1. Verprobung'!$C$17,
IF($C958="2 - HöS/HS",'C1. Verprobung'!$C$18,
IF($C958="3 - HS",'C1. Verprobung'!$C$19,
IF($C958="4 - HS/MS",'C1. Verprobung'!$C$20,
IF($C958="5 - MS",'C1. Verprobung'!$C$21,
IF($C958="6 - MS/NS",'C1. Verprobung'!$C$22,
IF($C958="7 - NS",'C1. Verprobung'!$C$23,"-")))))))</f>
        <v>-</v>
      </c>
      <c r="P958" s="322" t="str">
        <f>IF($C958="1 - HöS",'C1. Verprobung'!$D$17,
IF($C958="2 - HöS/HS",'C1. Verprobung'!$D$18,
IF($C958="3 - HS",'C1. Verprobung'!$D$19,
IF($C958="4 - HS/MS",'C1. Verprobung'!$D$20,
IF($C958="5 - MS",'C1. Verprobung'!$D$21,
IF($C958="6 - MS/NS",'C1. Verprobung'!$D$22,
IF($C958="7 - NS",'C1. Verprobung'!$D$23,"-")))))))</f>
        <v>-</v>
      </c>
      <c r="Q958" s="322" t="str">
        <f>IF($C958="1 - HöS",'C1. Verprobung'!$E$17,
IF($C958="2 - HöS/HS",'C1. Verprobung'!$E$18,
IF($C958="3 - HS",'C1. Verprobung'!$E$19,
IF($C958="4 - HS/MS",'C1. Verprobung'!$E$20,
IF($C958="5 - MS",'C1. Verprobung'!$E$21,
IF($C958="6 - MS/NS",'C1. Verprobung'!$E$22,
IF($C958="7 - NS",'C1. Verprobung'!$E$23,"-")))))))</f>
        <v>-</v>
      </c>
      <c r="R958" s="322" t="str">
        <f>IF($C958="1 - HöS",'C1. Verprobung'!$F$17,
IF($C958="2 - HöS/HS",'C1. Verprobung'!$F$18,
IF($C958="3 - HS",'C1. Verprobung'!$F$19,
IF($C958="4 - HS/MS",'C1. Verprobung'!$F$20,
IF($C958="5 - MS",'C1. Verprobung'!$F$21,
IF($C958="6 - MS/NS",'C1. Verprobung'!$F$22,
IF($C958="7 - NS",'C1. Verprobung'!$F$23,"-")))))))</f>
        <v>-</v>
      </c>
      <c r="S958" s="151"/>
      <c r="T958" s="181">
        <f t="shared" si="73"/>
        <v>0</v>
      </c>
      <c r="U958" s="181">
        <f t="shared" si="74"/>
        <v>0</v>
      </c>
      <c r="V958" s="181">
        <f t="shared" si="75"/>
        <v>0</v>
      </c>
      <c r="W958" s="181">
        <f t="shared" si="76"/>
        <v>0</v>
      </c>
      <c r="X958" s="181">
        <f t="shared" si="77"/>
        <v>0</v>
      </c>
    </row>
    <row r="959" spans="2:24" ht="15" customHeight="1" x14ac:dyDescent="0.2">
      <c r="B959" s="337" t="s">
        <v>36</v>
      </c>
      <c r="C959" s="133" t="s">
        <v>36</v>
      </c>
      <c r="D959" s="133" t="s">
        <v>36</v>
      </c>
      <c r="E959" s="133"/>
      <c r="F959" s="133"/>
      <c r="G959" s="133"/>
      <c r="H959" s="133"/>
      <c r="I959" s="133"/>
      <c r="J959" s="133"/>
      <c r="K959" s="154"/>
      <c r="L959" s="154"/>
      <c r="M959" s="154"/>
      <c r="N959" s="154"/>
      <c r="O959" s="322" t="str">
        <f>IF($C959="1 - HöS",'C1. Verprobung'!$C$17,
IF($C959="2 - HöS/HS",'C1. Verprobung'!$C$18,
IF($C959="3 - HS",'C1. Verprobung'!$C$19,
IF($C959="4 - HS/MS",'C1. Verprobung'!$C$20,
IF($C959="5 - MS",'C1. Verprobung'!$C$21,
IF($C959="6 - MS/NS",'C1. Verprobung'!$C$22,
IF($C959="7 - NS",'C1. Verprobung'!$C$23,"-")))))))</f>
        <v>-</v>
      </c>
      <c r="P959" s="322" t="str">
        <f>IF($C959="1 - HöS",'C1. Verprobung'!$D$17,
IF($C959="2 - HöS/HS",'C1. Verprobung'!$D$18,
IF($C959="3 - HS",'C1. Verprobung'!$D$19,
IF($C959="4 - HS/MS",'C1. Verprobung'!$D$20,
IF($C959="5 - MS",'C1. Verprobung'!$D$21,
IF($C959="6 - MS/NS",'C1. Verprobung'!$D$22,
IF($C959="7 - NS",'C1. Verprobung'!$D$23,"-")))))))</f>
        <v>-</v>
      </c>
      <c r="Q959" s="322" t="str">
        <f>IF($C959="1 - HöS",'C1. Verprobung'!$E$17,
IF($C959="2 - HöS/HS",'C1. Verprobung'!$E$18,
IF($C959="3 - HS",'C1. Verprobung'!$E$19,
IF($C959="4 - HS/MS",'C1. Verprobung'!$E$20,
IF($C959="5 - MS",'C1. Verprobung'!$E$21,
IF($C959="6 - MS/NS",'C1. Verprobung'!$E$22,
IF($C959="7 - NS",'C1. Verprobung'!$E$23,"-")))))))</f>
        <v>-</v>
      </c>
      <c r="R959" s="322" t="str">
        <f>IF($C959="1 - HöS",'C1. Verprobung'!$F$17,
IF($C959="2 - HöS/HS",'C1. Verprobung'!$F$18,
IF($C959="3 - HS",'C1. Verprobung'!$F$19,
IF($C959="4 - HS/MS",'C1. Verprobung'!$F$20,
IF($C959="5 - MS",'C1. Verprobung'!$F$21,
IF($C959="6 - MS/NS",'C1. Verprobung'!$F$22,
IF($C959="7 - NS",'C1. Verprobung'!$F$23,"-")))))))</f>
        <v>-</v>
      </c>
      <c r="S959" s="151"/>
      <c r="T959" s="181">
        <f t="shared" si="73"/>
        <v>0</v>
      </c>
      <c r="U959" s="181">
        <f t="shared" si="74"/>
        <v>0</v>
      </c>
      <c r="V959" s="181">
        <f t="shared" si="75"/>
        <v>0</v>
      </c>
      <c r="W959" s="181">
        <f t="shared" si="76"/>
        <v>0</v>
      </c>
      <c r="X959" s="181">
        <f t="shared" si="77"/>
        <v>0</v>
      </c>
    </row>
    <row r="960" spans="2:24" ht="15" customHeight="1" x14ac:dyDescent="0.2">
      <c r="B960" s="337" t="s">
        <v>36</v>
      </c>
      <c r="C960" s="133" t="s">
        <v>36</v>
      </c>
      <c r="D960" s="133" t="s">
        <v>36</v>
      </c>
      <c r="E960" s="133"/>
      <c r="F960" s="133"/>
      <c r="G960" s="133"/>
      <c r="H960" s="133"/>
      <c r="I960" s="133"/>
      <c r="J960" s="133"/>
      <c r="K960" s="154"/>
      <c r="L960" s="154"/>
      <c r="M960" s="154"/>
      <c r="N960" s="154"/>
      <c r="O960" s="322" t="str">
        <f>IF($C960="1 - HöS",'C1. Verprobung'!$C$17,
IF($C960="2 - HöS/HS",'C1. Verprobung'!$C$18,
IF($C960="3 - HS",'C1. Verprobung'!$C$19,
IF($C960="4 - HS/MS",'C1. Verprobung'!$C$20,
IF($C960="5 - MS",'C1. Verprobung'!$C$21,
IF($C960="6 - MS/NS",'C1. Verprobung'!$C$22,
IF($C960="7 - NS",'C1. Verprobung'!$C$23,"-")))))))</f>
        <v>-</v>
      </c>
      <c r="P960" s="322" t="str">
        <f>IF($C960="1 - HöS",'C1. Verprobung'!$D$17,
IF($C960="2 - HöS/HS",'C1. Verprobung'!$D$18,
IF($C960="3 - HS",'C1. Verprobung'!$D$19,
IF($C960="4 - HS/MS",'C1. Verprobung'!$D$20,
IF($C960="5 - MS",'C1. Verprobung'!$D$21,
IF($C960="6 - MS/NS",'C1. Verprobung'!$D$22,
IF($C960="7 - NS",'C1. Verprobung'!$D$23,"-")))))))</f>
        <v>-</v>
      </c>
      <c r="Q960" s="322" t="str">
        <f>IF($C960="1 - HöS",'C1. Verprobung'!$E$17,
IF($C960="2 - HöS/HS",'C1. Verprobung'!$E$18,
IF($C960="3 - HS",'C1. Verprobung'!$E$19,
IF($C960="4 - HS/MS",'C1. Verprobung'!$E$20,
IF($C960="5 - MS",'C1. Verprobung'!$E$21,
IF($C960="6 - MS/NS",'C1. Verprobung'!$E$22,
IF($C960="7 - NS",'C1. Verprobung'!$E$23,"-")))))))</f>
        <v>-</v>
      </c>
      <c r="R960" s="322" t="str">
        <f>IF($C960="1 - HöS",'C1. Verprobung'!$F$17,
IF($C960="2 - HöS/HS",'C1. Verprobung'!$F$18,
IF($C960="3 - HS",'C1. Verprobung'!$F$19,
IF($C960="4 - HS/MS",'C1. Verprobung'!$F$20,
IF($C960="5 - MS",'C1. Verprobung'!$F$21,
IF($C960="6 - MS/NS",'C1. Verprobung'!$F$22,
IF($C960="7 - NS",'C1. Verprobung'!$F$23,"-")))))))</f>
        <v>-</v>
      </c>
      <c r="S960" s="151"/>
      <c r="T960" s="181">
        <f t="shared" si="73"/>
        <v>0</v>
      </c>
      <c r="U960" s="181">
        <f t="shared" si="74"/>
        <v>0</v>
      </c>
      <c r="V960" s="181">
        <f t="shared" si="75"/>
        <v>0</v>
      </c>
      <c r="W960" s="181">
        <f t="shared" si="76"/>
        <v>0</v>
      </c>
      <c r="X960" s="181">
        <f t="shared" si="77"/>
        <v>0</v>
      </c>
    </row>
    <row r="961" spans="2:24" ht="15" customHeight="1" x14ac:dyDescent="0.2">
      <c r="B961" s="337" t="s">
        <v>36</v>
      </c>
      <c r="C961" s="133" t="s">
        <v>36</v>
      </c>
      <c r="D961" s="133" t="s">
        <v>36</v>
      </c>
      <c r="E961" s="133"/>
      <c r="F961" s="133"/>
      <c r="G961" s="133"/>
      <c r="H961" s="133"/>
      <c r="I961" s="133"/>
      <c r="J961" s="133"/>
      <c r="K961" s="154"/>
      <c r="L961" s="154"/>
      <c r="M961" s="154"/>
      <c r="N961" s="154"/>
      <c r="O961" s="322" t="str">
        <f>IF($C961="1 - HöS",'C1. Verprobung'!$C$17,
IF($C961="2 - HöS/HS",'C1. Verprobung'!$C$18,
IF($C961="3 - HS",'C1. Verprobung'!$C$19,
IF($C961="4 - HS/MS",'C1. Verprobung'!$C$20,
IF($C961="5 - MS",'C1. Verprobung'!$C$21,
IF($C961="6 - MS/NS",'C1. Verprobung'!$C$22,
IF($C961="7 - NS",'C1. Verprobung'!$C$23,"-")))))))</f>
        <v>-</v>
      </c>
      <c r="P961" s="322" t="str">
        <f>IF($C961="1 - HöS",'C1. Verprobung'!$D$17,
IF($C961="2 - HöS/HS",'C1. Verprobung'!$D$18,
IF($C961="3 - HS",'C1. Verprobung'!$D$19,
IF($C961="4 - HS/MS",'C1. Verprobung'!$D$20,
IF($C961="5 - MS",'C1. Verprobung'!$D$21,
IF($C961="6 - MS/NS",'C1. Verprobung'!$D$22,
IF($C961="7 - NS",'C1. Verprobung'!$D$23,"-")))))))</f>
        <v>-</v>
      </c>
      <c r="Q961" s="322" t="str">
        <f>IF($C961="1 - HöS",'C1. Verprobung'!$E$17,
IF($C961="2 - HöS/HS",'C1. Verprobung'!$E$18,
IF($C961="3 - HS",'C1. Verprobung'!$E$19,
IF($C961="4 - HS/MS",'C1. Verprobung'!$E$20,
IF($C961="5 - MS",'C1. Verprobung'!$E$21,
IF($C961="6 - MS/NS",'C1. Verprobung'!$E$22,
IF($C961="7 - NS",'C1. Verprobung'!$E$23,"-")))))))</f>
        <v>-</v>
      </c>
      <c r="R961" s="322" t="str">
        <f>IF($C961="1 - HöS",'C1. Verprobung'!$F$17,
IF($C961="2 - HöS/HS",'C1. Verprobung'!$F$18,
IF($C961="3 - HS",'C1. Verprobung'!$F$19,
IF($C961="4 - HS/MS",'C1. Verprobung'!$F$20,
IF($C961="5 - MS",'C1. Verprobung'!$F$21,
IF($C961="6 - MS/NS",'C1. Verprobung'!$F$22,
IF($C961="7 - NS",'C1. Verprobung'!$F$23,"-")))))))</f>
        <v>-</v>
      </c>
      <c r="S961" s="151"/>
      <c r="T961" s="181">
        <f t="shared" si="73"/>
        <v>0</v>
      </c>
      <c r="U961" s="181">
        <f t="shared" si="74"/>
        <v>0</v>
      </c>
      <c r="V961" s="181">
        <f t="shared" si="75"/>
        <v>0</v>
      </c>
      <c r="W961" s="181">
        <f t="shared" si="76"/>
        <v>0</v>
      </c>
      <c r="X961" s="181">
        <f t="shared" si="77"/>
        <v>0</v>
      </c>
    </row>
    <row r="962" spans="2:24" ht="15" customHeight="1" x14ac:dyDescent="0.2">
      <c r="B962" s="337" t="s">
        <v>36</v>
      </c>
      <c r="C962" s="133" t="s">
        <v>36</v>
      </c>
      <c r="D962" s="133" t="s">
        <v>36</v>
      </c>
      <c r="E962" s="133"/>
      <c r="F962" s="133"/>
      <c r="G962" s="133"/>
      <c r="H962" s="133"/>
      <c r="I962" s="133"/>
      <c r="J962" s="133"/>
      <c r="K962" s="154"/>
      <c r="L962" s="154"/>
      <c r="M962" s="154"/>
      <c r="N962" s="154"/>
      <c r="O962" s="322" t="str">
        <f>IF($C962="1 - HöS",'C1. Verprobung'!$C$17,
IF($C962="2 - HöS/HS",'C1. Verprobung'!$C$18,
IF($C962="3 - HS",'C1. Verprobung'!$C$19,
IF($C962="4 - HS/MS",'C1. Verprobung'!$C$20,
IF($C962="5 - MS",'C1. Verprobung'!$C$21,
IF($C962="6 - MS/NS",'C1. Verprobung'!$C$22,
IF($C962="7 - NS",'C1. Verprobung'!$C$23,"-")))))))</f>
        <v>-</v>
      </c>
      <c r="P962" s="322" t="str">
        <f>IF($C962="1 - HöS",'C1. Verprobung'!$D$17,
IF($C962="2 - HöS/HS",'C1. Verprobung'!$D$18,
IF($C962="3 - HS",'C1. Verprobung'!$D$19,
IF($C962="4 - HS/MS",'C1. Verprobung'!$D$20,
IF($C962="5 - MS",'C1. Verprobung'!$D$21,
IF($C962="6 - MS/NS",'C1. Verprobung'!$D$22,
IF($C962="7 - NS",'C1. Verprobung'!$D$23,"-")))))))</f>
        <v>-</v>
      </c>
      <c r="Q962" s="322" t="str">
        <f>IF($C962="1 - HöS",'C1. Verprobung'!$E$17,
IF($C962="2 - HöS/HS",'C1. Verprobung'!$E$18,
IF($C962="3 - HS",'C1. Verprobung'!$E$19,
IF($C962="4 - HS/MS",'C1. Verprobung'!$E$20,
IF($C962="5 - MS",'C1. Verprobung'!$E$21,
IF($C962="6 - MS/NS",'C1. Verprobung'!$E$22,
IF($C962="7 - NS",'C1. Verprobung'!$E$23,"-")))))))</f>
        <v>-</v>
      </c>
      <c r="R962" s="322" t="str">
        <f>IF($C962="1 - HöS",'C1. Verprobung'!$F$17,
IF($C962="2 - HöS/HS",'C1. Verprobung'!$F$18,
IF($C962="3 - HS",'C1. Verprobung'!$F$19,
IF($C962="4 - HS/MS",'C1. Verprobung'!$F$20,
IF($C962="5 - MS",'C1. Verprobung'!$F$21,
IF($C962="6 - MS/NS",'C1. Verprobung'!$F$22,
IF($C962="7 - NS",'C1. Verprobung'!$F$23,"-")))))))</f>
        <v>-</v>
      </c>
      <c r="S962" s="151"/>
      <c r="T962" s="181">
        <f t="shared" si="73"/>
        <v>0</v>
      </c>
      <c r="U962" s="181">
        <f t="shared" si="74"/>
        <v>0</v>
      </c>
      <c r="V962" s="181">
        <f t="shared" si="75"/>
        <v>0</v>
      </c>
      <c r="W962" s="181">
        <f t="shared" si="76"/>
        <v>0</v>
      </c>
      <c r="X962" s="181">
        <f t="shared" si="77"/>
        <v>0</v>
      </c>
    </row>
    <row r="963" spans="2:24" ht="15" customHeight="1" x14ac:dyDescent="0.2">
      <c r="B963" s="337" t="s">
        <v>36</v>
      </c>
      <c r="C963" s="133" t="s">
        <v>36</v>
      </c>
      <c r="D963" s="133" t="s">
        <v>36</v>
      </c>
      <c r="E963" s="133"/>
      <c r="F963" s="133"/>
      <c r="G963" s="133"/>
      <c r="H963" s="133"/>
      <c r="I963" s="133"/>
      <c r="J963" s="133"/>
      <c r="K963" s="154"/>
      <c r="L963" s="154"/>
      <c r="M963" s="154"/>
      <c r="N963" s="154"/>
      <c r="O963" s="322" t="str">
        <f>IF($C963="1 - HöS",'C1. Verprobung'!$C$17,
IF($C963="2 - HöS/HS",'C1. Verprobung'!$C$18,
IF($C963="3 - HS",'C1. Verprobung'!$C$19,
IF($C963="4 - HS/MS",'C1. Verprobung'!$C$20,
IF($C963="5 - MS",'C1. Verprobung'!$C$21,
IF($C963="6 - MS/NS",'C1. Verprobung'!$C$22,
IF($C963="7 - NS",'C1. Verprobung'!$C$23,"-")))))))</f>
        <v>-</v>
      </c>
      <c r="P963" s="322" t="str">
        <f>IF($C963="1 - HöS",'C1. Verprobung'!$D$17,
IF($C963="2 - HöS/HS",'C1. Verprobung'!$D$18,
IF($C963="3 - HS",'C1. Verprobung'!$D$19,
IF($C963="4 - HS/MS",'C1. Verprobung'!$D$20,
IF($C963="5 - MS",'C1. Verprobung'!$D$21,
IF($C963="6 - MS/NS",'C1. Verprobung'!$D$22,
IF($C963="7 - NS",'C1. Verprobung'!$D$23,"-")))))))</f>
        <v>-</v>
      </c>
      <c r="Q963" s="322" t="str">
        <f>IF($C963="1 - HöS",'C1. Verprobung'!$E$17,
IF($C963="2 - HöS/HS",'C1. Verprobung'!$E$18,
IF($C963="3 - HS",'C1. Verprobung'!$E$19,
IF($C963="4 - HS/MS",'C1. Verprobung'!$E$20,
IF($C963="5 - MS",'C1. Verprobung'!$E$21,
IF($C963="6 - MS/NS",'C1. Verprobung'!$E$22,
IF($C963="7 - NS",'C1. Verprobung'!$E$23,"-")))))))</f>
        <v>-</v>
      </c>
      <c r="R963" s="322" t="str">
        <f>IF($C963="1 - HöS",'C1. Verprobung'!$F$17,
IF($C963="2 - HöS/HS",'C1. Verprobung'!$F$18,
IF($C963="3 - HS",'C1. Verprobung'!$F$19,
IF($C963="4 - HS/MS",'C1. Verprobung'!$F$20,
IF($C963="5 - MS",'C1. Verprobung'!$F$21,
IF($C963="6 - MS/NS",'C1. Verprobung'!$F$22,
IF($C963="7 - NS",'C1. Verprobung'!$F$23,"-")))))))</f>
        <v>-</v>
      </c>
      <c r="S963" s="151"/>
      <c r="T963" s="181">
        <f t="shared" si="73"/>
        <v>0</v>
      </c>
      <c r="U963" s="181">
        <f t="shared" si="74"/>
        <v>0</v>
      </c>
      <c r="V963" s="181">
        <f t="shared" si="75"/>
        <v>0</v>
      </c>
      <c r="W963" s="181">
        <f t="shared" si="76"/>
        <v>0</v>
      </c>
      <c r="X963" s="181">
        <f t="shared" si="77"/>
        <v>0</v>
      </c>
    </row>
    <row r="964" spans="2:24" ht="15" customHeight="1" x14ac:dyDescent="0.2">
      <c r="B964" s="337" t="s">
        <v>36</v>
      </c>
      <c r="C964" s="133" t="s">
        <v>36</v>
      </c>
      <c r="D964" s="133" t="s">
        <v>36</v>
      </c>
      <c r="E964" s="133"/>
      <c r="F964" s="133"/>
      <c r="G964" s="133"/>
      <c r="H964" s="133"/>
      <c r="I964" s="133"/>
      <c r="J964" s="133"/>
      <c r="K964" s="154"/>
      <c r="L964" s="154"/>
      <c r="M964" s="154"/>
      <c r="N964" s="154"/>
      <c r="O964" s="322" t="str">
        <f>IF($C964="1 - HöS",'C1. Verprobung'!$C$17,
IF($C964="2 - HöS/HS",'C1. Verprobung'!$C$18,
IF($C964="3 - HS",'C1. Verprobung'!$C$19,
IF($C964="4 - HS/MS",'C1. Verprobung'!$C$20,
IF($C964="5 - MS",'C1. Verprobung'!$C$21,
IF($C964="6 - MS/NS",'C1. Verprobung'!$C$22,
IF($C964="7 - NS",'C1. Verprobung'!$C$23,"-")))))))</f>
        <v>-</v>
      </c>
      <c r="P964" s="322" t="str">
        <f>IF($C964="1 - HöS",'C1. Verprobung'!$D$17,
IF($C964="2 - HöS/HS",'C1. Verprobung'!$D$18,
IF($C964="3 - HS",'C1. Verprobung'!$D$19,
IF($C964="4 - HS/MS",'C1. Verprobung'!$D$20,
IF($C964="5 - MS",'C1. Verprobung'!$D$21,
IF($C964="6 - MS/NS",'C1. Verprobung'!$D$22,
IF($C964="7 - NS",'C1. Verprobung'!$D$23,"-")))))))</f>
        <v>-</v>
      </c>
      <c r="Q964" s="322" t="str">
        <f>IF($C964="1 - HöS",'C1. Verprobung'!$E$17,
IF($C964="2 - HöS/HS",'C1. Verprobung'!$E$18,
IF($C964="3 - HS",'C1. Verprobung'!$E$19,
IF($C964="4 - HS/MS",'C1. Verprobung'!$E$20,
IF($C964="5 - MS",'C1. Verprobung'!$E$21,
IF($C964="6 - MS/NS",'C1. Verprobung'!$E$22,
IF($C964="7 - NS",'C1. Verprobung'!$E$23,"-")))))))</f>
        <v>-</v>
      </c>
      <c r="R964" s="322" t="str">
        <f>IF($C964="1 - HöS",'C1. Verprobung'!$F$17,
IF($C964="2 - HöS/HS",'C1. Verprobung'!$F$18,
IF($C964="3 - HS",'C1. Verprobung'!$F$19,
IF($C964="4 - HS/MS",'C1. Verprobung'!$F$20,
IF($C964="5 - MS",'C1. Verprobung'!$F$21,
IF($C964="6 - MS/NS",'C1. Verprobung'!$F$22,
IF($C964="7 - NS",'C1. Verprobung'!$F$23,"-")))))))</f>
        <v>-</v>
      </c>
      <c r="S964" s="151"/>
      <c r="T964" s="181">
        <f t="shared" si="73"/>
        <v>0</v>
      </c>
      <c r="U964" s="181">
        <f t="shared" si="74"/>
        <v>0</v>
      </c>
      <c r="V964" s="181">
        <f t="shared" si="75"/>
        <v>0</v>
      </c>
      <c r="W964" s="181">
        <f t="shared" si="76"/>
        <v>0</v>
      </c>
      <c r="X964" s="181">
        <f t="shared" si="77"/>
        <v>0</v>
      </c>
    </row>
    <row r="965" spans="2:24" ht="15" customHeight="1" x14ac:dyDescent="0.2">
      <c r="B965" s="337" t="s">
        <v>36</v>
      </c>
      <c r="C965" s="133" t="s">
        <v>36</v>
      </c>
      <c r="D965" s="133" t="s">
        <v>36</v>
      </c>
      <c r="E965" s="133"/>
      <c r="F965" s="133"/>
      <c r="G965" s="133"/>
      <c r="H965" s="133"/>
      <c r="I965" s="133"/>
      <c r="J965" s="133"/>
      <c r="K965" s="154"/>
      <c r="L965" s="154"/>
      <c r="M965" s="154"/>
      <c r="N965" s="154"/>
      <c r="O965" s="322" t="str">
        <f>IF($C965="1 - HöS",'C1. Verprobung'!$C$17,
IF($C965="2 - HöS/HS",'C1. Verprobung'!$C$18,
IF($C965="3 - HS",'C1. Verprobung'!$C$19,
IF($C965="4 - HS/MS",'C1. Verprobung'!$C$20,
IF($C965="5 - MS",'C1. Verprobung'!$C$21,
IF($C965="6 - MS/NS",'C1. Verprobung'!$C$22,
IF($C965="7 - NS",'C1. Verprobung'!$C$23,"-")))))))</f>
        <v>-</v>
      </c>
      <c r="P965" s="322" t="str">
        <f>IF($C965="1 - HöS",'C1. Verprobung'!$D$17,
IF($C965="2 - HöS/HS",'C1. Verprobung'!$D$18,
IF($C965="3 - HS",'C1. Verprobung'!$D$19,
IF($C965="4 - HS/MS",'C1. Verprobung'!$D$20,
IF($C965="5 - MS",'C1. Verprobung'!$D$21,
IF($C965="6 - MS/NS",'C1. Verprobung'!$D$22,
IF($C965="7 - NS",'C1. Verprobung'!$D$23,"-")))))))</f>
        <v>-</v>
      </c>
      <c r="Q965" s="322" t="str">
        <f>IF($C965="1 - HöS",'C1. Verprobung'!$E$17,
IF($C965="2 - HöS/HS",'C1. Verprobung'!$E$18,
IF($C965="3 - HS",'C1. Verprobung'!$E$19,
IF($C965="4 - HS/MS",'C1. Verprobung'!$E$20,
IF($C965="5 - MS",'C1. Verprobung'!$E$21,
IF($C965="6 - MS/NS",'C1. Verprobung'!$E$22,
IF($C965="7 - NS",'C1. Verprobung'!$E$23,"-")))))))</f>
        <v>-</v>
      </c>
      <c r="R965" s="322" t="str">
        <f>IF($C965="1 - HöS",'C1. Verprobung'!$F$17,
IF($C965="2 - HöS/HS",'C1. Verprobung'!$F$18,
IF($C965="3 - HS",'C1. Verprobung'!$F$19,
IF($C965="4 - HS/MS",'C1. Verprobung'!$F$20,
IF($C965="5 - MS",'C1. Verprobung'!$F$21,
IF($C965="6 - MS/NS",'C1. Verprobung'!$F$22,
IF($C965="7 - NS",'C1. Verprobung'!$F$23,"-")))))))</f>
        <v>-</v>
      </c>
      <c r="S965" s="151"/>
      <c r="T965" s="181">
        <f t="shared" si="73"/>
        <v>0</v>
      </c>
      <c r="U965" s="181">
        <f t="shared" si="74"/>
        <v>0</v>
      </c>
      <c r="V965" s="181">
        <f t="shared" si="75"/>
        <v>0</v>
      </c>
      <c r="W965" s="181">
        <f t="shared" si="76"/>
        <v>0</v>
      </c>
      <c r="X965" s="181">
        <f t="shared" si="77"/>
        <v>0</v>
      </c>
    </row>
    <row r="966" spans="2:24" ht="15" customHeight="1" x14ac:dyDescent="0.2">
      <c r="B966" s="337" t="s">
        <v>36</v>
      </c>
      <c r="C966" s="133" t="s">
        <v>36</v>
      </c>
      <c r="D966" s="133" t="s">
        <v>36</v>
      </c>
      <c r="E966" s="133"/>
      <c r="F966" s="133"/>
      <c r="G966" s="133"/>
      <c r="H966" s="133"/>
      <c r="I966" s="133"/>
      <c r="J966" s="133"/>
      <c r="K966" s="154"/>
      <c r="L966" s="154"/>
      <c r="M966" s="154"/>
      <c r="N966" s="154"/>
      <c r="O966" s="322" t="str">
        <f>IF($C966="1 - HöS",'C1. Verprobung'!$C$17,
IF($C966="2 - HöS/HS",'C1. Verprobung'!$C$18,
IF($C966="3 - HS",'C1. Verprobung'!$C$19,
IF($C966="4 - HS/MS",'C1. Verprobung'!$C$20,
IF($C966="5 - MS",'C1. Verprobung'!$C$21,
IF($C966="6 - MS/NS",'C1. Verprobung'!$C$22,
IF($C966="7 - NS",'C1. Verprobung'!$C$23,"-")))))))</f>
        <v>-</v>
      </c>
      <c r="P966" s="322" t="str">
        <f>IF($C966="1 - HöS",'C1. Verprobung'!$D$17,
IF($C966="2 - HöS/HS",'C1. Verprobung'!$D$18,
IF($C966="3 - HS",'C1. Verprobung'!$D$19,
IF($C966="4 - HS/MS",'C1. Verprobung'!$D$20,
IF($C966="5 - MS",'C1. Verprobung'!$D$21,
IF($C966="6 - MS/NS",'C1. Verprobung'!$D$22,
IF($C966="7 - NS",'C1. Verprobung'!$D$23,"-")))))))</f>
        <v>-</v>
      </c>
      <c r="Q966" s="322" t="str">
        <f>IF($C966="1 - HöS",'C1. Verprobung'!$E$17,
IF($C966="2 - HöS/HS",'C1. Verprobung'!$E$18,
IF($C966="3 - HS",'C1. Verprobung'!$E$19,
IF($C966="4 - HS/MS",'C1. Verprobung'!$E$20,
IF($C966="5 - MS",'C1. Verprobung'!$E$21,
IF($C966="6 - MS/NS",'C1. Verprobung'!$E$22,
IF($C966="7 - NS",'C1. Verprobung'!$E$23,"-")))))))</f>
        <v>-</v>
      </c>
      <c r="R966" s="322" t="str">
        <f>IF($C966="1 - HöS",'C1. Verprobung'!$F$17,
IF($C966="2 - HöS/HS",'C1. Verprobung'!$F$18,
IF($C966="3 - HS",'C1. Verprobung'!$F$19,
IF($C966="4 - HS/MS",'C1. Verprobung'!$F$20,
IF($C966="5 - MS",'C1. Verprobung'!$F$21,
IF($C966="6 - MS/NS",'C1. Verprobung'!$F$22,
IF($C966="7 - NS",'C1. Verprobung'!$F$23,"-")))))))</f>
        <v>-</v>
      </c>
      <c r="S966" s="151"/>
      <c r="T966" s="181">
        <f t="shared" si="73"/>
        <v>0</v>
      </c>
      <c r="U966" s="181">
        <f t="shared" si="74"/>
        <v>0</v>
      </c>
      <c r="V966" s="181">
        <f t="shared" si="75"/>
        <v>0</v>
      </c>
      <c r="W966" s="181">
        <f t="shared" si="76"/>
        <v>0</v>
      </c>
      <c r="X966" s="181">
        <f t="shared" si="77"/>
        <v>0</v>
      </c>
    </row>
    <row r="967" spans="2:24" ht="15" customHeight="1" x14ac:dyDescent="0.2">
      <c r="B967" s="337" t="s">
        <v>36</v>
      </c>
      <c r="C967" s="133" t="s">
        <v>36</v>
      </c>
      <c r="D967" s="133" t="s">
        <v>36</v>
      </c>
      <c r="E967" s="133"/>
      <c r="F967" s="133"/>
      <c r="G967" s="133"/>
      <c r="H967" s="133"/>
      <c r="I967" s="133"/>
      <c r="J967" s="133"/>
      <c r="K967" s="154"/>
      <c r="L967" s="154"/>
      <c r="M967" s="154"/>
      <c r="N967" s="154"/>
      <c r="O967" s="322" t="str">
        <f>IF($C967="1 - HöS",'C1. Verprobung'!$C$17,
IF($C967="2 - HöS/HS",'C1. Verprobung'!$C$18,
IF($C967="3 - HS",'C1. Verprobung'!$C$19,
IF($C967="4 - HS/MS",'C1. Verprobung'!$C$20,
IF($C967="5 - MS",'C1. Verprobung'!$C$21,
IF($C967="6 - MS/NS",'C1. Verprobung'!$C$22,
IF($C967="7 - NS",'C1. Verprobung'!$C$23,"-")))))))</f>
        <v>-</v>
      </c>
      <c r="P967" s="322" t="str">
        <f>IF($C967="1 - HöS",'C1. Verprobung'!$D$17,
IF($C967="2 - HöS/HS",'C1. Verprobung'!$D$18,
IF($C967="3 - HS",'C1. Verprobung'!$D$19,
IF($C967="4 - HS/MS",'C1. Verprobung'!$D$20,
IF($C967="5 - MS",'C1. Verprobung'!$D$21,
IF($C967="6 - MS/NS",'C1. Verprobung'!$D$22,
IF($C967="7 - NS",'C1. Verprobung'!$D$23,"-")))))))</f>
        <v>-</v>
      </c>
      <c r="Q967" s="322" t="str">
        <f>IF($C967="1 - HöS",'C1. Verprobung'!$E$17,
IF($C967="2 - HöS/HS",'C1. Verprobung'!$E$18,
IF($C967="3 - HS",'C1. Verprobung'!$E$19,
IF($C967="4 - HS/MS",'C1. Verprobung'!$E$20,
IF($C967="5 - MS",'C1. Verprobung'!$E$21,
IF($C967="6 - MS/NS",'C1. Verprobung'!$E$22,
IF($C967="7 - NS",'C1. Verprobung'!$E$23,"-")))))))</f>
        <v>-</v>
      </c>
      <c r="R967" s="322" t="str">
        <f>IF($C967="1 - HöS",'C1. Verprobung'!$F$17,
IF($C967="2 - HöS/HS",'C1. Verprobung'!$F$18,
IF($C967="3 - HS",'C1. Verprobung'!$F$19,
IF($C967="4 - HS/MS",'C1. Verprobung'!$F$20,
IF($C967="5 - MS",'C1. Verprobung'!$F$21,
IF($C967="6 - MS/NS",'C1. Verprobung'!$F$22,
IF($C967="7 - NS",'C1. Verprobung'!$F$23,"-")))))))</f>
        <v>-</v>
      </c>
      <c r="S967" s="151"/>
      <c r="T967" s="181">
        <f t="shared" si="73"/>
        <v>0</v>
      </c>
      <c r="U967" s="181">
        <f t="shared" si="74"/>
        <v>0</v>
      </c>
      <c r="V967" s="181">
        <f t="shared" si="75"/>
        <v>0</v>
      </c>
      <c r="W967" s="181">
        <f t="shared" si="76"/>
        <v>0</v>
      </c>
      <c r="X967" s="181">
        <f t="shared" si="77"/>
        <v>0</v>
      </c>
    </row>
    <row r="968" spans="2:24" ht="15" customHeight="1" x14ac:dyDescent="0.2">
      <c r="B968" s="337" t="s">
        <v>36</v>
      </c>
      <c r="C968" s="133" t="s">
        <v>36</v>
      </c>
      <c r="D968" s="133" t="s">
        <v>36</v>
      </c>
      <c r="E968" s="133"/>
      <c r="F968" s="133"/>
      <c r="G968" s="133"/>
      <c r="H968" s="133"/>
      <c r="I968" s="133"/>
      <c r="J968" s="133"/>
      <c r="K968" s="154"/>
      <c r="L968" s="154"/>
      <c r="M968" s="154"/>
      <c r="N968" s="154"/>
      <c r="O968" s="322" t="str">
        <f>IF($C968="1 - HöS",'C1. Verprobung'!$C$17,
IF($C968="2 - HöS/HS",'C1. Verprobung'!$C$18,
IF($C968="3 - HS",'C1. Verprobung'!$C$19,
IF($C968="4 - HS/MS",'C1. Verprobung'!$C$20,
IF($C968="5 - MS",'C1. Verprobung'!$C$21,
IF($C968="6 - MS/NS",'C1. Verprobung'!$C$22,
IF($C968="7 - NS",'C1. Verprobung'!$C$23,"-")))))))</f>
        <v>-</v>
      </c>
      <c r="P968" s="322" t="str">
        <f>IF($C968="1 - HöS",'C1. Verprobung'!$D$17,
IF($C968="2 - HöS/HS",'C1. Verprobung'!$D$18,
IF($C968="3 - HS",'C1. Verprobung'!$D$19,
IF($C968="4 - HS/MS",'C1. Verprobung'!$D$20,
IF($C968="5 - MS",'C1. Verprobung'!$D$21,
IF($C968="6 - MS/NS",'C1. Verprobung'!$D$22,
IF($C968="7 - NS",'C1. Verprobung'!$D$23,"-")))))))</f>
        <v>-</v>
      </c>
      <c r="Q968" s="322" t="str">
        <f>IF($C968="1 - HöS",'C1. Verprobung'!$E$17,
IF($C968="2 - HöS/HS",'C1. Verprobung'!$E$18,
IF($C968="3 - HS",'C1. Verprobung'!$E$19,
IF($C968="4 - HS/MS",'C1. Verprobung'!$E$20,
IF($C968="5 - MS",'C1. Verprobung'!$E$21,
IF($C968="6 - MS/NS",'C1. Verprobung'!$E$22,
IF($C968="7 - NS",'C1. Verprobung'!$E$23,"-")))))))</f>
        <v>-</v>
      </c>
      <c r="R968" s="322" t="str">
        <f>IF($C968="1 - HöS",'C1. Verprobung'!$F$17,
IF($C968="2 - HöS/HS",'C1. Verprobung'!$F$18,
IF($C968="3 - HS",'C1. Verprobung'!$F$19,
IF($C968="4 - HS/MS",'C1. Verprobung'!$F$20,
IF($C968="5 - MS",'C1. Verprobung'!$F$21,
IF($C968="6 - MS/NS",'C1. Verprobung'!$F$22,
IF($C968="7 - NS",'C1. Verprobung'!$F$23,"-")))))))</f>
        <v>-</v>
      </c>
      <c r="S968" s="151"/>
      <c r="T968" s="181">
        <f t="shared" si="73"/>
        <v>0</v>
      </c>
      <c r="U968" s="181">
        <f t="shared" si="74"/>
        <v>0</v>
      </c>
      <c r="V968" s="181">
        <f t="shared" si="75"/>
        <v>0</v>
      </c>
      <c r="W968" s="181">
        <f t="shared" si="76"/>
        <v>0</v>
      </c>
      <c r="X968" s="181">
        <f t="shared" si="77"/>
        <v>0</v>
      </c>
    </row>
    <row r="969" spans="2:24" ht="15" customHeight="1" x14ac:dyDescent="0.2">
      <c r="B969" s="337" t="s">
        <v>36</v>
      </c>
      <c r="C969" s="133" t="s">
        <v>36</v>
      </c>
      <c r="D969" s="133" t="s">
        <v>36</v>
      </c>
      <c r="E969" s="133"/>
      <c r="F969" s="133"/>
      <c r="G969" s="133"/>
      <c r="H969" s="133"/>
      <c r="I969" s="133"/>
      <c r="J969" s="133"/>
      <c r="K969" s="154"/>
      <c r="L969" s="154"/>
      <c r="M969" s="154"/>
      <c r="N969" s="154"/>
      <c r="O969" s="322" t="str">
        <f>IF($C969="1 - HöS",'C1. Verprobung'!$C$17,
IF($C969="2 - HöS/HS",'C1. Verprobung'!$C$18,
IF($C969="3 - HS",'C1. Verprobung'!$C$19,
IF($C969="4 - HS/MS",'C1. Verprobung'!$C$20,
IF($C969="5 - MS",'C1. Verprobung'!$C$21,
IF($C969="6 - MS/NS",'C1. Verprobung'!$C$22,
IF($C969="7 - NS",'C1. Verprobung'!$C$23,"-")))))))</f>
        <v>-</v>
      </c>
      <c r="P969" s="322" t="str">
        <f>IF($C969="1 - HöS",'C1. Verprobung'!$D$17,
IF($C969="2 - HöS/HS",'C1. Verprobung'!$D$18,
IF($C969="3 - HS",'C1. Verprobung'!$D$19,
IF($C969="4 - HS/MS",'C1. Verprobung'!$D$20,
IF($C969="5 - MS",'C1. Verprobung'!$D$21,
IF($C969="6 - MS/NS",'C1. Verprobung'!$D$22,
IF($C969="7 - NS",'C1. Verprobung'!$D$23,"-")))))))</f>
        <v>-</v>
      </c>
      <c r="Q969" s="322" t="str">
        <f>IF($C969="1 - HöS",'C1. Verprobung'!$E$17,
IF($C969="2 - HöS/HS",'C1. Verprobung'!$E$18,
IF($C969="3 - HS",'C1. Verprobung'!$E$19,
IF($C969="4 - HS/MS",'C1. Verprobung'!$E$20,
IF($C969="5 - MS",'C1. Verprobung'!$E$21,
IF($C969="6 - MS/NS",'C1. Verprobung'!$E$22,
IF($C969="7 - NS",'C1. Verprobung'!$E$23,"-")))))))</f>
        <v>-</v>
      </c>
      <c r="R969" s="322" t="str">
        <f>IF($C969="1 - HöS",'C1. Verprobung'!$F$17,
IF($C969="2 - HöS/HS",'C1. Verprobung'!$F$18,
IF($C969="3 - HS",'C1. Verprobung'!$F$19,
IF($C969="4 - HS/MS",'C1. Verprobung'!$F$20,
IF($C969="5 - MS",'C1. Verprobung'!$F$21,
IF($C969="6 - MS/NS",'C1. Verprobung'!$F$22,
IF($C969="7 - NS",'C1. Verprobung'!$F$23,"-")))))))</f>
        <v>-</v>
      </c>
      <c r="S969" s="151"/>
      <c r="T969" s="181">
        <f t="shared" si="73"/>
        <v>0</v>
      </c>
      <c r="U969" s="181">
        <f t="shared" si="74"/>
        <v>0</v>
      </c>
      <c r="V969" s="181">
        <f t="shared" si="75"/>
        <v>0</v>
      </c>
      <c r="W969" s="181">
        <f t="shared" si="76"/>
        <v>0</v>
      </c>
      <c r="X969" s="181">
        <f t="shared" si="77"/>
        <v>0</v>
      </c>
    </row>
    <row r="970" spans="2:24" ht="15" customHeight="1" x14ac:dyDescent="0.2">
      <c r="B970" s="337" t="s">
        <v>36</v>
      </c>
      <c r="C970" s="133" t="s">
        <v>36</v>
      </c>
      <c r="D970" s="133" t="s">
        <v>36</v>
      </c>
      <c r="E970" s="133"/>
      <c r="F970" s="133"/>
      <c r="G970" s="133"/>
      <c r="H970" s="133"/>
      <c r="I970" s="133"/>
      <c r="J970" s="133"/>
      <c r="K970" s="154"/>
      <c r="L970" s="154"/>
      <c r="M970" s="154"/>
      <c r="N970" s="154"/>
      <c r="O970" s="322" t="str">
        <f>IF($C970="1 - HöS",'C1. Verprobung'!$C$17,
IF($C970="2 - HöS/HS",'C1. Verprobung'!$C$18,
IF($C970="3 - HS",'C1. Verprobung'!$C$19,
IF($C970="4 - HS/MS",'C1. Verprobung'!$C$20,
IF($C970="5 - MS",'C1. Verprobung'!$C$21,
IF($C970="6 - MS/NS",'C1. Verprobung'!$C$22,
IF($C970="7 - NS",'C1. Verprobung'!$C$23,"-")))))))</f>
        <v>-</v>
      </c>
      <c r="P970" s="322" t="str">
        <f>IF($C970="1 - HöS",'C1. Verprobung'!$D$17,
IF($C970="2 - HöS/HS",'C1. Verprobung'!$D$18,
IF($C970="3 - HS",'C1. Verprobung'!$D$19,
IF($C970="4 - HS/MS",'C1. Verprobung'!$D$20,
IF($C970="5 - MS",'C1. Verprobung'!$D$21,
IF($C970="6 - MS/NS",'C1. Verprobung'!$D$22,
IF($C970="7 - NS",'C1. Verprobung'!$D$23,"-")))))))</f>
        <v>-</v>
      </c>
      <c r="Q970" s="322" t="str">
        <f>IF($C970="1 - HöS",'C1. Verprobung'!$E$17,
IF($C970="2 - HöS/HS",'C1. Verprobung'!$E$18,
IF($C970="3 - HS",'C1. Verprobung'!$E$19,
IF($C970="4 - HS/MS",'C1. Verprobung'!$E$20,
IF($C970="5 - MS",'C1. Verprobung'!$E$21,
IF($C970="6 - MS/NS",'C1. Verprobung'!$E$22,
IF($C970="7 - NS",'C1. Verprobung'!$E$23,"-")))))))</f>
        <v>-</v>
      </c>
      <c r="R970" s="322" t="str">
        <f>IF($C970="1 - HöS",'C1. Verprobung'!$F$17,
IF($C970="2 - HöS/HS",'C1. Verprobung'!$F$18,
IF($C970="3 - HS",'C1. Verprobung'!$F$19,
IF($C970="4 - HS/MS",'C1. Verprobung'!$F$20,
IF($C970="5 - MS",'C1. Verprobung'!$F$21,
IF($C970="6 - MS/NS",'C1. Verprobung'!$F$22,
IF($C970="7 - NS",'C1. Verprobung'!$F$23,"-")))))))</f>
        <v>-</v>
      </c>
      <c r="S970" s="151"/>
      <c r="T970" s="181">
        <f t="shared" si="73"/>
        <v>0</v>
      </c>
      <c r="U970" s="181">
        <f t="shared" si="74"/>
        <v>0</v>
      </c>
      <c r="V970" s="181">
        <f t="shared" si="75"/>
        <v>0</v>
      </c>
      <c r="W970" s="181">
        <f t="shared" si="76"/>
        <v>0</v>
      </c>
      <c r="X970" s="181">
        <f t="shared" si="77"/>
        <v>0</v>
      </c>
    </row>
    <row r="971" spans="2:24" ht="15" customHeight="1" x14ac:dyDescent="0.2">
      <c r="B971" s="337" t="s">
        <v>36</v>
      </c>
      <c r="C971" s="133" t="s">
        <v>36</v>
      </c>
      <c r="D971" s="133" t="s">
        <v>36</v>
      </c>
      <c r="E971" s="133"/>
      <c r="F971" s="133"/>
      <c r="G971" s="133"/>
      <c r="H971" s="133"/>
      <c r="I971" s="133"/>
      <c r="J971" s="133"/>
      <c r="K971" s="154"/>
      <c r="L971" s="154"/>
      <c r="M971" s="154"/>
      <c r="N971" s="154"/>
      <c r="O971" s="322" t="str">
        <f>IF($C971="1 - HöS",'C1. Verprobung'!$C$17,
IF($C971="2 - HöS/HS",'C1. Verprobung'!$C$18,
IF($C971="3 - HS",'C1. Verprobung'!$C$19,
IF($C971="4 - HS/MS",'C1. Verprobung'!$C$20,
IF($C971="5 - MS",'C1. Verprobung'!$C$21,
IF($C971="6 - MS/NS",'C1. Verprobung'!$C$22,
IF($C971="7 - NS",'C1. Verprobung'!$C$23,"-")))))))</f>
        <v>-</v>
      </c>
      <c r="P971" s="322" t="str">
        <f>IF($C971="1 - HöS",'C1. Verprobung'!$D$17,
IF($C971="2 - HöS/HS",'C1. Verprobung'!$D$18,
IF($C971="3 - HS",'C1. Verprobung'!$D$19,
IF($C971="4 - HS/MS",'C1. Verprobung'!$D$20,
IF($C971="5 - MS",'C1. Verprobung'!$D$21,
IF($C971="6 - MS/NS",'C1. Verprobung'!$D$22,
IF($C971="7 - NS",'C1. Verprobung'!$D$23,"-")))))))</f>
        <v>-</v>
      </c>
      <c r="Q971" s="322" t="str">
        <f>IF($C971="1 - HöS",'C1. Verprobung'!$E$17,
IF($C971="2 - HöS/HS",'C1. Verprobung'!$E$18,
IF($C971="3 - HS",'C1. Verprobung'!$E$19,
IF($C971="4 - HS/MS",'C1. Verprobung'!$E$20,
IF($C971="5 - MS",'C1. Verprobung'!$E$21,
IF($C971="6 - MS/NS",'C1. Verprobung'!$E$22,
IF($C971="7 - NS",'C1. Verprobung'!$E$23,"-")))))))</f>
        <v>-</v>
      </c>
      <c r="R971" s="322" t="str">
        <f>IF($C971="1 - HöS",'C1. Verprobung'!$F$17,
IF($C971="2 - HöS/HS",'C1. Verprobung'!$F$18,
IF($C971="3 - HS",'C1. Verprobung'!$F$19,
IF($C971="4 - HS/MS",'C1. Verprobung'!$F$20,
IF($C971="5 - MS",'C1. Verprobung'!$F$21,
IF($C971="6 - MS/NS",'C1. Verprobung'!$F$22,
IF($C971="7 - NS",'C1. Verprobung'!$F$23,"-")))))))</f>
        <v>-</v>
      </c>
      <c r="S971" s="151"/>
      <c r="T971" s="181">
        <f t="shared" si="73"/>
        <v>0</v>
      </c>
      <c r="U971" s="181">
        <f t="shared" si="74"/>
        <v>0</v>
      </c>
      <c r="V971" s="181">
        <f t="shared" si="75"/>
        <v>0</v>
      </c>
      <c r="W971" s="181">
        <f t="shared" si="76"/>
        <v>0</v>
      </c>
      <c r="X971" s="181">
        <f t="shared" si="77"/>
        <v>0</v>
      </c>
    </row>
    <row r="972" spans="2:24" ht="15" customHeight="1" x14ac:dyDescent="0.2">
      <c r="B972" s="337" t="s">
        <v>36</v>
      </c>
      <c r="C972" s="133" t="s">
        <v>36</v>
      </c>
      <c r="D972" s="133" t="s">
        <v>36</v>
      </c>
      <c r="E972" s="133"/>
      <c r="F972" s="133"/>
      <c r="G972" s="133"/>
      <c r="H972" s="133"/>
      <c r="I972" s="133"/>
      <c r="J972" s="133"/>
      <c r="K972" s="154"/>
      <c r="L972" s="154"/>
      <c r="M972" s="154"/>
      <c r="N972" s="154"/>
      <c r="O972" s="322" t="str">
        <f>IF($C972="1 - HöS",'C1. Verprobung'!$C$17,
IF($C972="2 - HöS/HS",'C1. Verprobung'!$C$18,
IF($C972="3 - HS",'C1. Verprobung'!$C$19,
IF($C972="4 - HS/MS",'C1. Verprobung'!$C$20,
IF($C972="5 - MS",'C1. Verprobung'!$C$21,
IF($C972="6 - MS/NS",'C1. Verprobung'!$C$22,
IF($C972="7 - NS",'C1. Verprobung'!$C$23,"-")))))))</f>
        <v>-</v>
      </c>
      <c r="P972" s="322" t="str">
        <f>IF($C972="1 - HöS",'C1. Verprobung'!$D$17,
IF($C972="2 - HöS/HS",'C1. Verprobung'!$D$18,
IF($C972="3 - HS",'C1. Verprobung'!$D$19,
IF($C972="4 - HS/MS",'C1. Verprobung'!$D$20,
IF($C972="5 - MS",'C1. Verprobung'!$D$21,
IF($C972="6 - MS/NS",'C1. Verprobung'!$D$22,
IF($C972="7 - NS",'C1. Verprobung'!$D$23,"-")))))))</f>
        <v>-</v>
      </c>
      <c r="Q972" s="322" t="str">
        <f>IF($C972="1 - HöS",'C1. Verprobung'!$E$17,
IF($C972="2 - HöS/HS",'C1. Verprobung'!$E$18,
IF($C972="3 - HS",'C1. Verprobung'!$E$19,
IF($C972="4 - HS/MS",'C1. Verprobung'!$E$20,
IF($C972="5 - MS",'C1. Verprobung'!$E$21,
IF($C972="6 - MS/NS",'C1. Verprobung'!$E$22,
IF($C972="7 - NS",'C1. Verprobung'!$E$23,"-")))))))</f>
        <v>-</v>
      </c>
      <c r="R972" s="322" t="str">
        <f>IF($C972="1 - HöS",'C1. Verprobung'!$F$17,
IF($C972="2 - HöS/HS",'C1. Verprobung'!$F$18,
IF($C972="3 - HS",'C1. Verprobung'!$F$19,
IF($C972="4 - HS/MS",'C1. Verprobung'!$F$20,
IF($C972="5 - MS",'C1. Verprobung'!$F$21,
IF($C972="6 - MS/NS",'C1. Verprobung'!$F$22,
IF($C972="7 - NS",'C1. Verprobung'!$F$23,"-")))))))</f>
        <v>-</v>
      </c>
      <c r="S972" s="151"/>
      <c r="T972" s="181">
        <f t="shared" si="73"/>
        <v>0</v>
      </c>
      <c r="U972" s="181">
        <f t="shared" si="74"/>
        <v>0</v>
      </c>
      <c r="V972" s="181">
        <f t="shared" si="75"/>
        <v>0</v>
      </c>
      <c r="W972" s="181">
        <f t="shared" si="76"/>
        <v>0</v>
      </c>
      <c r="X972" s="181">
        <f t="shared" si="77"/>
        <v>0</v>
      </c>
    </row>
    <row r="973" spans="2:24" ht="15" customHeight="1" x14ac:dyDescent="0.2">
      <c r="B973" s="337" t="s">
        <v>36</v>
      </c>
      <c r="C973" s="133" t="s">
        <v>36</v>
      </c>
      <c r="D973" s="133" t="s">
        <v>36</v>
      </c>
      <c r="E973" s="133"/>
      <c r="F973" s="133"/>
      <c r="G973" s="133"/>
      <c r="H973" s="133"/>
      <c r="I973" s="133"/>
      <c r="J973" s="133"/>
      <c r="K973" s="154"/>
      <c r="L973" s="154"/>
      <c r="M973" s="154"/>
      <c r="N973" s="154"/>
      <c r="O973" s="322" t="str">
        <f>IF($C973="1 - HöS",'C1. Verprobung'!$C$17,
IF($C973="2 - HöS/HS",'C1. Verprobung'!$C$18,
IF($C973="3 - HS",'C1. Verprobung'!$C$19,
IF($C973="4 - HS/MS",'C1. Verprobung'!$C$20,
IF($C973="5 - MS",'C1. Verprobung'!$C$21,
IF($C973="6 - MS/NS",'C1. Verprobung'!$C$22,
IF($C973="7 - NS",'C1. Verprobung'!$C$23,"-")))))))</f>
        <v>-</v>
      </c>
      <c r="P973" s="322" t="str">
        <f>IF($C973="1 - HöS",'C1. Verprobung'!$D$17,
IF($C973="2 - HöS/HS",'C1. Verprobung'!$D$18,
IF($C973="3 - HS",'C1. Verprobung'!$D$19,
IF($C973="4 - HS/MS",'C1. Verprobung'!$D$20,
IF($C973="5 - MS",'C1. Verprobung'!$D$21,
IF($C973="6 - MS/NS",'C1. Verprobung'!$D$22,
IF($C973="7 - NS",'C1. Verprobung'!$D$23,"-")))))))</f>
        <v>-</v>
      </c>
      <c r="Q973" s="322" t="str">
        <f>IF($C973="1 - HöS",'C1. Verprobung'!$E$17,
IF($C973="2 - HöS/HS",'C1. Verprobung'!$E$18,
IF($C973="3 - HS",'C1. Verprobung'!$E$19,
IF($C973="4 - HS/MS",'C1. Verprobung'!$E$20,
IF($C973="5 - MS",'C1. Verprobung'!$E$21,
IF($C973="6 - MS/NS",'C1. Verprobung'!$E$22,
IF($C973="7 - NS",'C1. Verprobung'!$E$23,"-")))))))</f>
        <v>-</v>
      </c>
      <c r="R973" s="322" t="str">
        <f>IF($C973="1 - HöS",'C1. Verprobung'!$F$17,
IF($C973="2 - HöS/HS",'C1. Verprobung'!$F$18,
IF($C973="3 - HS",'C1. Verprobung'!$F$19,
IF($C973="4 - HS/MS",'C1. Verprobung'!$F$20,
IF($C973="5 - MS",'C1. Verprobung'!$F$21,
IF($C973="6 - MS/NS",'C1. Verprobung'!$F$22,
IF($C973="7 - NS",'C1. Verprobung'!$F$23,"-")))))))</f>
        <v>-</v>
      </c>
      <c r="S973" s="151"/>
      <c r="T973" s="181">
        <f t="shared" si="73"/>
        <v>0</v>
      </c>
      <c r="U973" s="181">
        <f t="shared" si="74"/>
        <v>0</v>
      </c>
      <c r="V973" s="181">
        <f t="shared" si="75"/>
        <v>0</v>
      </c>
      <c r="W973" s="181">
        <f t="shared" si="76"/>
        <v>0</v>
      </c>
      <c r="X973" s="181">
        <f t="shared" si="77"/>
        <v>0</v>
      </c>
    </row>
    <row r="974" spans="2:24" ht="15" customHeight="1" x14ac:dyDescent="0.2">
      <c r="B974" s="337" t="s">
        <v>36</v>
      </c>
      <c r="C974" s="133" t="s">
        <v>36</v>
      </c>
      <c r="D974" s="133" t="s">
        <v>36</v>
      </c>
      <c r="E974" s="133"/>
      <c r="F974" s="133"/>
      <c r="G974" s="133"/>
      <c r="H974" s="133"/>
      <c r="I974" s="133"/>
      <c r="J974" s="133"/>
      <c r="K974" s="154"/>
      <c r="L974" s="154"/>
      <c r="M974" s="154"/>
      <c r="N974" s="154"/>
      <c r="O974" s="322" t="str">
        <f>IF($C974="1 - HöS",'C1. Verprobung'!$C$17,
IF($C974="2 - HöS/HS",'C1. Verprobung'!$C$18,
IF($C974="3 - HS",'C1. Verprobung'!$C$19,
IF($C974="4 - HS/MS",'C1. Verprobung'!$C$20,
IF($C974="5 - MS",'C1. Verprobung'!$C$21,
IF($C974="6 - MS/NS",'C1. Verprobung'!$C$22,
IF($C974="7 - NS",'C1. Verprobung'!$C$23,"-")))))))</f>
        <v>-</v>
      </c>
      <c r="P974" s="322" t="str">
        <f>IF($C974="1 - HöS",'C1. Verprobung'!$D$17,
IF($C974="2 - HöS/HS",'C1. Verprobung'!$D$18,
IF($C974="3 - HS",'C1. Verprobung'!$D$19,
IF($C974="4 - HS/MS",'C1. Verprobung'!$D$20,
IF($C974="5 - MS",'C1. Verprobung'!$D$21,
IF($C974="6 - MS/NS",'C1. Verprobung'!$D$22,
IF($C974="7 - NS",'C1. Verprobung'!$D$23,"-")))))))</f>
        <v>-</v>
      </c>
      <c r="Q974" s="322" t="str">
        <f>IF($C974="1 - HöS",'C1. Verprobung'!$E$17,
IF($C974="2 - HöS/HS",'C1. Verprobung'!$E$18,
IF($C974="3 - HS",'C1. Verprobung'!$E$19,
IF($C974="4 - HS/MS",'C1. Verprobung'!$E$20,
IF($C974="5 - MS",'C1. Verprobung'!$E$21,
IF($C974="6 - MS/NS",'C1. Verprobung'!$E$22,
IF($C974="7 - NS",'C1. Verprobung'!$E$23,"-")))))))</f>
        <v>-</v>
      </c>
      <c r="R974" s="322" t="str">
        <f>IF($C974="1 - HöS",'C1. Verprobung'!$F$17,
IF($C974="2 - HöS/HS",'C1. Verprobung'!$F$18,
IF($C974="3 - HS",'C1. Verprobung'!$F$19,
IF($C974="4 - HS/MS",'C1. Verprobung'!$F$20,
IF($C974="5 - MS",'C1. Verprobung'!$F$21,
IF($C974="6 - MS/NS",'C1. Verprobung'!$F$22,
IF($C974="7 - NS",'C1. Verprobung'!$F$23,"-")))))))</f>
        <v>-</v>
      </c>
      <c r="S974" s="151"/>
      <c r="T974" s="181">
        <f t="shared" si="73"/>
        <v>0</v>
      </c>
      <c r="U974" s="181">
        <f t="shared" si="74"/>
        <v>0</v>
      </c>
      <c r="V974" s="181">
        <f t="shared" si="75"/>
        <v>0</v>
      </c>
      <c r="W974" s="181">
        <f t="shared" si="76"/>
        <v>0</v>
      </c>
      <c r="X974" s="181">
        <f t="shared" si="77"/>
        <v>0</v>
      </c>
    </row>
    <row r="975" spans="2:24" ht="15" customHeight="1" x14ac:dyDescent="0.2">
      <c r="B975" s="337" t="s">
        <v>36</v>
      </c>
      <c r="C975" s="133" t="s">
        <v>36</v>
      </c>
      <c r="D975" s="133" t="s">
        <v>36</v>
      </c>
      <c r="E975" s="133"/>
      <c r="F975" s="133"/>
      <c r="G975" s="133"/>
      <c r="H975" s="133"/>
      <c r="I975" s="133"/>
      <c r="J975" s="133"/>
      <c r="K975" s="154"/>
      <c r="L975" s="154"/>
      <c r="M975" s="154"/>
      <c r="N975" s="154"/>
      <c r="O975" s="322" t="str">
        <f>IF($C975="1 - HöS",'C1. Verprobung'!$C$17,
IF($C975="2 - HöS/HS",'C1. Verprobung'!$C$18,
IF($C975="3 - HS",'C1. Verprobung'!$C$19,
IF($C975="4 - HS/MS",'C1. Verprobung'!$C$20,
IF($C975="5 - MS",'C1. Verprobung'!$C$21,
IF($C975="6 - MS/NS",'C1. Verprobung'!$C$22,
IF($C975="7 - NS",'C1. Verprobung'!$C$23,"-")))))))</f>
        <v>-</v>
      </c>
      <c r="P975" s="322" t="str">
        <f>IF($C975="1 - HöS",'C1. Verprobung'!$D$17,
IF($C975="2 - HöS/HS",'C1. Verprobung'!$D$18,
IF($C975="3 - HS",'C1. Verprobung'!$D$19,
IF($C975="4 - HS/MS",'C1. Verprobung'!$D$20,
IF($C975="5 - MS",'C1. Verprobung'!$D$21,
IF($C975="6 - MS/NS",'C1. Verprobung'!$D$22,
IF($C975="7 - NS",'C1. Verprobung'!$D$23,"-")))))))</f>
        <v>-</v>
      </c>
      <c r="Q975" s="322" t="str">
        <f>IF($C975="1 - HöS",'C1. Verprobung'!$E$17,
IF($C975="2 - HöS/HS",'C1. Verprobung'!$E$18,
IF($C975="3 - HS",'C1. Verprobung'!$E$19,
IF($C975="4 - HS/MS",'C1. Verprobung'!$E$20,
IF($C975="5 - MS",'C1. Verprobung'!$E$21,
IF($C975="6 - MS/NS",'C1. Verprobung'!$E$22,
IF($C975="7 - NS",'C1. Verprobung'!$E$23,"-")))))))</f>
        <v>-</v>
      </c>
      <c r="R975" s="322" t="str">
        <f>IF($C975="1 - HöS",'C1. Verprobung'!$F$17,
IF($C975="2 - HöS/HS",'C1. Verprobung'!$F$18,
IF($C975="3 - HS",'C1. Verprobung'!$F$19,
IF($C975="4 - HS/MS",'C1. Verprobung'!$F$20,
IF($C975="5 - MS",'C1. Verprobung'!$F$21,
IF($C975="6 - MS/NS",'C1. Verprobung'!$F$22,
IF($C975="7 - NS",'C1. Verprobung'!$F$23,"-")))))))</f>
        <v>-</v>
      </c>
      <c r="S975" s="151"/>
      <c r="T975" s="181">
        <f t="shared" si="73"/>
        <v>0</v>
      </c>
      <c r="U975" s="181">
        <f t="shared" si="74"/>
        <v>0</v>
      </c>
      <c r="V975" s="181">
        <f t="shared" si="75"/>
        <v>0</v>
      </c>
      <c r="W975" s="181">
        <f t="shared" si="76"/>
        <v>0</v>
      </c>
      <c r="X975" s="181">
        <f t="shared" si="77"/>
        <v>0</v>
      </c>
    </row>
    <row r="976" spans="2:24" ht="15" customHeight="1" x14ac:dyDescent="0.2">
      <c r="B976" s="337" t="s">
        <v>36</v>
      </c>
      <c r="C976" s="133" t="s">
        <v>36</v>
      </c>
      <c r="D976" s="133" t="s">
        <v>36</v>
      </c>
      <c r="E976" s="133"/>
      <c r="F976" s="133"/>
      <c r="G976" s="133"/>
      <c r="H976" s="133"/>
      <c r="I976" s="133"/>
      <c r="J976" s="133"/>
      <c r="K976" s="154"/>
      <c r="L976" s="154"/>
      <c r="M976" s="154"/>
      <c r="N976" s="154"/>
      <c r="O976" s="322" t="str">
        <f>IF($C976="1 - HöS",'C1. Verprobung'!$C$17,
IF($C976="2 - HöS/HS",'C1. Verprobung'!$C$18,
IF($C976="3 - HS",'C1. Verprobung'!$C$19,
IF($C976="4 - HS/MS",'C1. Verprobung'!$C$20,
IF($C976="5 - MS",'C1. Verprobung'!$C$21,
IF($C976="6 - MS/NS",'C1. Verprobung'!$C$22,
IF($C976="7 - NS",'C1. Verprobung'!$C$23,"-")))))))</f>
        <v>-</v>
      </c>
      <c r="P976" s="322" t="str">
        <f>IF($C976="1 - HöS",'C1. Verprobung'!$D$17,
IF($C976="2 - HöS/HS",'C1. Verprobung'!$D$18,
IF($C976="3 - HS",'C1. Verprobung'!$D$19,
IF($C976="4 - HS/MS",'C1. Verprobung'!$D$20,
IF($C976="5 - MS",'C1. Verprobung'!$D$21,
IF($C976="6 - MS/NS",'C1. Verprobung'!$D$22,
IF($C976="7 - NS",'C1. Verprobung'!$D$23,"-")))))))</f>
        <v>-</v>
      </c>
      <c r="Q976" s="322" t="str">
        <f>IF($C976="1 - HöS",'C1. Verprobung'!$E$17,
IF($C976="2 - HöS/HS",'C1. Verprobung'!$E$18,
IF($C976="3 - HS",'C1. Verprobung'!$E$19,
IF($C976="4 - HS/MS",'C1. Verprobung'!$E$20,
IF($C976="5 - MS",'C1. Verprobung'!$E$21,
IF($C976="6 - MS/NS",'C1. Verprobung'!$E$22,
IF($C976="7 - NS",'C1. Verprobung'!$E$23,"-")))))))</f>
        <v>-</v>
      </c>
      <c r="R976" s="322" t="str">
        <f>IF($C976="1 - HöS",'C1. Verprobung'!$F$17,
IF($C976="2 - HöS/HS",'C1. Verprobung'!$F$18,
IF($C976="3 - HS",'C1. Verprobung'!$F$19,
IF($C976="4 - HS/MS",'C1. Verprobung'!$F$20,
IF($C976="5 - MS",'C1. Verprobung'!$F$21,
IF($C976="6 - MS/NS",'C1. Verprobung'!$F$22,
IF($C976="7 - NS",'C1. Verprobung'!$F$23,"-")))))))</f>
        <v>-</v>
      </c>
      <c r="S976" s="151"/>
      <c r="T976" s="181">
        <f t="shared" si="73"/>
        <v>0</v>
      </c>
      <c r="U976" s="181">
        <f t="shared" si="74"/>
        <v>0</v>
      </c>
      <c r="V976" s="181">
        <f t="shared" si="75"/>
        <v>0</v>
      </c>
      <c r="W976" s="181">
        <f t="shared" si="76"/>
        <v>0</v>
      </c>
      <c r="X976" s="181">
        <f t="shared" si="77"/>
        <v>0</v>
      </c>
    </row>
    <row r="977" spans="2:24" ht="15" customHeight="1" x14ac:dyDescent="0.2">
      <c r="B977" s="337" t="s">
        <v>36</v>
      </c>
      <c r="C977" s="133" t="s">
        <v>36</v>
      </c>
      <c r="D977" s="133" t="s">
        <v>36</v>
      </c>
      <c r="E977" s="133"/>
      <c r="F977" s="133"/>
      <c r="G977" s="133"/>
      <c r="H977" s="133"/>
      <c r="I977" s="133"/>
      <c r="J977" s="133"/>
      <c r="K977" s="154"/>
      <c r="L977" s="154"/>
      <c r="M977" s="154"/>
      <c r="N977" s="154"/>
      <c r="O977" s="322" t="str">
        <f>IF($C977="1 - HöS",'C1. Verprobung'!$C$17,
IF($C977="2 - HöS/HS",'C1. Verprobung'!$C$18,
IF($C977="3 - HS",'C1. Verprobung'!$C$19,
IF($C977="4 - HS/MS",'C1. Verprobung'!$C$20,
IF($C977="5 - MS",'C1. Verprobung'!$C$21,
IF($C977="6 - MS/NS",'C1. Verprobung'!$C$22,
IF($C977="7 - NS",'C1. Verprobung'!$C$23,"-")))))))</f>
        <v>-</v>
      </c>
      <c r="P977" s="322" t="str">
        <f>IF($C977="1 - HöS",'C1. Verprobung'!$D$17,
IF($C977="2 - HöS/HS",'C1. Verprobung'!$D$18,
IF($C977="3 - HS",'C1. Verprobung'!$D$19,
IF($C977="4 - HS/MS",'C1. Verprobung'!$D$20,
IF($C977="5 - MS",'C1. Verprobung'!$D$21,
IF($C977="6 - MS/NS",'C1. Verprobung'!$D$22,
IF($C977="7 - NS",'C1. Verprobung'!$D$23,"-")))))))</f>
        <v>-</v>
      </c>
      <c r="Q977" s="322" t="str">
        <f>IF($C977="1 - HöS",'C1. Verprobung'!$E$17,
IF($C977="2 - HöS/HS",'C1. Verprobung'!$E$18,
IF($C977="3 - HS",'C1. Verprobung'!$E$19,
IF($C977="4 - HS/MS",'C1. Verprobung'!$E$20,
IF($C977="5 - MS",'C1. Verprobung'!$E$21,
IF($C977="6 - MS/NS",'C1. Verprobung'!$E$22,
IF($C977="7 - NS",'C1. Verprobung'!$E$23,"-")))))))</f>
        <v>-</v>
      </c>
      <c r="R977" s="322" t="str">
        <f>IF($C977="1 - HöS",'C1. Verprobung'!$F$17,
IF($C977="2 - HöS/HS",'C1. Verprobung'!$F$18,
IF($C977="3 - HS",'C1. Verprobung'!$F$19,
IF($C977="4 - HS/MS",'C1. Verprobung'!$F$20,
IF($C977="5 - MS",'C1. Verprobung'!$F$21,
IF($C977="6 - MS/NS",'C1. Verprobung'!$F$22,
IF($C977="7 - NS",'C1. Verprobung'!$F$23,"-")))))))</f>
        <v>-</v>
      </c>
      <c r="S977" s="151"/>
      <c r="T977" s="181">
        <f t="shared" ref="T977:T1040" si="78">IF($B977="§ 19 Abs. 2 Satz 1 StromNEV",(($K977*$O977)+($L977*$P977/100))*($S977),0)</f>
        <v>0</v>
      </c>
      <c r="U977" s="181">
        <f t="shared" ref="U977:U1040" si="79">IF($B977="§ 19 Abs. 2 Satz 1 StromNEV",(($M977*$Q977)+($N977*$R977/100))*($S977),0)</f>
        <v>0</v>
      </c>
      <c r="V977" s="181">
        <f t="shared" ref="V977:V1040" si="80">IF($B977="§ 19 Abs. 2 Satz 2 StromNEV",(($M977*$Q977)+($N977*$R977/100))*($S977),0)</f>
        <v>0</v>
      </c>
      <c r="W977" s="181">
        <f t="shared" si="76"/>
        <v>0</v>
      </c>
      <c r="X977" s="181">
        <f t="shared" si="77"/>
        <v>0</v>
      </c>
    </row>
    <row r="978" spans="2:24" ht="15" customHeight="1" x14ac:dyDescent="0.2">
      <c r="B978" s="337" t="s">
        <v>36</v>
      </c>
      <c r="C978" s="133" t="s">
        <v>36</v>
      </c>
      <c r="D978" s="133" t="s">
        <v>36</v>
      </c>
      <c r="E978" s="133"/>
      <c r="F978" s="133"/>
      <c r="G978" s="133"/>
      <c r="H978" s="133"/>
      <c r="I978" s="133"/>
      <c r="J978" s="133"/>
      <c r="K978" s="154"/>
      <c r="L978" s="154"/>
      <c r="M978" s="154"/>
      <c r="N978" s="154"/>
      <c r="O978" s="322" t="str">
        <f>IF($C978="1 - HöS",'C1. Verprobung'!$C$17,
IF($C978="2 - HöS/HS",'C1. Verprobung'!$C$18,
IF($C978="3 - HS",'C1. Verprobung'!$C$19,
IF($C978="4 - HS/MS",'C1. Verprobung'!$C$20,
IF($C978="5 - MS",'C1. Verprobung'!$C$21,
IF($C978="6 - MS/NS",'C1. Verprobung'!$C$22,
IF($C978="7 - NS",'C1. Verprobung'!$C$23,"-")))))))</f>
        <v>-</v>
      </c>
      <c r="P978" s="322" t="str">
        <f>IF($C978="1 - HöS",'C1. Verprobung'!$D$17,
IF($C978="2 - HöS/HS",'C1. Verprobung'!$D$18,
IF($C978="3 - HS",'C1. Verprobung'!$D$19,
IF($C978="4 - HS/MS",'C1. Verprobung'!$D$20,
IF($C978="5 - MS",'C1. Verprobung'!$D$21,
IF($C978="6 - MS/NS",'C1. Verprobung'!$D$22,
IF($C978="7 - NS",'C1. Verprobung'!$D$23,"-")))))))</f>
        <v>-</v>
      </c>
      <c r="Q978" s="322" t="str">
        <f>IF($C978="1 - HöS",'C1. Verprobung'!$E$17,
IF($C978="2 - HöS/HS",'C1. Verprobung'!$E$18,
IF($C978="3 - HS",'C1. Verprobung'!$E$19,
IF($C978="4 - HS/MS",'C1. Verprobung'!$E$20,
IF($C978="5 - MS",'C1. Verprobung'!$E$21,
IF($C978="6 - MS/NS",'C1. Verprobung'!$E$22,
IF($C978="7 - NS",'C1. Verprobung'!$E$23,"-")))))))</f>
        <v>-</v>
      </c>
      <c r="R978" s="322" t="str">
        <f>IF($C978="1 - HöS",'C1. Verprobung'!$F$17,
IF($C978="2 - HöS/HS",'C1. Verprobung'!$F$18,
IF($C978="3 - HS",'C1. Verprobung'!$F$19,
IF($C978="4 - HS/MS",'C1. Verprobung'!$F$20,
IF($C978="5 - MS",'C1. Verprobung'!$F$21,
IF($C978="6 - MS/NS",'C1. Verprobung'!$F$22,
IF($C978="7 - NS",'C1. Verprobung'!$F$23,"-")))))))</f>
        <v>-</v>
      </c>
      <c r="S978" s="151"/>
      <c r="T978" s="181">
        <f t="shared" si="78"/>
        <v>0</v>
      </c>
      <c r="U978" s="181">
        <f t="shared" si="79"/>
        <v>0</v>
      </c>
      <c r="V978" s="181">
        <f t="shared" si="80"/>
        <v>0</v>
      </c>
      <c r="W978" s="181">
        <f t="shared" ref="W978:W1041" si="81">IF($B978="§ 118 Abs. 6 Satz 9 EnWG",(($K978*$O978)+($L978*$P978/100))*($S978),0)</f>
        <v>0</v>
      </c>
      <c r="X978" s="181">
        <f t="shared" ref="X978:X1041" si="82">IF($B978="§ 118 Abs. 6 Satz 9 EnWG",(($M978*$Q978)+($N978*$R978/100))*($S978),0)</f>
        <v>0</v>
      </c>
    </row>
    <row r="979" spans="2:24" ht="15" customHeight="1" x14ac:dyDescent="0.2">
      <c r="B979" s="337" t="s">
        <v>36</v>
      </c>
      <c r="C979" s="133" t="s">
        <v>36</v>
      </c>
      <c r="D979" s="133" t="s">
        <v>36</v>
      </c>
      <c r="E979" s="133"/>
      <c r="F979" s="133"/>
      <c r="G979" s="133"/>
      <c r="H979" s="133"/>
      <c r="I979" s="133"/>
      <c r="J979" s="133"/>
      <c r="K979" s="154"/>
      <c r="L979" s="154"/>
      <c r="M979" s="154"/>
      <c r="N979" s="154"/>
      <c r="O979" s="322" t="str">
        <f>IF($C979="1 - HöS",'C1. Verprobung'!$C$17,
IF($C979="2 - HöS/HS",'C1. Verprobung'!$C$18,
IF($C979="3 - HS",'C1. Verprobung'!$C$19,
IF($C979="4 - HS/MS",'C1. Verprobung'!$C$20,
IF($C979="5 - MS",'C1. Verprobung'!$C$21,
IF($C979="6 - MS/NS",'C1. Verprobung'!$C$22,
IF($C979="7 - NS",'C1. Verprobung'!$C$23,"-")))))))</f>
        <v>-</v>
      </c>
      <c r="P979" s="322" t="str">
        <f>IF($C979="1 - HöS",'C1. Verprobung'!$D$17,
IF($C979="2 - HöS/HS",'C1. Verprobung'!$D$18,
IF($C979="3 - HS",'C1. Verprobung'!$D$19,
IF($C979="4 - HS/MS",'C1. Verprobung'!$D$20,
IF($C979="5 - MS",'C1. Verprobung'!$D$21,
IF($C979="6 - MS/NS",'C1. Verprobung'!$D$22,
IF($C979="7 - NS",'C1. Verprobung'!$D$23,"-")))))))</f>
        <v>-</v>
      </c>
      <c r="Q979" s="322" t="str">
        <f>IF($C979="1 - HöS",'C1. Verprobung'!$E$17,
IF($C979="2 - HöS/HS",'C1. Verprobung'!$E$18,
IF($C979="3 - HS",'C1. Verprobung'!$E$19,
IF($C979="4 - HS/MS",'C1. Verprobung'!$E$20,
IF($C979="5 - MS",'C1. Verprobung'!$E$21,
IF($C979="6 - MS/NS",'C1. Verprobung'!$E$22,
IF($C979="7 - NS",'C1. Verprobung'!$E$23,"-")))))))</f>
        <v>-</v>
      </c>
      <c r="R979" s="322" t="str">
        <f>IF($C979="1 - HöS",'C1. Verprobung'!$F$17,
IF($C979="2 - HöS/HS",'C1. Verprobung'!$F$18,
IF($C979="3 - HS",'C1. Verprobung'!$F$19,
IF($C979="4 - HS/MS",'C1. Verprobung'!$F$20,
IF($C979="5 - MS",'C1. Verprobung'!$F$21,
IF($C979="6 - MS/NS",'C1. Verprobung'!$F$22,
IF($C979="7 - NS",'C1. Verprobung'!$F$23,"-")))))))</f>
        <v>-</v>
      </c>
      <c r="S979" s="151"/>
      <c r="T979" s="181">
        <f t="shared" si="78"/>
        <v>0</v>
      </c>
      <c r="U979" s="181">
        <f t="shared" si="79"/>
        <v>0</v>
      </c>
      <c r="V979" s="181">
        <f t="shared" si="80"/>
        <v>0</v>
      </c>
      <c r="W979" s="181">
        <f t="shared" si="81"/>
        <v>0</v>
      </c>
      <c r="X979" s="181">
        <f t="shared" si="82"/>
        <v>0</v>
      </c>
    </row>
    <row r="980" spans="2:24" ht="15" customHeight="1" x14ac:dyDescent="0.2">
      <c r="B980" s="337" t="s">
        <v>36</v>
      </c>
      <c r="C980" s="133" t="s">
        <v>36</v>
      </c>
      <c r="D980" s="133" t="s">
        <v>36</v>
      </c>
      <c r="E980" s="133"/>
      <c r="F980" s="133"/>
      <c r="G980" s="133"/>
      <c r="H980" s="133"/>
      <c r="I980" s="133"/>
      <c r="J980" s="133"/>
      <c r="K980" s="154"/>
      <c r="L980" s="154"/>
      <c r="M980" s="154"/>
      <c r="N980" s="154"/>
      <c r="O980" s="322" t="str">
        <f>IF($C980="1 - HöS",'C1. Verprobung'!$C$17,
IF($C980="2 - HöS/HS",'C1. Verprobung'!$C$18,
IF($C980="3 - HS",'C1. Verprobung'!$C$19,
IF($C980="4 - HS/MS",'C1. Verprobung'!$C$20,
IF($C980="5 - MS",'C1. Verprobung'!$C$21,
IF($C980="6 - MS/NS",'C1. Verprobung'!$C$22,
IF($C980="7 - NS",'C1. Verprobung'!$C$23,"-")))))))</f>
        <v>-</v>
      </c>
      <c r="P980" s="322" t="str">
        <f>IF($C980="1 - HöS",'C1. Verprobung'!$D$17,
IF($C980="2 - HöS/HS",'C1. Verprobung'!$D$18,
IF($C980="3 - HS",'C1. Verprobung'!$D$19,
IF($C980="4 - HS/MS",'C1. Verprobung'!$D$20,
IF($C980="5 - MS",'C1. Verprobung'!$D$21,
IF($C980="6 - MS/NS",'C1. Verprobung'!$D$22,
IF($C980="7 - NS",'C1. Verprobung'!$D$23,"-")))))))</f>
        <v>-</v>
      </c>
      <c r="Q980" s="322" t="str">
        <f>IF($C980="1 - HöS",'C1. Verprobung'!$E$17,
IF($C980="2 - HöS/HS",'C1. Verprobung'!$E$18,
IF($C980="3 - HS",'C1. Verprobung'!$E$19,
IF($C980="4 - HS/MS",'C1. Verprobung'!$E$20,
IF($C980="5 - MS",'C1. Verprobung'!$E$21,
IF($C980="6 - MS/NS",'C1. Verprobung'!$E$22,
IF($C980="7 - NS",'C1. Verprobung'!$E$23,"-")))))))</f>
        <v>-</v>
      </c>
      <c r="R980" s="322" t="str">
        <f>IF($C980="1 - HöS",'C1. Verprobung'!$F$17,
IF($C980="2 - HöS/HS",'C1. Verprobung'!$F$18,
IF($C980="3 - HS",'C1. Verprobung'!$F$19,
IF($C980="4 - HS/MS",'C1. Verprobung'!$F$20,
IF($C980="5 - MS",'C1. Verprobung'!$F$21,
IF($C980="6 - MS/NS",'C1. Verprobung'!$F$22,
IF($C980="7 - NS",'C1. Verprobung'!$F$23,"-")))))))</f>
        <v>-</v>
      </c>
      <c r="S980" s="151"/>
      <c r="T980" s="181">
        <f t="shared" si="78"/>
        <v>0</v>
      </c>
      <c r="U980" s="181">
        <f t="shared" si="79"/>
        <v>0</v>
      </c>
      <c r="V980" s="181">
        <f t="shared" si="80"/>
        <v>0</v>
      </c>
      <c r="W980" s="181">
        <f t="shared" si="81"/>
        <v>0</v>
      </c>
      <c r="X980" s="181">
        <f t="shared" si="82"/>
        <v>0</v>
      </c>
    </row>
    <row r="981" spans="2:24" ht="15" customHeight="1" x14ac:dyDescent="0.2">
      <c r="B981" s="337" t="s">
        <v>36</v>
      </c>
      <c r="C981" s="133" t="s">
        <v>36</v>
      </c>
      <c r="D981" s="133" t="s">
        <v>36</v>
      </c>
      <c r="E981" s="133"/>
      <c r="F981" s="133"/>
      <c r="G981" s="133"/>
      <c r="H981" s="133"/>
      <c r="I981" s="133"/>
      <c r="J981" s="133"/>
      <c r="K981" s="154"/>
      <c r="L981" s="154"/>
      <c r="M981" s="154"/>
      <c r="N981" s="154"/>
      <c r="O981" s="322" t="str">
        <f>IF($C981="1 - HöS",'C1. Verprobung'!$C$17,
IF($C981="2 - HöS/HS",'C1. Verprobung'!$C$18,
IF($C981="3 - HS",'C1. Verprobung'!$C$19,
IF($C981="4 - HS/MS",'C1. Verprobung'!$C$20,
IF($C981="5 - MS",'C1. Verprobung'!$C$21,
IF($C981="6 - MS/NS",'C1. Verprobung'!$C$22,
IF($C981="7 - NS",'C1. Verprobung'!$C$23,"-")))))))</f>
        <v>-</v>
      </c>
      <c r="P981" s="322" t="str">
        <f>IF($C981="1 - HöS",'C1. Verprobung'!$D$17,
IF($C981="2 - HöS/HS",'C1. Verprobung'!$D$18,
IF($C981="3 - HS",'C1. Verprobung'!$D$19,
IF($C981="4 - HS/MS",'C1. Verprobung'!$D$20,
IF($C981="5 - MS",'C1. Verprobung'!$D$21,
IF($C981="6 - MS/NS",'C1. Verprobung'!$D$22,
IF($C981="7 - NS",'C1. Verprobung'!$D$23,"-")))))))</f>
        <v>-</v>
      </c>
      <c r="Q981" s="322" t="str">
        <f>IF($C981="1 - HöS",'C1. Verprobung'!$E$17,
IF($C981="2 - HöS/HS",'C1. Verprobung'!$E$18,
IF($C981="3 - HS",'C1. Verprobung'!$E$19,
IF($C981="4 - HS/MS",'C1. Verprobung'!$E$20,
IF($C981="5 - MS",'C1. Verprobung'!$E$21,
IF($C981="6 - MS/NS",'C1. Verprobung'!$E$22,
IF($C981="7 - NS",'C1. Verprobung'!$E$23,"-")))))))</f>
        <v>-</v>
      </c>
      <c r="R981" s="322" t="str">
        <f>IF($C981="1 - HöS",'C1. Verprobung'!$F$17,
IF($C981="2 - HöS/HS",'C1. Verprobung'!$F$18,
IF($C981="3 - HS",'C1. Verprobung'!$F$19,
IF($C981="4 - HS/MS",'C1. Verprobung'!$F$20,
IF($C981="5 - MS",'C1. Verprobung'!$F$21,
IF($C981="6 - MS/NS",'C1. Verprobung'!$F$22,
IF($C981="7 - NS",'C1. Verprobung'!$F$23,"-")))))))</f>
        <v>-</v>
      </c>
      <c r="S981" s="151"/>
      <c r="T981" s="181">
        <f t="shared" si="78"/>
        <v>0</v>
      </c>
      <c r="U981" s="181">
        <f t="shared" si="79"/>
        <v>0</v>
      </c>
      <c r="V981" s="181">
        <f t="shared" si="80"/>
        <v>0</v>
      </c>
      <c r="W981" s="181">
        <f t="shared" si="81"/>
        <v>0</v>
      </c>
      <c r="X981" s="181">
        <f t="shared" si="82"/>
        <v>0</v>
      </c>
    </row>
    <row r="982" spans="2:24" ht="15" customHeight="1" x14ac:dyDescent="0.2">
      <c r="B982" s="337" t="s">
        <v>36</v>
      </c>
      <c r="C982" s="133" t="s">
        <v>36</v>
      </c>
      <c r="D982" s="133" t="s">
        <v>36</v>
      </c>
      <c r="E982" s="133"/>
      <c r="F982" s="133"/>
      <c r="G982" s="133"/>
      <c r="H982" s="133"/>
      <c r="I982" s="133"/>
      <c r="J982" s="133"/>
      <c r="K982" s="154"/>
      <c r="L982" s="154"/>
      <c r="M982" s="154"/>
      <c r="N982" s="154"/>
      <c r="O982" s="322" t="str">
        <f>IF($C982="1 - HöS",'C1. Verprobung'!$C$17,
IF($C982="2 - HöS/HS",'C1. Verprobung'!$C$18,
IF($C982="3 - HS",'C1. Verprobung'!$C$19,
IF($C982="4 - HS/MS",'C1. Verprobung'!$C$20,
IF($C982="5 - MS",'C1. Verprobung'!$C$21,
IF($C982="6 - MS/NS",'C1. Verprobung'!$C$22,
IF($C982="7 - NS",'C1. Verprobung'!$C$23,"-")))))))</f>
        <v>-</v>
      </c>
      <c r="P982" s="322" t="str">
        <f>IF($C982="1 - HöS",'C1. Verprobung'!$D$17,
IF($C982="2 - HöS/HS",'C1. Verprobung'!$D$18,
IF($C982="3 - HS",'C1. Verprobung'!$D$19,
IF($C982="4 - HS/MS",'C1. Verprobung'!$D$20,
IF($C982="5 - MS",'C1. Verprobung'!$D$21,
IF($C982="6 - MS/NS",'C1. Verprobung'!$D$22,
IF($C982="7 - NS",'C1. Verprobung'!$D$23,"-")))))))</f>
        <v>-</v>
      </c>
      <c r="Q982" s="322" t="str">
        <f>IF($C982="1 - HöS",'C1. Verprobung'!$E$17,
IF($C982="2 - HöS/HS",'C1. Verprobung'!$E$18,
IF($C982="3 - HS",'C1. Verprobung'!$E$19,
IF($C982="4 - HS/MS",'C1. Verprobung'!$E$20,
IF($C982="5 - MS",'C1. Verprobung'!$E$21,
IF($C982="6 - MS/NS",'C1. Verprobung'!$E$22,
IF($C982="7 - NS",'C1. Verprobung'!$E$23,"-")))))))</f>
        <v>-</v>
      </c>
      <c r="R982" s="322" t="str">
        <f>IF($C982="1 - HöS",'C1. Verprobung'!$F$17,
IF($C982="2 - HöS/HS",'C1. Verprobung'!$F$18,
IF($C982="3 - HS",'C1. Verprobung'!$F$19,
IF($C982="4 - HS/MS",'C1. Verprobung'!$F$20,
IF($C982="5 - MS",'C1. Verprobung'!$F$21,
IF($C982="6 - MS/NS",'C1. Verprobung'!$F$22,
IF($C982="7 - NS",'C1. Verprobung'!$F$23,"-")))))))</f>
        <v>-</v>
      </c>
      <c r="S982" s="151"/>
      <c r="T982" s="181">
        <f t="shared" si="78"/>
        <v>0</v>
      </c>
      <c r="U982" s="181">
        <f t="shared" si="79"/>
        <v>0</v>
      </c>
      <c r="V982" s="181">
        <f t="shared" si="80"/>
        <v>0</v>
      </c>
      <c r="W982" s="181">
        <f t="shared" si="81"/>
        <v>0</v>
      </c>
      <c r="X982" s="181">
        <f t="shared" si="82"/>
        <v>0</v>
      </c>
    </row>
    <row r="983" spans="2:24" ht="15" customHeight="1" x14ac:dyDescent="0.2">
      <c r="B983" s="337" t="s">
        <v>36</v>
      </c>
      <c r="C983" s="133" t="s">
        <v>36</v>
      </c>
      <c r="D983" s="133" t="s">
        <v>36</v>
      </c>
      <c r="E983" s="133"/>
      <c r="F983" s="133"/>
      <c r="G983" s="133"/>
      <c r="H983" s="133"/>
      <c r="I983" s="133"/>
      <c r="J983" s="133"/>
      <c r="K983" s="154"/>
      <c r="L983" s="154"/>
      <c r="M983" s="154"/>
      <c r="N983" s="154"/>
      <c r="O983" s="322" t="str">
        <f>IF($C983="1 - HöS",'C1. Verprobung'!$C$17,
IF($C983="2 - HöS/HS",'C1. Verprobung'!$C$18,
IF($C983="3 - HS",'C1. Verprobung'!$C$19,
IF($C983="4 - HS/MS",'C1. Verprobung'!$C$20,
IF($C983="5 - MS",'C1. Verprobung'!$C$21,
IF($C983="6 - MS/NS",'C1. Verprobung'!$C$22,
IF($C983="7 - NS",'C1. Verprobung'!$C$23,"-")))))))</f>
        <v>-</v>
      </c>
      <c r="P983" s="322" t="str">
        <f>IF($C983="1 - HöS",'C1. Verprobung'!$D$17,
IF($C983="2 - HöS/HS",'C1. Verprobung'!$D$18,
IF($C983="3 - HS",'C1. Verprobung'!$D$19,
IF($C983="4 - HS/MS",'C1. Verprobung'!$D$20,
IF($C983="5 - MS",'C1. Verprobung'!$D$21,
IF($C983="6 - MS/NS",'C1. Verprobung'!$D$22,
IF($C983="7 - NS",'C1. Verprobung'!$D$23,"-")))))))</f>
        <v>-</v>
      </c>
      <c r="Q983" s="322" t="str">
        <f>IF($C983="1 - HöS",'C1. Verprobung'!$E$17,
IF($C983="2 - HöS/HS",'C1. Verprobung'!$E$18,
IF($C983="3 - HS",'C1. Verprobung'!$E$19,
IF($C983="4 - HS/MS",'C1. Verprobung'!$E$20,
IF($C983="5 - MS",'C1. Verprobung'!$E$21,
IF($C983="6 - MS/NS",'C1. Verprobung'!$E$22,
IF($C983="7 - NS",'C1. Verprobung'!$E$23,"-")))))))</f>
        <v>-</v>
      </c>
      <c r="R983" s="322" t="str">
        <f>IF($C983="1 - HöS",'C1. Verprobung'!$F$17,
IF($C983="2 - HöS/HS",'C1. Verprobung'!$F$18,
IF($C983="3 - HS",'C1. Verprobung'!$F$19,
IF($C983="4 - HS/MS",'C1. Verprobung'!$F$20,
IF($C983="5 - MS",'C1. Verprobung'!$F$21,
IF($C983="6 - MS/NS",'C1. Verprobung'!$F$22,
IF($C983="7 - NS",'C1. Verprobung'!$F$23,"-")))))))</f>
        <v>-</v>
      </c>
      <c r="S983" s="151"/>
      <c r="T983" s="181">
        <f t="shared" si="78"/>
        <v>0</v>
      </c>
      <c r="U983" s="181">
        <f t="shared" si="79"/>
        <v>0</v>
      </c>
      <c r="V983" s="181">
        <f t="shared" si="80"/>
        <v>0</v>
      </c>
      <c r="W983" s="181">
        <f t="shared" si="81"/>
        <v>0</v>
      </c>
      <c r="X983" s="181">
        <f t="shared" si="82"/>
        <v>0</v>
      </c>
    </row>
    <row r="984" spans="2:24" ht="15" customHeight="1" x14ac:dyDescent="0.2">
      <c r="B984" s="337" t="s">
        <v>36</v>
      </c>
      <c r="C984" s="133" t="s">
        <v>36</v>
      </c>
      <c r="D984" s="133" t="s">
        <v>36</v>
      </c>
      <c r="E984" s="133"/>
      <c r="F984" s="133"/>
      <c r="G984" s="133"/>
      <c r="H984" s="133"/>
      <c r="I984" s="133"/>
      <c r="J984" s="133"/>
      <c r="K984" s="154"/>
      <c r="L984" s="154"/>
      <c r="M984" s="154"/>
      <c r="N984" s="154"/>
      <c r="O984" s="322" t="str">
        <f>IF($C984="1 - HöS",'C1. Verprobung'!$C$17,
IF($C984="2 - HöS/HS",'C1. Verprobung'!$C$18,
IF($C984="3 - HS",'C1. Verprobung'!$C$19,
IF($C984="4 - HS/MS",'C1. Verprobung'!$C$20,
IF($C984="5 - MS",'C1. Verprobung'!$C$21,
IF($C984="6 - MS/NS",'C1. Verprobung'!$C$22,
IF($C984="7 - NS",'C1. Verprobung'!$C$23,"-")))))))</f>
        <v>-</v>
      </c>
      <c r="P984" s="322" t="str">
        <f>IF($C984="1 - HöS",'C1. Verprobung'!$D$17,
IF($C984="2 - HöS/HS",'C1. Verprobung'!$D$18,
IF($C984="3 - HS",'C1. Verprobung'!$D$19,
IF($C984="4 - HS/MS",'C1. Verprobung'!$D$20,
IF($C984="5 - MS",'C1. Verprobung'!$D$21,
IF($C984="6 - MS/NS",'C1. Verprobung'!$D$22,
IF($C984="7 - NS",'C1. Verprobung'!$D$23,"-")))))))</f>
        <v>-</v>
      </c>
      <c r="Q984" s="322" t="str">
        <f>IF($C984="1 - HöS",'C1. Verprobung'!$E$17,
IF($C984="2 - HöS/HS",'C1. Verprobung'!$E$18,
IF($C984="3 - HS",'C1. Verprobung'!$E$19,
IF($C984="4 - HS/MS",'C1. Verprobung'!$E$20,
IF($C984="5 - MS",'C1. Verprobung'!$E$21,
IF($C984="6 - MS/NS",'C1. Verprobung'!$E$22,
IF($C984="7 - NS",'C1. Verprobung'!$E$23,"-")))))))</f>
        <v>-</v>
      </c>
      <c r="R984" s="322" t="str">
        <f>IF($C984="1 - HöS",'C1. Verprobung'!$F$17,
IF($C984="2 - HöS/HS",'C1. Verprobung'!$F$18,
IF($C984="3 - HS",'C1. Verprobung'!$F$19,
IF($C984="4 - HS/MS",'C1. Verprobung'!$F$20,
IF($C984="5 - MS",'C1. Verprobung'!$F$21,
IF($C984="6 - MS/NS",'C1. Verprobung'!$F$22,
IF($C984="7 - NS",'C1. Verprobung'!$F$23,"-")))))))</f>
        <v>-</v>
      </c>
      <c r="S984" s="151"/>
      <c r="T984" s="181">
        <f t="shared" si="78"/>
        <v>0</v>
      </c>
      <c r="U984" s="181">
        <f t="shared" si="79"/>
        <v>0</v>
      </c>
      <c r="V984" s="181">
        <f t="shared" si="80"/>
        <v>0</v>
      </c>
      <c r="W984" s="181">
        <f t="shared" si="81"/>
        <v>0</v>
      </c>
      <c r="X984" s="181">
        <f t="shared" si="82"/>
        <v>0</v>
      </c>
    </row>
    <row r="985" spans="2:24" ht="15" customHeight="1" x14ac:dyDescent="0.2">
      <c r="B985" s="337" t="s">
        <v>36</v>
      </c>
      <c r="C985" s="133" t="s">
        <v>36</v>
      </c>
      <c r="D985" s="133" t="s">
        <v>36</v>
      </c>
      <c r="E985" s="133"/>
      <c r="F985" s="133"/>
      <c r="G985" s="133"/>
      <c r="H985" s="133"/>
      <c r="I985" s="133"/>
      <c r="J985" s="133"/>
      <c r="K985" s="154"/>
      <c r="L985" s="154"/>
      <c r="M985" s="154"/>
      <c r="N985" s="154"/>
      <c r="O985" s="322" t="str">
        <f>IF($C985="1 - HöS",'C1. Verprobung'!$C$17,
IF($C985="2 - HöS/HS",'C1. Verprobung'!$C$18,
IF($C985="3 - HS",'C1. Verprobung'!$C$19,
IF($C985="4 - HS/MS",'C1. Verprobung'!$C$20,
IF($C985="5 - MS",'C1. Verprobung'!$C$21,
IF($C985="6 - MS/NS",'C1. Verprobung'!$C$22,
IF($C985="7 - NS",'C1. Verprobung'!$C$23,"-")))))))</f>
        <v>-</v>
      </c>
      <c r="P985" s="322" t="str">
        <f>IF($C985="1 - HöS",'C1. Verprobung'!$D$17,
IF($C985="2 - HöS/HS",'C1. Verprobung'!$D$18,
IF($C985="3 - HS",'C1. Verprobung'!$D$19,
IF($C985="4 - HS/MS",'C1. Verprobung'!$D$20,
IF($C985="5 - MS",'C1. Verprobung'!$D$21,
IF($C985="6 - MS/NS",'C1. Verprobung'!$D$22,
IF($C985="7 - NS",'C1. Verprobung'!$D$23,"-")))))))</f>
        <v>-</v>
      </c>
      <c r="Q985" s="322" t="str">
        <f>IF($C985="1 - HöS",'C1. Verprobung'!$E$17,
IF($C985="2 - HöS/HS",'C1. Verprobung'!$E$18,
IF($C985="3 - HS",'C1. Verprobung'!$E$19,
IF($C985="4 - HS/MS",'C1. Verprobung'!$E$20,
IF($C985="5 - MS",'C1. Verprobung'!$E$21,
IF($C985="6 - MS/NS",'C1. Verprobung'!$E$22,
IF($C985="7 - NS",'C1. Verprobung'!$E$23,"-")))))))</f>
        <v>-</v>
      </c>
      <c r="R985" s="322" t="str">
        <f>IF($C985="1 - HöS",'C1. Verprobung'!$F$17,
IF($C985="2 - HöS/HS",'C1. Verprobung'!$F$18,
IF($C985="3 - HS",'C1. Verprobung'!$F$19,
IF($C985="4 - HS/MS",'C1. Verprobung'!$F$20,
IF($C985="5 - MS",'C1. Verprobung'!$F$21,
IF($C985="6 - MS/NS",'C1. Verprobung'!$F$22,
IF($C985="7 - NS",'C1. Verprobung'!$F$23,"-")))))))</f>
        <v>-</v>
      </c>
      <c r="S985" s="151"/>
      <c r="T985" s="181">
        <f t="shared" si="78"/>
        <v>0</v>
      </c>
      <c r="U985" s="181">
        <f t="shared" si="79"/>
        <v>0</v>
      </c>
      <c r="V985" s="181">
        <f t="shared" si="80"/>
        <v>0</v>
      </c>
      <c r="W985" s="181">
        <f t="shared" si="81"/>
        <v>0</v>
      </c>
      <c r="X985" s="181">
        <f t="shared" si="82"/>
        <v>0</v>
      </c>
    </row>
    <row r="986" spans="2:24" ht="15" customHeight="1" x14ac:dyDescent="0.2">
      <c r="B986" s="337" t="s">
        <v>36</v>
      </c>
      <c r="C986" s="133" t="s">
        <v>36</v>
      </c>
      <c r="D986" s="133" t="s">
        <v>36</v>
      </c>
      <c r="E986" s="133"/>
      <c r="F986" s="133"/>
      <c r="G986" s="133"/>
      <c r="H986" s="133"/>
      <c r="I986" s="133"/>
      <c r="J986" s="133"/>
      <c r="K986" s="154"/>
      <c r="L986" s="154"/>
      <c r="M986" s="154"/>
      <c r="N986" s="154"/>
      <c r="O986" s="322" t="str">
        <f>IF($C986="1 - HöS",'C1. Verprobung'!$C$17,
IF($C986="2 - HöS/HS",'C1. Verprobung'!$C$18,
IF($C986="3 - HS",'C1. Verprobung'!$C$19,
IF($C986="4 - HS/MS",'C1. Verprobung'!$C$20,
IF($C986="5 - MS",'C1. Verprobung'!$C$21,
IF($C986="6 - MS/NS",'C1. Verprobung'!$C$22,
IF($C986="7 - NS",'C1. Verprobung'!$C$23,"-")))))))</f>
        <v>-</v>
      </c>
      <c r="P986" s="322" t="str">
        <f>IF($C986="1 - HöS",'C1. Verprobung'!$D$17,
IF($C986="2 - HöS/HS",'C1. Verprobung'!$D$18,
IF($C986="3 - HS",'C1. Verprobung'!$D$19,
IF($C986="4 - HS/MS",'C1. Verprobung'!$D$20,
IF($C986="5 - MS",'C1. Verprobung'!$D$21,
IF($C986="6 - MS/NS",'C1. Verprobung'!$D$22,
IF($C986="7 - NS",'C1. Verprobung'!$D$23,"-")))))))</f>
        <v>-</v>
      </c>
      <c r="Q986" s="322" t="str">
        <f>IF($C986="1 - HöS",'C1. Verprobung'!$E$17,
IF($C986="2 - HöS/HS",'C1. Verprobung'!$E$18,
IF($C986="3 - HS",'C1. Verprobung'!$E$19,
IF($C986="4 - HS/MS",'C1. Verprobung'!$E$20,
IF($C986="5 - MS",'C1. Verprobung'!$E$21,
IF($C986="6 - MS/NS",'C1. Verprobung'!$E$22,
IF($C986="7 - NS",'C1. Verprobung'!$E$23,"-")))))))</f>
        <v>-</v>
      </c>
      <c r="R986" s="322" t="str">
        <f>IF($C986="1 - HöS",'C1. Verprobung'!$F$17,
IF($C986="2 - HöS/HS",'C1. Verprobung'!$F$18,
IF($C986="3 - HS",'C1. Verprobung'!$F$19,
IF($C986="4 - HS/MS",'C1. Verprobung'!$F$20,
IF($C986="5 - MS",'C1. Verprobung'!$F$21,
IF($C986="6 - MS/NS",'C1. Verprobung'!$F$22,
IF($C986="7 - NS",'C1. Verprobung'!$F$23,"-")))))))</f>
        <v>-</v>
      </c>
      <c r="S986" s="151"/>
      <c r="T986" s="181">
        <f t="shared" si="78"/>
        <v>0</v>
      </c>
      <c r="U986" s="181">
        <f t="shared" si="79"/>
        <v>0</v>
      </c>
      <c r="V986" s="181">
        <f t="shared" si="80"/>
        <v>0</v>
      </c>
      <c r="W986" s="181">
        <f t="shared" si="81"/>
        <v>0</v>
      </c>
      <c r="X986" s="181">
        <f t="shared" si="82"/>
        <v>0</v>
      </c>
    </row>
    <row r="987" spans="2:24" ht="15" customHeight="1" x14ac:dyDescent="0.2">
      <c r="B987" s="337" t="s">
        <v>36</v>
      </c>
      <c r="C987" s="133" t="s">
        <v>36</v>
      </c>
      <c r="D987" s="133" t="s">
        <v>36</v>
      </c>
      <c r="E987" s="133"/>
      <c r="F987" s="133"/>
      <c r="G987" s="133"/>
      <c r="H987" s="133"/>
      <c r="I987" s="133"/>
      <c r="J987" s="133"/>
      <c r="K987" s="154"/>
      <c r="L987" s="154"/>
      <c r="M987" s="154"/>
      <c r="N987" s="154"/>
      <c r="O987" s="322" t="str">
        <f>IF($C987="1 - HöS",'C1. Verprobung'!$C$17,
IF($C987="2 - HöS/HS",'C1. Verprobung'!$C$18,
IF($C987="3 - HS",'C1. Verprobung'!$C$19,
IF($C987="4 - HS/MS",'C1. Verprobung'!$C$20,
IF($C987="5 - MS",'C1. Verprobung'!$C$21,
IF($C987="6 - MS/NS",'C1. Verprobung'!$C$22,
IF($C987="7 - NS",'C1. Verprobung'!$C$23,"-")))))))</f>
        <v>-</v>
      </c>
      <c r="P987" s="322" t="str">
        <f>IF($C987="1 - HöS",'C1. Verprobung'!$D$17,
IF($C987="2 - HöS/HS",'C1. Verprobung'!$D$18,
IF($C987="3 - HS",'C1. Verprobung'!$D$19,
IF($C987="4 - HS/MS",'C1. Verprobung'!$D$20,
IF($C987="5 - MS",'C1. Verprobung'!$D$21,
IF($C987="6 - MS/NS",'C1. Verprobung'!$D$22,
IF($C987="7 - NS",'C1. Verprobung'!$D$23,"-")))))))</f>
        <v>-</v>
      </c>
      <c r="Q987" s="322" t="str">
        <f>IF($C987="1 - HöS",'C1. Verprobung'!$E$17,
IF($C987="2 - HöS/HS",'C1. Verprobung'!$E$18,
IF($C987="3 - HS",'C1. Verprobung'!$E$19,
IF($C987="4 - HS/MS",'C1. Verprobung'!$E$20,
IF($C987="5 - MS",'C1. Verprobung'!$E$21,
IF($C987="6 - MS/NS",'C1. Verprobung'!$E$22,
IF($C987="7 - NS",'C1. Verprobung'!$E$23,"-")))))))</f>
        <v>-</v>
      </c>
      <c r="R987" s="322" t="str">
        <f>IF($C987="1 - HöS",'C1. Verprobung'!$F$17,
IF($C987="2 - HöS/HS",'C1. Verprobung'!$F$18,
IF($C987="3 - HS",'C1. Verprobung'!$F$19,
IF($C987="4 - HS/MS",'C1. Verprobung'!$F$20,
IF($C987="5 - MS",'C1. Verprobung'!$F$21,
IF($C987="6 - MS/NS",'C1. Verprobung'!$F$22,
IF($C987="7 - NS",'C1. Verprobung'!$F$23,"-")))))))</f>
        <v>-</v>
      </c>
      <c r="S987" s="151"/>
      <c r="T987" s="181">
        <f t="shared" si="78"/>
        <v>0</v>
      </c>
      <c r="U987" s="181">
        <f t="shared" si="79"/>
        <v>0</v>
      </c>
      <c r="V987" s="181">
        <f t="shared" si="80"/>
        <v>0</v>
      </c>
      <c r="W987" s="181">
        <f t="shared" si="81"/>
        <v>0</v>
      </c>
      <c r="X987" s="181">
        <f t="shared" si="82"/>
        <v>0</v>
      </c>
    </row>
    <row r="988" spans="2:24" ht="15" customHeight="1" x14ac:dyDescent="0.2">
      <c r="B988" s="337" t="s">
        <v>36</v>
      </c>
      <c r="C988" s="133" t="s">
        <v>36</v>
      </c>
      <c r="D988" s="133" t="s">
        <v>36</v>
      </c>
      <c r="E988" s="133"/>
      <c r="F988" s="133"/>
      <c r="G988" s="133"/>
      <c r="H988" s="133"/>
      <c r="I988" s="133"/>
      <c r="J988" s="133"/>
      <c r="K988" s="154"/>
      <c r="L988" s="154"/>
      <c r="M988" s="154"/>
      <c r="N988" s="154"/>
      <c r="O988" s="322" t="str">
        <f>IF($C988="1 - HöS",'C1. Verprobung'!$C$17,
IF($C988="2 - HöS/HS",'C1. Verprobung'!$C$18,
IF($C988="3 - HS",'C1. Verprobung'!$C$19,
IF($C988="4 - HS/MS",'C1. Verprobung'!$C$20,
IF($C988="5 - MS",'C1. Verprobung'!$C$21,
IF($C988="6 - MS/NS",'C1. Verprobung'!$C$22,
IF($C988="7 - NS",'C1. Verprobung'!$C$23,"-")))))))</f>
        <v>-</v>
      </c>
      <c r="P988" s="322" t="str">
        <f>IF($C988="1 - HöS",'C1. Verprobung'!$D$17,
IF($C988="2 - HöS/HS",'C1. Verprobung'!$D$18,
IF($C988="3 - HS",'C1. Verprobung'!$D$19,
IF($C988="4 - HS/MS",'C1. Verprobung'!$D$20,
IF($C988="5 - MS",'C1. Verprobung'!$D$21,
IF($C988="6 - MS/NS",'C1. Verprobung'!$D$22,
IF($C988="7 - NS",'C1. Verprobung'!$D$23,"-")))))))</f>
        <v>-</v>
      </c>
      <c r="Q988" s="322" t="str">
        <f>IF($C988="1 - HöS",'C1. Verprobung'!$E$17,
IF($C988="2 - HöS/HS",'C1. Verprobung'!$E$18,
IF($C988="3 - HS",'C1. Verprobung'!$E$19,
IF($C988="4 - HS/MS",'C1. Verprobung'!$E$20,
IF($C988="5 - MS",'C1. Verprobung'!$E$21,
IF($C988="6 - MS/NS",'C1. Verprobung'!$E$22,
IF($C988="7 - NS",'C1. Verprobung'!$E$23,"-")))))))</f>
        <v>-</v>
      </c>
      <c r="R988" s="322" t="str">
        <f>IF($C988="1 - HöS",'C1. Verprobung'!$F$17,
IF($C988="2 - HöS/HS",'C1. Verprobung'!$F$18,
IF($C988="3 - HS",'C1. Verprobung'!$F$19,
IF($C988="4 - HS/MS",'C1. Verprobung'!$F$20,
IF($C988="5 - MS",'C1. Verprobung'!$F$21,
IF($C988="6 - MS/NS",'C1. Verprobung'!$F$22,
IF($C988="7 - NS",'C1. Verprobung'!$F$23,"-")))))))</f>
        <v>-</v>
      </c>
      <c r="S988" s="151"/>
      <c r="T988" s="181">
        <f t="shared" si="78"/>
        <v>0</v>
      </c>
      <c r="U988" s="181">
        <f t="shared" si="79"/>
        <v>0</v>
      </c>
      <c r="V988" s="181">
        <f t="shared" si="80"/>
        <v>0</v>
      </c>
      <c r="W988" s="181">
        <f t="shared" si="81"/>
        <v>0</v>
      </c>
      <c r="X988" s="181">
        <f t="shared" si="82"/>
        <v>0</v>
      </c>
    </row>
    <row r="989" spans="2:24" ht="15" customHeight="1" x14ac:dyDescent="0.2">
      <c r="B989" s="337" t="s">
        <v>36</v>
      </c>
      <c r="C989" s="133" t="s">
        <v>36</v>
      </c>
      <c r="D989" s="133" t="s">
        <v>36</v>
      </c>
      <c r="E989" s="133"/>
      <c r="F989" s="133"/>
      <c r="G989" s="133"/>
      <c r="H989" s="133"/>
      <c r="I989" s="133"/>
      <c r="J989" s="133"/>
      <c r="K989" s="154"/>
      <c r="L989" s="154"/>
      <c r="M989" s="154"/>
      <c r="N989" s="154"/>
      <c r="O989" s="322" t="str">
        <f>IF($C989="1 - HöS",'C1. Verprobung'!$C$17,
IF($C989="2 - HöS/HS",'C1. Verprobung'!$C$18,
IF($C989="3 - HS",'C1. Verprobung'!$C$19,
IF($C989="4 - HS/MS",'C1. Verprobung'!$C$20,
IF($C989="5 - MS",'C1. Verprobung'!$C$21,
IF($C989="6 - MS/NS",'C1. Verprobung'!$C$22,
IF($C989="7 - NS",'C1. Verprobung'!$C$23,"-")))))))</f>
        <v>-</v>
      </c>
      <c r="P989" s="322" t="str">
        <f>IF($C989="1 - HöS",'C1. Verprobung'!$D$17,
IF($C989="2 - HöS/HS",'C1. Verprobung'!$D$18,
IF($C989="3 - HS",'C1. Verprobung'!$D$19,
IF($C989="4 - HS/MS",'C1. Verprobung'!$D$20,
IF($C989="5 - MS",'C1. Verprobung'!$D$21,
IF($C989="6 - MS/NS",'C1. Verprobung'!$D$22,
IF($C989="7 - NS",'C1. Verprobung'!$D$23,"-")))))))</f>
        <v>-</v>
      </c>
      <c r="Q989" s="322" t="str">
        <f>IF($C989="1 - HöS",'C1. Verprobung'!$E$17,
IF($C989="2 - HöS/HS",'C1. Verprobung'!$E$18,
IF($C989="3 - HS",'C1. Verprobung'!$E$19,
IF($C989="4 - HS/MS",'C1. Verprobung'!$E$20,
IF($C989="5 - MS",'C1. Verprobung'!$E$21,
IF($C989="6 - MS/NS",'C1. Verprobung'!$E$22,
IF($C989="7 - NS",'C1. Verprobung'!$E$23,"-")))))))</f>
        <v>-</v>
      </c>
      <c r="R989" s="322" t="str">
        <f>IF($C989="1 - HöS",'C1. Verprobung'!$F$17,
IF($C989="2 - HöS/HS",'C1. Verprobung'!$F$18,
IF($C989="3 - HS",'C1. Verprobung'!$F$19,
IF($C989="4 - HS/MS",'C1. Verprobung'!$F$20,
IF($C989="5 - MS",'C1. Verprobung'!$F$21,
IF($C989="6 - MS/NS",'C1. Verprobung'!$F$22,
IF($C989="7 - NS",'C1. Verprobung'!$F$23,"-")))))))</f>
        <v>-</v>
      </c>
      <c r="S989" s="151"/>
      <c r="T989" s="181">
        <f t="shared" si="78"/>
        <v>0</v>
      </c>
      <c r="U989" s="181">
        <f t="shared" si="79"/>
        <v>0</v>
      </c>
      <c r="V989" s="181">
        <f t="shared" si="80"/>
        <v>0</v>
      </c>
      <c r="W989" s="181">
        <f t="shared" si="81"/>
        <v>0</v>
      </c>
      <c r="X989" s="181">
        <f t="shared" si="82"/>
        <v>0</v>
      </c>
    </row>
    <row r="990" spans="2:24" ht="15" customHeight="1" x14ac:dyDescent="0.2">
      <c r="B990" s="337" t="s">
        <v>36</v>
      </c>
      <c r="C990" s="133" t="s">
        <v>36</v>
      </c>
      <c r="D990" s="133" t="s">
        <v>36</v>
      </c>
      <c r="E990" s="133"/>
      <c r="F990" s="133"/>
      <c r="G990" s="133"/>
      <c r="H990" s="133"/>
      <c r="I990" s="133"/>
      <c r="J990" s="133"/>
      <c r="K990" s="154"/>
      <c r="L990" s="154"/>
      <c r="M990" s="154"/>
      <c r="N990" s="154"/>
      <c r="O990" s="322" t="str">
        <f>IF($C990="1 - HöS",'C1. Verprobung'!$C$17,
IF($C990="2 - HöS/HS",'C1. Verprobung'!$C$18,
IF($C990="3 - HS",'C1. Verprobung'!$C$19,
IF($C990="4 - HS/MS",'C1. Verprobung'!$C$20,
IF($C990="5 - MS",'C1. Verprobung'!$C$21,
IF($C990="6 - MS/NS",'C1. Verprobung'!$C$22,
IF($C990="7 - NS",'C1. Verprobung'!$C$23,"-")))))))</f>
        <v>-</v>
      </c>
      <c r="P990" s="322" t="str">
        <f>IF($C990="1 - HöS",'C1. Verprobung'!$D$17,
IF($C990="2 - HöS/HS",'C1. Verprobung'!$D$18,
IF($C990="3 - HS",'C1. Verprobung'!$D$19,
IF($C990="4 - HS/MS",'C1. Verprobung'!$D$20,
IF($C990="5 - MS",'C1. Verprobung'!$D$21,
IF($C990="6 - MS/NS",'C1. Verprobung'!$D$22,
IF($C990="7 - NS",'C1. Verprobung'!$D$23,"-")))))))</f>
        <v>-</v>
      </c>
      <c r="Q990" s="322" t="str">
        <f>IF($C990="1 - HöS",'C1. Verprobung'!$E$17,
IF($C990="2 - HöS/HS",'C1. Verprobung'!$E$18,
IF($C990="3 - HS",'C1. Verprobung'!$E$19,
IF($C990="4 - HS/MS",'C1. Verprobung'!$E$20,
IF($C990="5 - MS",'C1. Verprobung'!$E$21,
IF($C990="6 - MS/NS",'C1. Verprobung'!$E$22,
IF($C990="7 - NS",'C1. Verprobung'!$E$23,"-")))))))</f>
        <v>-</v>
      </c>
      <c r="R990" s="322" t="str">
        <f>IF($C990="1 - HöS",'C1. Verprobung'!$F$17,
IF($C990="2 - HöS/HS",'C1. Verprobung'!$F$18,
IF($C990="3 - HS",'C1. Verprobung'!$F$19,
IF($C990="4 - HS/MS",'C1. Verprobung'!$F$20,
IF($C990="5 - MS",'C1. Verprobung'!$F$21,
IF($C990="6 - MS/NS",'C1. Verprobung'!$F$22,
IF($C990="7 - NS",'C1. Verprobung'!$F$23,"-")))))))</f>
        <v>-</v>
      </c>
      <c r="S990" s="151"/>
      <c r="T990" s="181">
        <f t="shared" si="78"/>
        <v>0</v>
      </c>
      <c r="U990" s="181">
        <f t="shared" si="79"/>
        <v>0</v>
      </c>
      <c r="V990" s="181">
        <f t="shared" si="80"/>
        <v>0</v>
      </c>
      <c r="W990" s="181">
        <f t="shared" si="81"/>
        <v>0</v>
      </c>
      <c r="X990" s="181">
        <f t="shared" si="82"/>
        <v>0</v>
      </c>
    </row>
    <row r="991" spans="2:24" ht="15" customHeight="1" x14ac:dyDescent="0.2">
      <c r="B991" s="337" t="s">
        <v>36</v>
      </c>
      <c r="C991" s="133" t="s">
        <v>36</v>
      </c>
      <c r="D991" s="133" t="s">
        <v>36</v>
      </c>
      <c r="E991" s="133"/>
      <c r="F991" s="133"/>
      <c r="G991" s="133"/>
      <c r="H991" s="133"/>
      <c r="I991" s="133"/>
      <c r="J991" s="133"/>
      <c r="K991" s="154"/>
      <c r="L991" s="154"/>
      <c r="M991" s="154"/>
      <c r="N991" s="154"/>
      <c r="O991" s="322" t="str">
        <f>IF($C991="1 - HöS",'C1. Verprobung'!$C$17,
IF($C991="2 - HöS/HS",'C1. Verprobung'!$C$18,
IF($C991="3 - HS",'C1. Verprobung'!$C$19,
IF($C991="4 - HS/MS",'C1. Verprobung'!$C$20,
IF($C991="5 - MS",'C1. Verprobung'!$C$21,
IF($C991="6 - MS/NS",'C1. Verprobung'!$C$22,
IF($C991="7 - NS",'C1. Verprobung'!$C$23,"-")))))))</f>
        <v>-</v>
      </c>
      <c r="P991" s="322" t="str">
        <f>IF($C991="1 - HöS",'C1. Verprobung'!$D$17,
IF($C991="2 - HöS/HS",'C1. Verprobung'!$D$18,
IF($C991="3 - HS",'C1. Verprobung'!$D$19,
IF($C991="4 - HS/MS",'C1. Verprobung'!$D$20,
IF($C991="5 - MS",'C1. Verprobung'!$D$21,
IF($C991="6 - MS/NS",'C1. Verprobung'!$D$22,
IF($C991="7 - NS",'C1. Verprobung'!$D$23,"-")))))))</f>
        <v>-</v>
      </c>
      <c r="Q991" s="322" t="str">
        <f>IF($C991="1 - HöS",'C1. Verprobung'!$E$17,
IF($C991="2 - HöS/HS",'C1. Verprobung'!$E$18,
IF($C991="3 - HS",'C1. Verprobung'!$E$19,
IF($C991="4 - HS/MS",'C1. Verprobung'!$E$20,
IF($C991="5 - MS",'C1. Verprobung'!$E$21,
IF($C991="6 - MS/NS",'C1. Verprobung'!$E$22,
IF($C991="7 - NS",'C1. Verprobung'!$E$23,"-")))))))</f>
        <v>-</v>
      </c>
      <c r="R991" s="322" t="str">
        <f>IF($C991="1 - HöS",'C1. Verprobung'!$F$17,
IF($C991="2 - HöS/HS",'C1. Verprobung'!$F$18,
IF($C991="3 - HS",'C1. Verprobung'!$F$19,
IF($C991="4 - HS/MS",'C1. Verprobung'!$F$20,
IF($C991="5 - MS",'C1. Verprobung'!$F$21,
IF($C991="6 - MS/NS",'C1. Verprobung'!$F$22,
IF($C991="7 - NS",'C1. Verprobung'!$F$23,"-")))))))</f>
        <v>-</v>
      </c>
      <c r="S991" s="151"/>
      <c r="T991" s="181">
        <f t="shared" si="78"/>
        <v>0</v>
      </c>
      <c r="U991" s="181">
        <f t="shared" si="79"/>
        <v>0</v>
      </c>
      <c r="V991" s="181">
        <f t="shared" si="80"/>
        <v>0</v>
      </c>
      <c r="W991" s="181">
        <f t="shared" si="81"/>
        <v>0</v>
      </c>
      <c r="X991" s="181">
        <f t="shared" si="82"/>
        <v>0</v>
      </c>
    </row>
    <row r="992" spans="2:24" ht="15" customHeight="1" x14ac:dyDescent="0.2">
      <c r="B992" s="337" t="s">
        <v>36</v>
      </c>
      <c r="C992" s="133" t="s">
        <v>36</v>
      </c>
      <c r="D992" s="133" t="s">
        <v>36</v>
      </c>
      <c r="E992" s="133"/>
      <c r="F992" s="133"/>
      <c r="G992" s="133"/>
      <c r="H992" s="133"/>
      <c r="I992" s="133"/>
      <c r="J992" s="133"/>
      <c r="K992" s="154"/>
      <c r="L992" s="154"/>
      <c r="M992" s="154"/>
      <c r="N992" s="154"/>
      <c r="O992" s="322" t="str">
        <f>IF($C992="1 - HöS",'C1. Verprobung'!$C$17,
IF($C992="2 - HöS/HS",'C1. Verprobung'!$C$18,
IF($C992="3 - HS",'C1. Verprobung'!$C$19,
IF($C992="4 - HS/MS",'C1. Verprobung'!$C$20,
IF($C992="5 - MS",'C1. Verprobung'!$C$21,
IF($C992="6 - MS/NS",'C1. Verprobung'!$C$22,
IF($C992="7 - NS",'C1. Verprobung'!$C$23,"-")))))))</f>
        <v>-</v>
      </c>
      <c r="P992" s="322" t="str">
        <f>IF($C992="1 - HöS",'C1. Verprobung'!$D$17,
IF($C992="2 - HöS/HS",'C1. Verprobung'!$D$18,
IF($C992="3 - HS",'C1. Verprobung'!$D$19,
IF($C992="4 - HS/MS",'C1. Verprobung'!$D$20,
IF($C992="5 - MS",'C1. Verprobung'!$D$21,
IF($C992="6 - MS/NS",'C1. Verprobung'!$D$22,
IF($C992="7 - NS",'C1. Verprobung'!$D$23,"-")))))))</f>
        <v>-</v>
      </c>
      <c r="Q992" s="322" t="str">
        <f>IF($C992="1 - HöS",'C1. Verprobung'!$E$17,
IF($C992="2 - HöS/HS",'C1. Verprobung'!$E$18,
IF($C992="3 - HS",'C1. Verprobung'!$E$19,
IF($C992="4 - HS/MS",'C1. Verprobung'!$E$20,
IF($C992="5 - MS",'C1. Verprobung'!$E$21,
IF($C992="6 - MS/NS",'C1. Verprobung'!$E$22,
IF($C992="7 - NS",'C1. Verprobung'!$E$23,"-")))))))</f>
        <v>-</v>
      </c>
      <c r="R992" s="322" t="str">
        <f>IF($C992="1 - HöS",'C1. Verprobung'!$F$17,
IF($C992="2 - HöS/HS",'C1. Verprobung'!$F$18,
IF($C992="3 - HS",'C1. Verprobung'!$F$19,
IF($C992="4 - HS/MS",'C1. Verprobung'!$F$20,
IF($C992="5 - MS",'C1. Verprobung'!$F$21,
IF($C992="6 - MS/NS",'C1. Verprobung'!$F$22,
IF($C992="7 - NS",'C1. Verprobung'!$F$23,"-")))))))</f>
        <v>-</v>
      </c>
      <c r="S992" s="151"/>
      <c r="T992" s="181">
        <f t="shared" si="78"/>
        <v>0</v>
      </c>
      <c r="U992" s="181">
        <f t="shared" si="79"/>
        <v>0</v>
      </c>
      <c r="V992" s="181">
        <f t="shared" si="80"/>
        <v>0</v>
      </c>
      <c r="W992" s="181">
        <f t="shared" si="81"/>
        <v>0</v>
      </c>
      <c r="X992" s="181">
        <f t="shared" si="82"/>
        <v>0</v>
      </c>
    </row>
    <row r="993" spans="2:24" ht="15" customHeight="1" x14ac:dyDescent="0.2">
      <c r="B993" s="337" t="s">
        <v>36</v>
      </c>
      <c r="C993" s="133" t="s">
        <v>36</v>
      </c>
      <c r="D993" s="133" t="s">
        <v>36</v>
      </c>
      <c r="E993" s="133"/>
      <c r="F993" s="133"/>
      <c r="G993" s="133"/>
      <c r="H993" s="133"/>
      <c r="I993" s="133"/>
      <c r="J993" s="133"/>
      <c r="K993" s="154"/>
      <c r="L993" s="154"/>
      <c r="M993" s="154"/>
      <c r="N993" s="154"/>
      <c r="O993" s="322" t="str">
        <f>IF($C993="1 - HöS",'C1. Verprobung'!$C$17,
IF($C993="2 - HöS/HS",'C1. Verprobung'!$C$18,
IF($C993="3 - HS",'C1. Verprobung'!$C$19,
IF($C993="4 - HS/MS",'C1. Verprobung'!$C$20,
IF($C993="5 - MS",'C1. Verprobung'!$C$21,
IF($C993="6 - MS/NS",'C1. Verprobung'!$C$22,
IF($C993="7 - NS",'C1. Verprobung'!$C$23,"-")))))))</f>
        <v>-</v>
      </c>
      <c r="P993" s="322" t="str">
        <f>IF($C993="1 - HöS",'C1. Verprobung'!$D$17,
IF($C993="2 - HöS/HS",'C1. Verprobung'!$D$18,
IF($C993="3 - HS",'C1. Verprobung'!$D$19,
IF($C993="4 - HS/MS",'C1. Verprobung'!$D$20,
IF($C993="5 - MS",'C1. Verprobung'!$D$21,
IF($C993="6 - MS/NS",'C1. Verprobung'!$D$22,
IF($C993="7 - NS",'C1. Verprobung'!$D$23,"-")))))))</f>
        <v>-</v>
      </c>
      <c r="Q993" s="322" t="str">
        <f>IF($C993="1 - HöS",'C1. Verprobung'!$E$17,
IF($C993="2 - HöS/HS",'C1. Verprobung'!$E$18,
IF($C993="3 - HS",'C1. Verprobung'!$E$19,
IF($C993="4 - HS/MS",'C1. Verprobung'!$E$20,
IF($C993="5 - MS",'C1. Verprobung'!$E$21,
IF($C993="6 - MS/NS",'C1. Verprobung'!$E$22,
IF($C993="7 - NS",'C1. Verprobung'!$E$23,"-")))))))</f>
        <v>-</v>
      </c>
      <c r="R993" s="322" t="str">
        <f>IF($C993="1 - HöS",'C1. Verprobung'!$F$17,
IF($C993="2 - HöS/HS",'C1. Verprobung'!$F$18,
IF($C993="3 - HS",'C1. Verprobung'!$F$19,
IF($C993="4 - HS/MS",'C1. Verprobung'!$F$20,
IF($C993="5 - MS",'C1. Verprobung'!$F$21,
IF($C993="6 - MS/NS",'C1. Verprobung'!$F$22,
IF($C993="7 - NS",'C1. Verprobung'!$F$23,"-")))))))</f>
        <v>-</v>
      </c>
      <c r="S993" s="151"/>
      <c r="T993" s="181">
        <f t="shared" si="78"/>
        <v>0</v>
      </c>
      <c r="U993" s="181">
        <f t="shared" si="79"/>
        <v>0</v>
      </c>
      <c r="V993" s="181">
        <f t="shared" si="80"/>
        <v>0</v>
      </c>
      <c r="W993" s="181">
        <f t="shared" si="81"/>
        <v>0</v>
      </c>
      <c r="X993" s="181">
        <f t="shared" si="82"/>
        <v>0</v>
      </c>
    </row>
    <row r="994" spans="2:24" ht="15" customHeight="1" x14ac:dyDescent="0.2">
      <c r="B994" s="337" t="s">
        <v>36</v>
      </c>
      <c r="C994" s="133" t="s">
        <v>36</v>
      </c>
      <c r="D994" s="133" t="s">
        <v>36</v>
      </c>
      <c r="E994" s="133"/>
      <c r="F994" s="133"/>
      <c r="G994" s="133"/>
      <c r="H994" s="133"/>
      <c r="I994" s="133"/>
      <c r="J994" s="133"/>
      <c r="K994" s="154"/>
      <c r="L994" s="154"/>
      <c r="M994" s="154"/>
      <c r="N994" s="154"/>
      <c r="O994" s="322" t="str">
        <f>IF($C994="1 - HöS",'C1. Verprobung'!$C$17,
IF($C994="2 - HöS/HS",'C1. Verprobung'!$C$18,
IF($C994="3 - HS",'C1. Verprobung'!$C$19,
IF($C994="4 - HS/MS",'C1. Verprobung'!$C$20,
IF($C994="5 - MS",'C1. Verprobung'!$C$21,
IF($C994="6 - MS/NS",'C1. Verprobung'!$C$22,
IF($C994="7 - NS",'C1. Verprobung'!$C$23,"-")))))))</f>
        <v>-</v>
      </c>
      <c r="P994" s="322" t="str">
        <f>IF($C994="1 - HöS",'C1. Verprobung'!$D$17,
IF($C994="2 - HöS/HS",'C1. Verprobung'!$D$18,
IF($C994="3 - HS",'C1. Verprobung'!$D$19,
IF($C994="4 - HS/MS",'C1. Verprobung'!$D$20,
IF($C994="5 - MS",'C1. Verprobung'!$D$21,
IF($C994="6 - MS/NS",'C1. Verprobung'!$D$22,
IF($C994="7 - NS",'C1. Verprobung'!$D$23,"-")))))))</f>
        <v>-</v>
      </c>
      <c r="Q994" s="322" t="str">
        <f>IF($C994="1 - HöS",'C1. Verprobung'!$E$17,
IF($C994="2 - HöS/HS",'C1. Verprobung'!$E$18,
IF($C994="3 - HS",'C1. Verprobung'!$E$19,
IF($C994="4 - HS/MS",'C1. Verprobung'!$E$20,
IF($C994="5 - MS",'C1. Verprobung'!$E$21,
IF($C994="6 - MS/NS",'C1. Verprobung'!$E$22,
IF($C994="7 - NS",'C1. Verprobung'!$E$23,"-")))))))</f>
        <v>-</v>
      </c>
      <c r="R994" s="322" t="str">
        <f>IF($C994="1 - HöS",'C1. Verprobung'!$F$17,
IF($C994="2 - HöS/HS",'C1. Verprobung'!$F$18,
IF($C994="3 - HS",'C1. Verprobung'!$F$19,
IF($C994="4 - HS/MS",'C1. Verprobung'!$F$20,
IF($C994="5 - MS",'C1. Verprobung'!$F$21,
IF($C994="6 - MS/NS",'C1. Verprobung'!$F$22,
IF($C994="7 - NS",'C1. Verprobung'!$F$23,"-")))))))</f>
        <v>-</v>
      </c>
      <c r="S994" s="151"/>
      <c r="T994" s="181">
        <f t="shared" si="78"/>
        <v>0</v>
      </c>
      <c r="U994" s="181">
        <f t="shared" si="79"/>
        <v>0</v>
      </c>
      <c r="V994" s="181">
        <f t="shared" si="80"/>
        <v>0</v>
      </c>
      <c r="W994" s="181">
        <f t="shared" si="81"/>
        <v>0</v>
      </c>
      <c r="X994" s="181">
        <f t="shared" si="82"/>
        <v>0</v>
      </c>
    </row>
    <row r="995" spans="2:24" ht="15" customHeight="1" x14ac:dyDescent="0.2">
      <c r="B995" s="337" t="s">
        <v>36</v>
      </c>
      <c r="C995" s="133" t="s">
        <v>36</v>
      </c>
      <c r="D995" s="133" t="s">
        <v>36</v>
      </c>
      <c r="E995" s="133"/>
      <c r="F995" s="133"/>
      <c r="G995" s="133"/>
      <c r="H995" s="133"/>
      <c r="I995" s="133"/>
      <c r="J995" s="133"/>
      <c r="K995" s="154"/>
      <c r="L995" s="154"/>
      <c r="M995" s="154"/>
      <c r="N995" s="154"/>
      <c r="O995" s="322" t="str">
        <f>IF($C995="1 - HöS",'C1. Verprobung'!$C$17,
IF($C995="2 - HöS/HS",'C1. Verprobung'!$C$18,
IF($C995="3 - HS",'C1. Verprobung'!$C$19,
IF($C995="4 - HS/MS",'C1. Verprobung'!$C$20,
IF($C995="5 - MS",'C1. Verprobung'!$C$21,
IF($C995="6 - MS/NS",'C1. Verprobung'!$C$22,
IF($C995="7 - NS",'C1. Verprobung'!$C$23,"-")))))))</f>
        <v>-</v>
      </c>
      <c r="P995" s="322" t="str">
        <f>IF($C995="1 - HöS",'C1. Verprobung'!$D$17,
IF($C995="2 - HöS/HS",'C1. Verprobung'!$D$18,
IF($C995="3 - HS",'C1. Verprobung'!$D$19,
IF($C995="4 - HS/MS",'C1. Verprobung'!$D$20,
IF($C995="5 - MS",'C1. Verprobung'!$D$21,
IF($C995="6 - MS/NS",'C1. Verprobung'!$D$22,
IF($C995="7 - NS",'C1. Verprobung'!$D$23,"-")))))))</f>
        <v>-</v>
      </c>
      <c r="Q995" s="322" t="str">
        <f>IF($C995="1 - HöS",'C1. Verprobung'!$E$17,
IF($C995="2 - HöS/HS",'C1. Verprobung'!$E$18,
IF($C995="3 - HS",'C1. Verprobung'!$E$19,
IF($C995="4 - HS/MS",'C1. Verprobung'!$E$20,
IF($C995="5 - MS",'C1. Verprobung'!$E$21,
IF($C995="6 - MS/NS",'C1. Verprobung'!$E$22,
IF($C995="7 - NS",'C1. Verprobung'!$E$23,"-")))))))</f>
        <v>-</v>
      </c>
      <c r="R995" s="322" t="str">
        <f>IF($C995="1 - HöS",'C1. Verprobung'!$F$17,
IF($C995="2 - HöS/HS",'C1. Verprobung'!$F$18,
IF($C995="3 - HS",'C1. Verprobung'!$F$19,
IF($C995="4 - HS/MS",'C1. Verprobung'!$F$20,
IF($C995="5 - MS",'C1. Verprobung'!$F$21,
IF($C995="6 - MS/NS",'C1. Verprobung'!$F$22,
IF($C995="7 - NS",'C1. Verprobung'!$F$23,"-")))))))</f>
        <v>-</v>
      </c>
      <c r="S995" s="151"/>
      <c r="T995" s="181">
        <f t="shared" si="78"/>
        <v>0</v>
      </c>
      <c r="U995" s="181">
        <f t="shared" si="79"/>
        <v>0</v>
      </c>
      <c r="V995" s="181">
        <f t="shared" si="80"/>
        <v>0</v>
      </c>
      <c r="W995" s="181">
        <f t="shared" si="81"/>
        <v>0</v>
      </c>
      <c r="X995" s="181">
        <f t="shared" si="82"/>
        <v>0</v>
      </c>
    </row>
    <row r="996" spans="2:24" ht="15" customHeight="1" x14ac:dyDescent="0.2">
      <c r="B996" s="337" t="s">
        <v>36</v>
      </c>
      <c r="C996" s="133" t="s">
        <v>36</v>
      </c>
      <c r="D996" s="133" t="s">
        <v>36</v>
      </c>
      <c r="E996" s="133"/>
      <c r="F996" s="133"/>
      <c r="G996" s="133"/>
      <c r="H996" s="133"/>
      <c r="I996" s="133"/>
      <c r="J996" s="133"/>
      <c r="K996" s="154"/>
      <c r="L996" s="154"/>
      <c r="M996" s="154"/>
      <c r="N996" s="154"/>
      <c r="O996" s="322" t="str">
        <f>IF($C996="1 - HöS",'C1. Verprobung'!$C$17,
IF($C996="2 - HöS/HS",'C1. Verprobung'!$C$18,
IF($C996="3 - HS",'C1. Verprobung'!$C$19,
IF($C996="4 - HS/MS",'C1. Verprobung'!$C$20,
IF($C996="5 - MS",'C1. Verprobung'!$C$21,
IF($C996="6 - MS/NS",'C1. Verprobung'!$C$22,
IF($C996="7 - NS",'C1. Verprobung'!$C$23,"-")))))))</f>
        <v>-</v>
      </c>
      <c r="P996" s="322" t="str">
        <f>IF($C996="1 - HöS",'C1. Verprobung'!$D$17,
IF($C996="2 - HöS/HS",'C1. Verprobung'!$D$18,
IF($C996="3 - HS",'C1. Verprobung'!$D$19,
IF($C996="4 - HS/MS",'C1. Verprobung'!$D$20,
IF($C996="5 - MS",'C1. Verprobung'!$D$21,
IF($C996="6 - MS/NS",'C1. Verprobung'!$D$22,
IF($C996="7 - NS",'C1. Verprobung'!$D$23,"-")))))))</f>
        <v>-</v>
      </c>
      <c r="Q996" s="322" t="str">
        <f>IF($C996="1 - HöS",'C1. Verprobung'!$E$17,
IF($C996="2 - HöS/HS",'C1. Verprobung'!$E$18,
IF($C996="3 - HS",'C1. Verprobung'!$E$19,
IF($C996="4 - HS/MS",'C1. Verprobung'!$E$20,
IF($C996="5 - MS",'C1. Verprobung'!$E$21,
IF($C996="6 - MS/NS",'C1. Verprobung'!$E$22,
IF($C996="7 - NS",'C1. Verprobung'!$E$23,"-")))))))</f>
        <v>-</v>
      </c>
      <c r="R996" s="322" t="str">
        <f>IF($C996="1 - HöS",'C1. Verprobung'!$F$17,
IF($C996="2 - HöS/HS",'C1. Verprobung'!$F$18,
IF($C996="3 - HS",'C1. Verprobung'!$F$19,
IF($C996="4 - HS/MS",'C1. Verprobung'!$F$20,
IF($C996="5 - MS",'C1. Verprobung'!$F$21,
IF($C996="6 - MS/NS",'C1. Verprobung'!$F$22,
IF($C996="7 - NS",'C1. Verprobung'!$F$23,"-")))))))</f>
        <v>-</v>
      </c>
      <c r="S996" s="151"/>
      <c r="T996" s="181">
        <f t="shared" si="78"/>
        <v>0</v>
      </c>
      <c r="U996" s="181">
        <f t="shared" si="79"/>
        <v>0</v>
      </c>
      <c r="V996" s="181">
        <f t="shared" si="80"/>
        <v>0</v>
      </c>
      <c r="W996" s="181">
        <f t="shared" si="81"/>
        <v>0</v>
      </c>
      <c r="X996" s="181">
        <f t="shared" si="82"/>
        <v>0</v>
      </c>
    </row>
    <row r="997" spans="2:24" ht="15" customHeight="1" x14ac:dyDescent="0.2">
      <c r="B997" s="337" t="s">
        <v>36</v>
      </c>
      <c r="C997" s="133" t="s">
        <v>36</v>
      </c>
      <c r="D997" s="133" t="s">
        <v>36</v>
      </c>
      <c r="E997" s="133"/>
      <c r="F997" s="133"/>
      <c r="G997" s="133"/>
      <c r="H997" s="133"/>
      <c r="I997" s="133"/>
      <c r="J997" s="133"/>
      <c r="K997" s="154"/>
      <c r="L997" s="154"/>
      <c r="M997" s="154"/>
      <c r="N997" s="154"/>
      <c r="O997" s="322" t="str">
        <f>IF($C997="1 - HöS",'C1. Verprobung'!$C$17,
IF($C997="2 - HöS/HS",'C1. Verprobung'!$C$18,
IF($C997="3 - HS",'C1. Verprobung'!$C$19,
IF($C997="4 - HS/MS",'C1. Verprobung'!$C$20,
IF($C997="5 - MS",'C1. Verprobung'!$C$21,
IF($C997="6 - MS/NS",'C1. Verprobung'!$C$22,
IF($C997="7 - NS",'C1. Verprobung'!$C$23,"-")))))))</f>
        <v>-</v>
      </c>
      <c r="P997" s="322" t="str">
        <f>IF($C997="1 - HöS",'C1. Verprobung'!$D$17,
IF($C997="2 - HöS/HS",'C1. Verprobung'!$D$18,
IF($C997="3 - HS",'C1. Verprobung'!$D$19,
IF($C997="4 - HS/MS",'C1. Verprobung'!$D$20,
IF($C997="5 - MS",'C1. Verprobung'!$D$21,
IF($C997="6 - MS/NS",'C1. Verprobung'!$D$22,
IF($C997="7 - NS",'C1. Verprobung'!$D$23,"-")))))))</f>
        <v>-</v>
      </c>
      <c r="Q997" s="322" t="str">
        <f>IF($C997="1 - HöS",'C1. Verprobung'!$E$17,
IF($C997="2 - HöS/HS",'C1. Verprobung'!$E$18,
IF($C997="3 - HS",'C1. Verprobung'!$E$19,
IF($C997="4 - HS/MS",'C1. Verprobung'!$E$20,
IF($C997="5 - MS",'C1. Verprobung'!$E$21,
IF($C997="6 - MS/NS",'C1. Verprobung'!$E$22,
IF($C997="7 - NS",'C1. Verprobung'!$E$23,"-")))))))</f>
        <v>-</v>
      </c>
      <c r="R997" s="322" t="str">
        <f>IF($C997="1 - HöS",'C1. Verprobung'!$F$17,
IF($C997="2 - HöS/HS",'C1. Verprobung'!$F$18,
IF($C997="3 - HS",'C1. Verprobung'!$F$19,
IF($C997="4 - HS/MS",'C1. Verprobung'!$F$20,
IF($C997="5 - MS",'C1. Verprobung'!$F$21,
IF($C997="6 - MS/NS",'C1. Verprobung'!$F$22,
IF($C997="7 - NS",'C1. Verprobung'!$F$23,"-")))))))</f>
        <v>-</v>
      </c>
      <c r="S997" s="151"/>
      <c r="T997" s="181">
        <f t="shared" si="78"/>
        <v>0</v>
      </c>
      <c r="U997" s="181">
        <f t="shared" si="79"/>
        <v>0</v>
      </c>
      <c r="V997" s="181">
        <f t="shared" si="80"/>
        <v>0</v>
      </c>
      <c r="W997" s="181">
        <f t="shared" si="81"/>
        <v>0</v>
      </c>
      <c r="X997" s="181">
        <f t="shared" si="82"/>
        <v>0</v>
      </c>
    </row>
    <row r="998" spans="2:24" ht="15" customHeight="1" x14ac:dyDescent="0.2">
      <c r="B998" s="337" t="s">
        <v>36</v>
      </c>
      <c r="C998" s="133" t="s">
        <v>36</v>
      </c>
      <c r="D998" s="133" t="s">
        <v>36</v>
      </c>
      <c r="E998" s="133"/>
      <c r="F998" s="133"/>
      <c r="G998" s="133"/>
      <c r="H998" s="133"/>
      <c r="I998" s="133"/>
      <c r="J998" s="133"/>
      <c r="K998" s="154"/>
      <c r="L998" s="154"/>
      <c r="M998" s="154"/>
      <c r="N998" s="154"/>
      <c r="O998" s="322" t="str">
        <f>IF($C998="1 - HöS",'C1. Verprobung'!$C$17,
IF($C998="2 - HöS/HS",'C1. Verprobung'!$C$18,
IF($C998="3 - HS",'C1. Verprobung'!$C$19,
IF($C998="4 - HS/MS",'C1. Verprobung'!$C$20,
IF($C998="5 - MS",'C1. Verprobung'!$C$21,
IF($C998="6 - MS/NS",'C1. Verprobung'!$C$22,
IF($C998="7 - NS",'C1. Verprobung'!$C$23,"-")))))))</f>
        <v>-</v>
      </c>
      <c r="P998" s="322" t="str">
        <f>IF($C998="1 - HöS",'C1. Verprobung'!$D$17,
IF($C998="2 - HöS/HS",'C1. Verprobung'!$D$18,
IF($C998="3 - HS",'C1. Verprobung'!$D$19,
IF($C998="4 - HS/MS",'C1. Verprobung'!$D$20,
IF($C998="5 - MS",'C1. Verprobung'!$D$21,
IF($C998="6 - MS/NS",'C1. Verprobung'!$D$22,
IF($C998="7 - NS",'C1. Verprobung'!$D$23,"-")))))))</f>
        <v>-</v>
      </c>
      <c r="Q998" s="322" t="str">
        <f>IF($C998="1 - HöS",'C1. Verprobung'!$E$17,
IF($C998="2 - HöS/HS",'C1. Verprobung'!$E$18,
IF($C998="3 - HS",'C1. Verprobung'!$E$19,
IF($C998="4 - HS/MS",'C1. Verprobung'!$E$20,
IF($C998="5 - MS",'C1. Verprobung'!$E$21,
IF($C998="6 - MS/NS",'C1. Verprobung'!$E$22,
IF($C998="7 - NS",'C1. Verprobung'!$E$23,"-")))))))</f>
        <v>-</v>
      </c>
      <c r="R998" s="322" t="str">
        <f>IF($C998="1 - HöS",'C1. Verprobung'!$F$17,
IF($C998="2 - HöS/HS",'C1. Verprobung'!$F$18,
IF($C998="3 - HS",'C1. Verprobung'!$F$19,
IF($C998="4 - HS/MS",'C1. Verprobung'!$F$20,
IF($C998="5 - MS",'C1. Verprobung'!$F$21,
IF($C998="6 - MS/NS",'C1. Verprobung'!$F$22,
IF($C998="7 - NS",'C1. Verprobung'!$F$23,"-")))))))</f>
        <v>-</v>
      </c>
      <c r="S998" s="151"/>
      <c r="T998" s="181">
        <f t="shared" si="78"/>
        <v>0</v>
      </c>
      <c r="U998" s="181">
        <f t="shared" si="79"/>
        <v>0</v>
      </c>
      <c r="V998" s="181">
        <f t="shared" si="80"/>
        <v>0</v>
      </c>
      <c r="W998" s="181">
        <f t="shared" si="81"/>
        <v>0</v>
      </c>
      <c r="X998" s="181">
        <f t="shared" si="82"/>
        <v>0</v>
      </c>
    </row>
    <row r="999" spans="2:24" ht="15" customHeight="1" x14ac:dyDescent="0.2">
      <c r="B999" s="337" t="s">
        <v>36</v>
      </c>
      <c r="C999" s="133" t="s">
        <v>36</v>
      </c>
      <c r="D999" s="133" t="s">
        <v>36</v>
      </c>
      <c r="E999" s="133"/>
      <c r="F999" s="133"/>
      <c r="G999" s="133"/>
      <c r="H999" s="133"/>
      <c r="I999" s="133"/>
      <c r="J999" s="133"/>
      <c r="K999" s="154"/>
      <c r="L999" s="154"/>
      <c r="M999" s="154"/>
      <c r="N999" s="154"/>
      <c r="O999" s="322" t="str">
        <f>IF($C999="1 - HöS",'C1. Verprobung'!$C$17,
IF($C999="2 - HöS/HS",'C1. Verprobung'!$C$18,
IF($C999="3 - HS",'C1. Verprobung'!$C$19,
IF($C999="4 - HS/MS",'C1. Verprobung'!$C$20,
IF($C999="5 - MS",'C1. Verprobung'!$C$21,
IF($C999="6 - MS/NS",'C1. Verprobung'!$C$22,
IF($C999="7 - NS",'C1. Verprobung'!$C$23,"-")))))))</f>
        <v>-</v>
      </c>
      <c r="P999" s="322" t="str">
        <f>IF($C999="1 - HöS",'C1. Verprobung'!$D$17,
IF($C999="2 - HöS/HS",'C1. Verprobung'!$D$18,
IF($C999="3 - HS",'C1. Verprobung'!$D$19,
IF($C999="4 - HS/MS",'C1. Verprobung'!$D$20,
IF($C999="5 - MS",'C1. Verprobung'!$D$21,
IF($C999="6 - MS/NS",'C1. Verprobung'!$D$22,
IF($C999="7 - NS",'C1. Verprobung'!$D$23,"-")))))))</f>
        <v>-</v>
      </c>
      <c r="Q999" s="322" t="str">
        <f>IF($C999="1 - HöS",'C1. Verprobung'!$E$17,
IF($C999="2 - HöS/HS",'C1. Verprobung'!$E$18,
IF($C999="3 - HS",'C1. Verprobung'!$E$19,
IF($C999="4 - HS/MS",'C1. Verprobung'!$E$20,
IF($C999="5 - MS",'C1. Verprobung'!$E$21,
IF($C999="6 - MS/NS",'C1. Verprobung'!$E$22,
IF($C999="7 - NS",'C1. Verprobung'!$E$23,"-")))))))</f>
        <v>-</v>
      </c>
      <c r="R999" s="322" t="str">
        <f>IF($C999="1 - HöS",'C1. Verprobung'!$F$17,
IF($C999="2 - HöS/HS",'C1. Verprobung'!$F$18,
IF($C999="3 - HS",'C1. Verprobung'!$F$19,
IF($C999="4 - HS/MS",'C1. Verprobung'!$F$20,
IF($C999="5 - MS",'C1. Verprobung'!$F$21,
IF($C999="6 - MS/NS",'C1. Verprobung'!$F$22,
IF($C999="7 - NS",'C1. Verprobung'!$F$23,"-")))))))</f>
        <v>-</v>
      </c>
      <c r="S999" s="151"/>
      <c r="T999" s="181">
        <f t="shared" si="78"/>
        <v>0</v>
      </c>
      <c r="U999" s="181">
        <f t="shared" si="79"/>
        <v>0</v>
      </c>
      <c r="V999" s="181">
        <f t="shared" si="80"/>
        <v>0</v>
      </c>
      <c r="W999" s="181">
        <f t="shared" si="81"/>
        <v>0</v>
      </c>
      <c r="X999" s="181">
        <f t="shared" si="82"/>
        <v>0</v>
      </c>
    </row>
    <row r="1000" spans="2:24" ht="15" customHeight="1" x14ac:dyDescent="0.2">
      <c r="B1000" s="337" t="s">
        <v>36</v>
      </c>
      <c r="C1000" s="133" t="s">
        <v>36</v>
      </c>
      <c r="D1000" s="133" t="s">
        <v>36</v>
      </c>
      <c r="E1000" s="133"/>
      <c r="F1000" s="133"/>
      <c r="G1000" s="133"/>
      <c r="H1000" s="133"/>
      <c r="I1000" s="133"/>
      <c r="J1000" s="133"/>
      <c r="K1000" s="154"/>
      <c r="L1000" s="154"/>
      <c r="M1000" s="154"/>
      <c r="N1000" s="154"/>
      <c r="O1000" s="322" t="str">
        <f>IF($C1000="1 - HöS",'C1. Verprobung'!$C$17,
IF($C1000="2 - HöS/HS",'C1. Verprobung'!$C$18,
IF($C1000="3 - HS",'C1. Verprobung'!$C$19,
IF($C1000="4 - HS/MS",'C1. Verprobung'!$C$20,
IF($C1000="5 - MS",'C1. Verprobung'!$C$21,
IF($C1000="6 - MS/NS",'C1. Verprobung'!$C$22,
IF($C1000="7 - NS",'C1. Verprobung'!$C$23,"-")))))))</f>
        <v>-</v>
      </c>
      <c r="P1000" s="322" t="str">
        <f>IF($C1000="1 - HöS",'C1. Verprobung'!$D$17,
IF($C1000="2 - HöS/HS",'C1. Verprobung'!$D$18,
IF($C1000="3 - HS",'C1. Verprobung'!$D$19,
IF($C1000="4 - HS/MS",'C1. Verprobung'!$D$20,
IF($C1000="5 - MS",'C1. Verprobung'!$D$21,
IF($C1000="6 - MS/NS",'C1. Verprobung'!$D$22,
IF($C1000="7 - NS",'C1. Verprobung'!$D$23,"-")))))))</f>
        <v>-</v>
      </c>
      <c r="Q1000" s="322" t="str">
        <f>IF($C1000="1 - HöS",'C1. Verprobung'!$E$17,
IF($C1000="2 - HöS/HS",'C1. Verprobung'!$E$18,
IF($C1000="3 - HS",'C1. Verprobung'!$E$19,
IF($C1000="4 - HS/MS",'C1. Verprobung'!$E$20,
IF($C1000="5 - MS",'C1. Verprobung'!$E$21,
IF($C1000="6 - MS/NS",'C1. Verprobung'!$E$22,
IF($C1000="7 - NS",'C1. Verprobung'!$E$23,"-")))))))</f>
        <v>-</v>
      </c>
      <c r="R1000" s="322" t="str">
        <f>IF($C1000="1 - HöS",'C1. Verprobung'!$F$17,
IF($C1000="2 - HöS/HS",'C1. Verprobung'!$F$18,
IF($C1000="3 - HS",'C1. Verprobung'!$F$19,
IF($C1000="4 - HS/MS",'C1. Verprobung'!$F$20,
IF($C1000="5 - MS",'C1. Verprobung'!$F$21,
IF($C1000="6 - MS/NS",'C1. Verprobung'!$F$22,
IF($C1000="7 - NS",'C1. Verprobung'!$F$23,"-")))))))</f>
        <v>-</v>
      </c>
      <c r="S1000" s="151"/>
      <c r="T1000" s="181">
        <f t="shared" si="78"/>
        <v>0</v>
      </c>
      <c r="U1000" s="181">
        <f t="shared" si="79"/>
        <v>0</v>
      </c>
      <c r="V1000" s="181">
        <f t="shared" si="80"/>
        <v>0</v>
      </c>
      <c r="W1000" s="181">
        <f t="shared" si="81"/>
        <v>0</v>
      </c>
      <c r="X1000" s="181">
        <f t="shared" si="82"/>
        <v>0</v>
      </c>
    </row>
    <row r="1001" spans="2:24" ht="15" customHeight="1" x14ac:dyDescent="0.2">
      <c r="B1001" s="337" t="s">
        <v>36</v>
      </c>
      <c r="C1001" s="133" t="s">
        <v>36</v>
      </c>
      <c r="D1001" s="133" t="s">
        <v>36</v>
      </c>
      <c r="E1001" s="133"/>
      <c r="F1001" s="133"/>
      <c r="G1001" s="133"/>
      <c r="H1001" s="133"/>
      <c r="I1001" s="133"/>
      <c r="J1001" s="133"/>
      <c r="K1001" s="154"/>
      <c r="L1001" s="154"/>
      <c r="M1001" s="154"/>
      <c r="N1001" s="154"/>
      <c r="O1001" s="322" t="str">
        <f>IF($C1001="1 - HöS",'C1. Verprobung'!$C$17,
IF($C1001="2 - HöS/HS",'C1. Verprobung'!$C$18,
IF($C1001="3 - HS",'C1. Verprobung'!$C$19,
IF($C1001="4 - HS/MS",'C1. Verprobung'!$C$20,
IF($C1001="5 - MS",'C1. Verprobung'!$C$21,
IF($C1001="6 - MS/NS",'C1. Verprobung'!$C$22,
IF($C1001="7 - NS",'C1. Verprobung'!$C$23,"-")))))))</f>
        <v>-</v>
      </c>
      <c r="P1001" s="322" t="str">
        <f>IF($C1001="1 - HöS",'C1. Verprobung'!$D$17,
IF($C1001="2 - HöS/HS",'C1. Verprobung'!$D$18,
IF($C1001="3 - HS",'C1. Verprobung'!$D$19,
IF($C1001="4 - HS/MS",'C1. Verprobung'!$D$20,
IF($C1001="5 - MS",'C1. Verprobung'!$D$21,
IF($C1001="6 - MS/NS",'C1. Verprobung'!$D$22,
IF($C1001="7 - NS",'C1. Verprobung'!$D$23,"-")))))))</f>
        <v>-</v>
      </c>
      <c r="Q1001" s="322" t="str">
        <f>IF($C1001="1 - HöS",'C1. Verprobung'!$E$17,
IF($C1001="2 - HöS/HS",'C1. Verprobung'!$E$18,
IF($C1001="3 - HS",'C1. Verprobung'!$E$19,
IF($C1001="4 - HS/MS",'C1. Verprobung'!$E$20,
IF($C1001="5 - MS",'C1. Verprobung'!$E$21,
IF($C1001="6 - MS/NS",'C1. Verprobung'!$E$22,
IF($C1001="7 - NS",'C1. Verprobung'!$E$23,"-")))))))</f>
        <v>-</v>
      </c>
      <c r="R1001" s="322" t="str">
        <f>IF($C1001="1 - HöS",'C1. Verprobung'!$F$17,
IF($C1001="2 - HöS/HS",'C1. Verprobung'!$F$18,
IF($C1001="3 - HS",'C1. Verprobung'!$F$19,
IF($C1001="4 - HS/MS",'C1. Verprobung'!$F$20,
IF($C1001="5 - MS",'C1. Verprobung'!$F$21,
IF($C1001="6 - MS/NS",'C1. Verprobung'!$F$22,
IF($C1001="7 - NS",'C1. Verprobung'!$F$23,"-")))))))</f>
        <v>-</v>
      </c>
      <c r="S1001" s="151"/>
      <c r="T1001" s="181">
        <f t="shared" si="78"/>
        <v>0</v>
      </c>
      <c r="U1001" s="181">
        <f t="shared" si="79"/>
        <v>0</v>
      </c>
      <c r="V1001" s="181">
        <f t="shared" si="80"/>
        <v>0</v>
      </c>
      <c r="W1001" s="181">
        <f t="shared" si="81"/>
        <v>0</v>
      </c>
      <c r="X1001" s="181">
        <f t="shared" si="82"/>
        <v>0</v>
      </c>
    </row>
    <row r="1002" spans="2:24" ht="15" customHeight="1" x14ac:dyDescent="0.2">
      <c r="B1002" s="337" t="s">
        <v>36</v>
      </c>
      <c r="C1002" s="133" t="s">
        <v>36</v>
      </c>
      <c r="D1002" s="133" t="s">
        <v>36</v>
      </c>
      <c r="E1002" s="133"/>
      <c r="F1002" s="133"/>
      <c r="G1002" s="133"/>
      <c r="H1002" s="133"/>
      <c r="I1002" s="133"/>
      <c r="J1002" s="133"/>
      <c r="K1002" s="154"/>
      <c r="L1002" s="154"/>
      <c r="M1002" s="154"/>
      <c r="N1002" s="154"/>
      <c r="O1002" s="322" t="str">
        <f>IF($C1002="1 - HöS",'C1. Verprobung'!$C$17,
IF($C1002="2 - HöS/HS",'C1. Verprobung'!$C$18,
IF($C1002="3 - HS",'C1. Verprobung'!$C$19,
IF($C1002="4 - HS/MS",'C1. Verprobung'!$C$20,
IF($C1002="5 - MS",'C1. Verprobung'!$C$21,
IF($C1002="6 - MS/NS",'C1. Verprobung'!$C$22,
IF($C1002="7 - NS",'C1. Verprobung'!$C$23,"-")))))))</f>
        <v>-</v>
      </c>
      <c r="P1002" s="322" t="str">
        <f>IF($C1002="1 - HöS",'C1. Verprobung'!$D$17,
IF($C1002="2 - HöS/HS",'C1. Verprobung'!$D$18,
IF($C1002="3 - HS",'C1. Verprobung'!$D$19,
IF($C1002="4 - HS/MS",'C1. Verprobung'!$D$20,
IF($C1002="5 - MS",'C1. Verprobung'!$D$21,
IF($C1002="6 - MS/NS",'C1. Verprobung'!$D$22,
IF($C1002="7 - NS",'C1. Verprobung'!$D$23,"-")))))))</f>
        <v>-</v>
      </c>
      <c r="Q1002" s="322" t="str">
        <f>IF($C1002="1 - HöS",'C1. Verprobung'!$E$17,
IF($C1002="2 - HöS/HS",'C1. Verprobung'!$E$18,
IF($C1002="3 - HS",'C1. Verprobung'!$E$19,
IF($C1002="4 - HS/MS",'C1. Verprobung'!$E$20,
IF($C1002="5 - MS",'C1. Verprobung'!$E$21,
IF($C1002="6 - MS/NS",'C1. Verprobung'!$E$22,
IF($C1002="7 - NS",'C1. Verprobung'!$E$23,"-")))))))</f>
        <v>-</v>
      </c>
      <c r="R1002" s="322" t="str">
        <f>IF($C1002="1 - HöS",'C1. Verprobung'!$F$17,
IF($C1002="2 - HöS/HS",'C1. Verprobung'!$F$18,
IF($C1002="3 - HS",'C1. Verprobung'!$F$19,
IF($C1002="4 - HS/MS",'C1. Verprobung'!$F$20,
IF($C1002="5 - MS",'C1. Verprobung'!$F$21,
IF($C1002="6 - MS/NS",'C1. Verprobung'!$F$22,
IF($C1002="7 - NS",'C1. Verprobung'!$F$23,"-")))))))</f>
        <v>-</v>
      </c>
      <c r="S1002" s="151"/>
      <c r="T1002" s="181">
        <f t="shared" si="78"/>
        <v>0</v>
      </c>
      <c r="U1002" s="181">
        <f t="shared" si="79"/>
        <v>0</v>
      </c>
      <c r="V1002" s="181">
        <f t="shared" si="80"/>
        <v>0</v>
      </c>
      <c r="W1002" s="181">
        <f t="shared" si="81"/>
        <v>0</v>
      </c>
      <c r="X1002" s="181">
        <f t="shared" si="82"/>
        <v>0</v>
      </c>
    </row>
    <row r="1003" spans="2:24" ht="15" customHeight="1" x14ac:dyDescent="0.2">
      <c r="B1003" s="337" t="s">
        <v>36</v>
      </c>
      <c r="C1003" s="133" t="s">
        <v>36</v>
      </c>
      <c r="D1003" s="133" t="s">
        <v>36</v>
      </c>
      <c r="E1003" s="133"/>
      <c r="F1003" s="133"/>
      <c r="G1003" s="133"/>
      <c r="H1003" s="133"/>
      <c r="I1003" s="133"/>
      <c r="J1003" s="133"/>
      <c r="K1003" s="154"/>
      <c r="L1003" s="154"/>
      <c r="M1003" s="154"/>
      <c r="N1003" s="154"/>
      <c r="O1003" s="322" t="str">
        <f>IF($C1003="1 - HöS",'C1. Verprobung'!$C$17,
IF($C1003="2 - HöS/HS",'C1. Verprobung'!$C$18,
IF($C1003="3 - HS",'C1. Verprobung'!$C$19,
IF($C1003="4 - HS/MS",'C1. Verprobung'!$C$20,
IF($C1003="5 - MS",'C1. Verprobung'!$C$21,
IF($C1003="6 - MS/NS",'C1. Verprobung'!$C$22,
IF($C1003="7 - NS",'C1. Verprobung'!$C$23,"-")))))))</f>
        <v>-</v>
      </c>
      <c r="P1003" s="322" t="str">
        <f>IF($C1003="1 - HöS",'C1. Verprobung'!$D$17,
IF($C1003="2 - HöS/HS",'C1. Verprobung'!$D$18,
IF($C1003="3 - HS",'C1. Verprobung'!$D$19,
IF($C1003="4 - HS/MS",'C1. Verprobung'!$D$20,
IF($C1003="5 - MS",'C1. Verprobung'!$D$21,
IF($C1003="6 - MS/NS",'C1. Verprobung'!$D$22,
IF($C1003="7 - NS",'C1. Verprobung'!$D$23,"-")))))))</f>
        <v>-</v>
      </c>
      <c r="Q1003" s="322" t="str">
        <f>IF($C1003="1 - HöS",'C1. Verprobung'!$E$17,
IF($C1003="2 - HöS/HS",'C1. Verprobung'!$E$18,
IF($C1003="3 - HS",'C1. Verprobung'!$E$19,
IF($C1003="4 - HS/MS",'C1. Verprobung'!$E$20,
IF($C1003="5 - MS",'C1. Verprobung'!$E$21,
IF($C1003="6 - MS/NS",'C1. Verprobung'!$E$22,
IF($C1003="7 - NS",'C1. Verprobung'!$E$23,"-")))))))</f>
        <v>-</v>
      </c>
      <c r="R1003" s="322" t="str">
        <f>IF($C1003="1 - HöS",'C1. Verprobung'!$F$17,
IF($C1003="2 - HöS/HS",'C1. Verprobung'!$F$18,
IF($C1003="3 - HS",'C1. Verprobung'!$F$19,
IF($C1003="4 - HS/MS",'C1. Verprobung'!$F$20,
IF($C1003="5 - MS",'C1. Verprobung'!$F$21,
IF($C1003="6 - MS/NS",'C1. Verprobung'!$F$22,
IF($C1003="7 - NS",'C1. Verprobung'!$F$23,"-")))))))</f>
        <v>-</v>
      </c>
      <c r="S1003" s="151"/>
      <c r="T1003" s="181">
        <f t="shared" si="78"/>
        <v>0</v>
      </c>
      <c r="U1003" s="181">
        <f t="shared" si="79"/>
        <v>0</v>
      </c>
      <c r="V1003" s="181">
        <f t="shared" si="80"/>
        <v>0</v>
      </c>
      <c r="W1003" s="181">
        <f t="shared" si="81"/>
        <v>0</v>
      </c>
      <c r="X1003" s="181">
        <f t="shared" si="82"/>
        <v>0</v>
      </c>
    </row>
    <row r="1004" spans="2:24" ht="15" customHeight="1" x14ac:dyDescent="0.2">
      <c r="B1004" s="337" t="s">
        <v>36</v>
      </c>
      <c r="C1004" s="133" t="s">
        <v>36</v>
      </c>
      <c r="D1004" s="133" t="s">
        <v>36</v>
      </c>
      <c r="E1004" s="133"/>
      <c r="F1004" s="133"/>
      <c r="G1004" s="133"/>
      <c r="H1004" s="133"/>
      <c r="I1004" s="133"/>
      <c r="J1004" s="133"/>
      <c r="K1004" s="154"/>
      <c r="L1004" s="154"/>
      <c r="M1004" s="154"/>
      <c r="N1004" s="154"/>
      <c r="O1004" s="322" t="str">
        <f>IF($C1004="1 - HöS",'C1. Verprobung'!$C$17,
IF($C1004="2 - HöS/HS",'C1. Verprobung'!$C$18,
IF($C1004="3 - HS",'C1. Verprobung'!$C$19,
IF($C1004="4 - HS/MS",'C1. Verprobung'!$C$20,
IF($C1004="5 - MS",'C1. Verprobung'!$C$21,
IF($C1004="6 - MS/NS",'C1. Verprobung'!$C$22,
IF($C1004="7 - NS",'C1. Verprobung'!$C$23,"-")))))))</f>
        <v>-</v>
      </c>
      <c r="P1004" s="322" t="str">
        <f>IF($C1004="1 - HöS",'C1. Verprobung'!$D$17,
IF($C1004="2 - HöS/HS",'C1. Verprobung'!$D$18,
IF($C1004="3 - HS",'C1. Verprobung'!$D$19,
IF($C1004="4 - HS/MS",'C1. Verprobung'!$D$20,
IF($C1004="5 - MS",'C1. Verprobung'!$D$21,
IF($C1004="6 - MS/NS",'C1. Verprobung'!$D$22,
IF($C1004="7 - NS",'C1. Verprobung'!$D$23,"-")))))))</f>
        <v>-</v>
      </c>
      <c r="Q1004" s="322" t="str">
        <f>IF($C1004="1 - HöS",'C1. Verprobung'!$E$17,
IF($C1004="2 - HöS/HS",'C1. Verprobung'!$E$18,
IF($C1004="3 - HS",'C1. Verprobung'!$E$19,
IF($C1004="4 - HS/MS",'C1. Verprobung'!$E$20,
IF($C1004="5 - MS",'C1. Verprobung'!$E$21,
IF($C1004="6 - MS/NS",'C1. Verprobung'!$E$22,
IF($C1004="7 - NS",'C1. Verprobung'!$E$23,"-")))))))</f>
        <v>-</v>
      </c>
      <c r="R1004" s="322" t="str">
        <f>IF($C1004="1 - HöS",'C1. Verprobung'!$F$17,
IF($C1004="2 - HöS/HS",'C1. Verprobung'!$F$18,
IF($C1004="3 - HS",'C1. Verprobung'!$F$19,
IF($C1004="4 - HS/MS",'C1. Verprobung'!$F$20,
IF($C1004="5 - MS",'C1. Verprobung'!$F$21,
IF($C1004="6 - MS/NS",'C1. Verprobung'!$F$22,
IF($C1004="7 - NS",'C1. Verprobung'!$F$23,"-")))))))</f>
        <v>-</v>
      </c>
      <c r="S1004" s="151"/>
      <c r="T1004" s="181">
        <f t="shared" si="78"/>
        <v>0</v>
      </c>
      <c r="U1004" s="181">
        <f t="shared" si="79"/>
        <v>0</v>
      </c>
      <c r="V1004" s="181">
        <f t="shared" si="80"/>
        <v>0</v>
      </c>
      <c r="W1004" s="181">
        <f t="shared" si="81"/>
        <v>0</v>
      </c>
      <c r="X1004" s="181">
        <f t="shared" si="82"/>
        <v>0</v>
      </c>
    </row>
    <row r="1005" spans="2:24" ht="15" customHeight="1" x14ac:dyDescent="0.2">
      <c r="B1005" s="337" t="s">
        <v>36</v>
      </c>
      <c r="C1005" s="133" t="s">
        <v>36</v>
      </c>
      <c r="D1005" s="133" t="s">
        <v>36</v>
      </c>
      <c r="E1005" s="133"/>
      <c r="F1005" s="133"/>
      <c r="G1005" s="133"/>
      <c r="H1005" s="133"/>
      <c r="I1005" s="133"/>
      <c r="J1005" s="133"/>
      <c r="K1005" s="154"/>
      <c r="L1005" s="154"/>
      <c r="M1005" s="154"/>
      <c r="N1005" s="154"/>
      <c r="O1005" s="322" t="str">
        <f>IF($C1005="1 - HöS",'C1. Verprobung'!$C$17,
IF($C1005="2 - HöS/HS",'C1. Verprobung'!$C$18,
IF($C1005="3 - HS",'C1. Verprobung'!$C$19,
IF($C1005="4 - HS/MS",'C1. Verprobung'!$C$20,
IF($C1005="5 - MS",'C1. Verprobung'!$C$21,
IF($C1005="6 - MS/NS",'C1. Verprobung'!$C$22,
IF($C1005="7 - NS",'C1. Verprobung'!$C$23,"-")))))))</f>
        <v>-</v>
      </c>
      <c r="P1005" s="322" t="str">
        <f>IF($C1005="1 - HöS",'C1. Verprobung'!$D$17,
IF($C1005="2 - HöS/HS",'C1. Verprobung'!$D$18,
IF($C1005="3 - HS",'C1. Verprobung'!$D$19,
IF($C1005="4 - HS/MS",'C1. Verprobung'!$D$20,
IF($C1005="5 - MS",'C1. Verprobung'!$D$21,
IF($C1005="6 - MS/NS",'C1. Verprobung'!$D$22,
IF($C1005="7 - NS",'C1. Verprobung'!$D$23,"-")))))))</f>
        <v>-</v>
      </c>
      <c r="Q1005" s="322" t="str">
        <f>IF($C1005="1 - HöS",'C1. Verprobung'!$E$17,
IF($C1005="2 - HöS/HS",'C1. Verprobung'!$E$18,
IF($C1005="3 - HS",'C1. Verprobung'!$E$19,
IF($C1005="4 - HS/MS",'C1. Verprobung'!$E$20,
IF($C1005="5 - MS",'C1. Verprobung'!$E$21,
IF($C1005="6 - MS/NS",'C1. Verprobung'!$E$22,
IF($C1005="7 - NS",'C1. Verprobung'!$E$23,"-")))))))</f>
        <v>-</v>
      </c>
      <c r="R1005" s="322" t="str">
        <f>IF($C1005="1 - HöS",'C1. Verprobung'!$F$17,
IF($C1005="2 - HöS/HS",'C1. Verprobung'!$F$18,
IF($C1005="3 - HS",'C1. Verprobung'!$F$19,
IF($C1005="4 - HS/MS",'C1. Verprobung'!$F$20,
IF($C1005="5 - MS",'C1. Verprobung'!$F$21,
IF($C1005="6 - MS/NS",'C1. Verprobung'!$F$22,
IF($C1005="7 - NS",'C1. Verprobung'!$F$23,"-")))))))</f>
        <v>-</v>
      </c>
      <c r="S1005" s="151"/>
      <c r="T1005" s="181">
        <f t="shared" si="78"/>
        <v>0</v>
      </c>
      <c r="U1005" s="181">
        <f t="shared" si="79"/>
        <v>0</v>
      </c>
      <c r="V1005" s="181">
        <f t="shared" si="80"/>
        <v>0</v>
      </c>
      <c r="W1005" s="181">
        <f t="shared" si="81"/>
        <v>0</v>
      </c>
      <c r="X1005" s="181">
        <f t="shared" si="82"/>
        <v>0</v>
      </c>
    </row>
    <row r="1006" spans="2:24" ht="15" customHeight="1" x14ac:dyDescent="0.2">
      <c r="B1006" s="337" t="s">
        <v>36</v>
      </c>
      <c r="C1006" s="133" t="s">
        <v>36</v>
      </c>
      <c r="D1006" s="133" t="s">
        <v>36</v>
      </c>
      <c r="E1006" s="133"/>
      <c r="F1006" s="133"/>
      <c r="G1006" s="133"/>
      <c r="H1006" s="133"/>
      <c r="I1006" s="133"/>
      <c r="J1006" s="133"/>
      <c r="K1006" s="154"/>
      <c r="L1006" s="154"/>
      <c r="M1006" s="154"/>
      <c r="N1006" s="154"/>
      <c r="O1006" s="322" t="str">
        <f>IF($C1006="1 - HöS",'C1. Verprobung'!$C$17,
IF($C1006="2 - HöS/HS",'C1. Verprobung'!$C$18,
IF($C1006="3 - HS",'C1. Verprobung'!$C$19,
IF($C1006="4 - HS/MS",'C1. Verprobung'!$C$20,
IF($C1006="5 - MS",'C1. Verprobung'!$C$21,
IF($C1006="6 - MS/NS",'C1. Verprobung'!$C$22,
IF($C1006="7 - NS",'C1. Verprobung'!$C$23,"-")))))))</f>
        <v>-</v>
      </c>
      <c r="P1006" s="322" t="str">
        <f>IF($C1006="1 - HöS",'C1. Verprobung'!$D$17,
IF($C1006="2 - HöS/HS",'C1. Verprobung'!$D$18,
IF($C1006="3 - HS",'C1. Verprobung'!$D$19,
IF($C1006="4 - HS/MS",'C1. Verprobung'!$D$20,
IF($C1006="5 - MS",'C1. Verprobung'!$D$21,
IF($C1006="6 - MS/NS",'C1. Verprobung'!$D$22,
IF($C1006="7 - NS",'C1. Verprobung'!$D$23,"-")))))))</f>
        <v>-</v>
      </c>
      <c r="Q1006" s="322" t="str">
        <f>IF($C1006="1 - HöS",'C1. Verprobung'!$E$17,
IF($C1006="2 - HöS/HS",'C1. Verprobung'!$E$18,
IF($C1006="3 - HS",'C1. Verprobung'!$E$19,
IF($C1006="4 - HS/MS",'C1. Verprobung'!$E$20,
IF($C1006="5 - MS",'C1. Verprobung'!$E$21,
IF($C1006="6 - MS/NS",'C1. Verprobung'!$E$22,
IF($C1006="7 - NS",'C1. Verprobung'!$E$23,"-")))))))</f>
        <v>-</v>
      </c>
      <c r="R1006" s="322" t="str">
        <f>IF($C1006="1 - HöS",'C1. Verprobung'!$F$17,
IF($C1006="2 - HöS/HS",'C1. Verprobung'!$F$18,
IF($C1006="3 - HS",'C1. Verprobung'!$F$19,
IF($C1006="4 - HS/MS",'C1. Verprobung'!$F$20,
IF($C1006="5 - MS",'C1. Verprobung'!$F$21,
IF($C1006="6 - MS/NS",'C1. Verprobung'!$F$22,
IF($C1006="7 - NS",'C1. Verprobung'!$F$23,"-")))))))</f>
        <v>-</v>
      </c>
      <c r="S1006" s="151"/>
      <c r="T1006" s="181">
        <f t="shared" si="78"/>
        <v>0</v>
      </c>
      <c r="U1006" s="181">
        <f t="shared" si="79"/>
        <v>0</v>
      </c>
      <c r="V1006" s="181">
        <f t="shared" si="80"/>
        <v>0</v>
      </c>
      <c r="W1006" s="181">
        <f t="shared" si="81"/>
        <v>0</v>
      </c>
      <c r="X1006" s="181">
        <f t="shared" si="82"/>
        <v>0</v>
      </c>
    </row>
    <row r="1007" spans="2:24" ht="15" customHeight="1" x14ac:dyDescent="0.2">
      <c r="B1007" s="337" t="s">
        <v>36</v>
      </c>
      <c r="C1007" s="133" t="s">
        <v>36</v>
      </c>
      <c r="D1007" s="133" t="s">
        <v>36</v>
      </c>
      <c r="E1007" s="133"/>
      <c r="F1007" s="133"/>
      <c r="G1007" s="133"/>
      <c r="H1007" s="133"/>
      <c r="I1007" s="133"/>
      <c r="J1007" s="133"/>
      <c r="K1007" s="154"/>
      <c r="L1007" s="154"/>
      <c r="M1007" s="154"/>
      <c r="N1007" s="154"/>
      <c r="O1007" s="322" t="str">
        <f>IF($C1007="1 - HöS",'C1. Verprobung'!$C$17,
IF($C1007="2 - HöS/HS",'C1. Verprobung'!$C$18,
IF($C1007="3 - HS",'C1. Verprobung'!$C$19,
IF($C1007="4 - HS/MS",'C1. Verprobung'!$C$20,
IF($C1007="5 - MS",'C1. Verprobung'!$C$21,
IF($C1007="6 - MS/NS",'C1. Verprobung'!$C$22,
IF($C1007="7 - NS",'C1. Verprobung'!$C$23,"-")))))))</f>
        <v>-</v>
      </c>
      <c r="P1007" s="322" t="str">
        <f>IF($C1007="1 - HöS",'C1. Verprobung'!$D$17,
IF($C1007="2 - HöS/HS",'C1. Verprobung'!$D$18,
IF($C1007="3 - HS",'C1. Verprobung'!$D$19,
IF($C1007="4 - HS/MS",'C1. Verprobung'!$D$20,
IF($C1007="5 - MS",'C1. Verprobung'!$D$21,
IF($C1007="6 - MS/NS",'C1. Verprobung'!$D$22,
IF($C1007="7 - NS",'C1. Verprobung'!$D$23,"-")))))))</f>
        <v>-</v>
      </c>
      <c r="Q1007" s="322" t="str">
        <f>IF($C1007="1 - HöS",'C1. Verprobung'!$E$17,
IF($C1007="2 - HöS/HS",'C1. Verprobung'!$E$18,
IF($C1007="3 - HS",'C1. Verprobung'!$E$19,
IF($C1007="4 - HS/MS",'C1. Verprobung'!$E$20,
IF($C1007="5 - MS",'C1. Verprobung'!$E$21,
IF($C1007="6 - MS/NS",'C1. Verprobung'!$E$22,
IF($C1007="7 - NS",'C1. Verprobung'!$E$23,"-")))))))</f>
        <v>-</v>
      </c>
      <c r="R1007" s="322" t="str">
        <f>IF($C1007="1 - HöS",'C1. Verprobung'!$F$17,
IF($C1007="2 - HöS/HS",'C1. Verprobung'!$F$18,
IF($C1007="3 - HS",'C1. Verprobung'!$F$19,
IF($C1007="4 - HS/MS",'C1. Verprobung'!$F$20,
IF($C1007="5 - MS",'C1. Verprobung'!$F$21,
IF($C1007="6 - MS/NS",'C1. Verprobung'!$F$22,
IF($C1007="7 - NS",'C1. Verprobung'!$F$23,"-")))))))</f>
        <v>-</v>
      </c>
      <c r="S1007" s="151"/>
      <c r="T1007" s="181">
        <f t="shared" si="78"/>
        <v>0</v>
      </c>
      <c r="U1007" s="181">
        <f t="shared" si="79"/>
        <v>0</v>
      </c>
      <c r="V1007" s="181">
        <f t="shared" si="80"/>
        <v>0</v>
      </c>
      <c r="W1007" s="181">
        <f t="shared" si="81"/>
        <v>0</v>
      </c>
      <c r="X1007" s="181">
        <f t="shared" si="82"/>
        <v>0</v>
      </c>
    </row>
    <row r="1008" spans="2:24" ht="15" customHeight="1" x14ac:dyDescent="0.2">
      <c r="B1008" s="337" t="s">
        <v>36</v>
      </c>
      <c r="C1008" s="133" t="s">
        <v>36</v>
      </c>
      <c r="D1008" s="133" t="s">
        <v>36</v>
      </c>
      <c r="E1008" s="133"/>
      <c r="F1008" s="133"/>
      <c r="G1008" s="133"/>
      <c r="H1008" s="133"/>
      <c r="I1008" s="133"/>
      <c r="J1008" s="133"/>
      <c r="K1008" s="154"/>
      <c r="L1008" s="154"/>
      <c r="M1008" s="154"/>
      <c r="N1008" s="154"/>
      <c r="O1008" s="322" t="str">
        <f>IF($C1008="1 - HöS",'C1. Verprobung'!$C$17,
IF($C1008="2 - HöS/HS",'C1. Verprobung'!$C$18,
IF($C1008="3 - HS",'C1. Verprobung'!$C$19,
IF($C1008="4 - HS/MS",'C1. Verprobung'!$C$20,
IF($C1008="5 - MS",'C1. Verprobung'!$C$21,
IF($C1008="6 - MS/NS",'C1. Verprobung'!$C$22,
IF($C1008="7 - NS",'C1. Verprobung'!$C$23,"-")))))))</f>
        <v>-</v>
      </c>
      <c r="P1008" s="322" t="str">
        <f>IF($C1008="1 - HöS",'C1. Verprobung'!$D$17,
IF($C1008="2 - HöS/HS",'C1. Verprobung'!$D$18,
IF($C1008="3 - HS",'C1. Verprobung'!$D$19,
IF($C1008="4 - HS/MS",'C1. Verprobung'!$D$20,
IF($C1008="5 - MS",'C1. Verprobung'!$D$21,
IF($C1008="6 - MS/NS",'C1. Verprobung'!$D$22,
IF($C1008="7 - NS",'C1. Verprobung'!$D$23,"-")))))))</f>
        <v>-</v>
      </c>
      <c r="Q1008" s="322" t="str">
        <f>IF($C1008="1 - HöS",'C1. Verprobung'!$E$17,
IF($C1008="2 - HöS/HS",'C1. Verprobung'!$E$18,
IF($C1008="3 - HS",'C1. Verprobung'!$E$19,
IF($C1008="4 - HS/MS",'C1. Verprobung'!$E$20,
IF($C1008="5 - MS",'C1. Verprobung'!$E$21,
IF($C1008="6 - MS/NS",'C1. Verprobung'!$E$22,
IF($C1008="7 - NS",'C1. Verprobung'!$E$23,"-")))))))</f>
        <v>-</v>
      </c>
      <c r="R1008" s="322" t="str">
        <f>IF($C1008="1 - HöS",'C1. Verprobung'!$F$17,
IF($C1008="2 - HöS/HS",'C1. Verprobung'!$F$18,
IF($C1008="3 - HS",'C1. Verprobung'!$F$19,
IF($C1008="4 - HS/MS",'C1. Verprobung'!$F$20,
IF($C1008="5 - MS",'C1. Verprobung'!$F$21,
IF($C1008="6 - MS/NS",'C1. Verprobung'!$F$22,
IF($C1008="7 - NS",'C1. Verprobung'!$F$23,"-")))))))</f>
        <v>-</v>
      </c>
      <c r="S1008" s="151"/>
      <c r="T1008" s="181">
        <f t="shared" si="78"/>
        <v>0</v>
      </c>
      <c r="U1008" s="181">
        <f t="shared" si="79"/>
        <v>0</v>
      </c>
      <c r="V1008" s="181">
        <f t="shared" si="80"/>
        <v>0</v>
      </c>
      <c r="W1008" s="181">
        <f t="shared" si="81"/>
        <v>0</v>
      </c>
      <c r="X1008" s="181">
        <f t="shared" si="82"/>
        <v>0</v>
      </c>
    </row>
    <row r="1009" spans="2:24" ht="15" customHeight="1" x14ac:dyDescent="0.2">
      <c r="B1009" s="337" t="s">
        <v>36</v>
      </c>
      <c r="C1009" s="133" t="s">
        <v>36</v>
      </c>
      <c r="D1009" s="133" t="s">
        <v>36</v>
      </c>
      <c r="E1009" s="133"/>
      <c r="F1009" s="133"/>
      <c r="G1009" s="133"/>
      <c r="H1009" s="133"/>
      <c r="I1009" s="133"/>
      <c r="J1009" s="133"/>
      <c r="K1009" s="154"/>
      <c r="L1009" s="154"/>
      <c r="M1009" s="154"/>
      <c r="N1009" s="154"/>
      <c r="O1009" s="322" t="str">
        <f>IF($C1009="1 - HöS",'C1. Verprobung'!$C$17,
IF($C1009="2 - HöS/HS",'C1. Verprobung'!$C$18,
IF($C1009="3 - HS",'C1. Verprobung'!$C$19,
IF($C1009="4 - HS/MS",'C1. Verprobung'!$C$20,
IF($C1009="5 - MS",'C1. Verprobung'!$C$21,
IF($C1009="6 - MS/NS",'C1. Verprobung'!$C$22,
IF($C1009="7 - NS",'C1. Verprobung'!$C$23,"-")))))))</f>
        <v>-</v>
      </c>
      <c r="P1009" s="322" t="str">
        <f>IF($C1009="1 - HöS",'C1. Verprobung'!$D$17,
IF($C1009="2 - HöS/HS",'C1. Verprobung'!$D$18,
IF($C1009="3 - HS",'C1. Verprobung'!$D$19,
IF($C1009="4 - HS/MS",'C1. Verprobung'!$D$20,
IF($C1009="5 - MS",'C1. Verprobung'!$D$21,
IF($C1009="6 - MS/NS",'C1. Verprobung'!$D$22,
IF($C1009="7 - NS",'C1. Verprobung'!$D$23,"-")))))))</f>
        <v>-</v>
      </c>
      <c r="Q1009" s="322" t="str">
        <f>IF($C1009="1 - HöS",'C1. Verprobung'!$E$17,
IF($C1009="2 - HöS/HS",'C1. Verprobung'!$E$18,
IF($C1009="3 - HS",'C1. Verprobung'!$E$19,
IF($C1009="4 - HS/MS",'C1. Verprobung'!$E$20,
IF($C1009="5 - MS",'C1. Verprobung'!$E$21,
IF($C1009="6 - MS/NS",'C1. Verprobung'!$E$22,
IF($C1009="7 - NS",'C1. Verprobung'!$E$23,"-")))))))</f>
        <v>-</v>
      </c>
      <c r="R1009" s="322" t="str">
        <f>IF($C1009="1 - HöS",'C1. Verprobung'!$F$17,
IF($C1009="2 - HöS/HS",'C1. Verprobung'!$F$18,
IF($C1009="3 - HS",'C1. Verprobung'!$F$19,
IF($C1009="4 - HS/MS",'C1. Verprobung'!$F$20,
IF($C1009="5 - MS",'C1. Verprobung'!$F$21,
IF($C1009="6 - MS/NS",'C1. Verprobung'!$F$22,
IF($C1009="7 - NS",'C1. Verprobung'!$F$23,"-")))))))</f>
        <v>-</v>
      </c>
      <c r="S1009" s="151"/>
      <c r="T1009" s="181">
        <f t="shared" si="78"/>
        <v>0</v>
      </c>
      <c r="U1009" s="181">
        <f t="shared" si="79"/>
        <v>0</v>
      </c>
      <c r="V1009" s="181">
        <f t="shared" si="80"/>
        <v>0</v>
      </c>
      <c r="W1009" s="181">
        <f t="shared" si="81"/>
        <v>0</v>
      </c>
      <c r="X1009" s="181">
        <f t="shared" si="82"/>
        <v>0</v>
      </c>
    </row>
    <row r="1010" spans="2:24" ht="15" customHeight="1" x14ac:dyDescent="0.2">
      <c r="B1010" s="337" t="s">
        <v>36</v>
      </c>
      <c r="C1010" s="133" t="s">
        <v>36</v>
      </c>
      <c r="D1010" s="133" t="s">
        <v>36</v>
      </c>
      <c r="E1010" s="133"/>
      <c r="F1010" s="133"/>
      <c r="G1010" s="133"/>
      <c r="H1010" s="133"/>
      <c r="I1010" s="133"/>
      <c r="J1010" s="133"/>
      <c r="K1010" s="154"/>
      <c r="L1010" s="154"/>
      <c r="M1010" s="154"/>
      <c r="N1010" s="154"/>
      <c r="O1010" s="322" t="str">
        <f>IF($C1010="1 - HöS",'C1. Verprobung'!$C$17,
IF($C1010="2 - HöS/HS",'C1. Verprobung'!$C$18,
IF($C1010="3 - HS",'C1. Verprobung'!$C$19,
IF($C1010="4 - HS/MS",'C1. Verprobung'!$C$20,
IF($C1010="5 - MS",'C1. Verprobung'!$C$21,
IF($C1010="6 - MS/NS",'C1. Verprobung'!$C$22,
IF($C1010="7 - NS",'C1. Verprobung'!$C$23,"-")))))))</f>
        <v>-</v>
      </c>
      <c r="P1010" s="322" t="str">
        <f>IF($C1010="1 - HöS",'C1. Verprobung'!$D$17,
IF($C1010="2 - HöS/HS",'C1. Verprobung'!$D$18,
IF($C1010="3 - HS",'C1. Verprobung'!$D$19,
IF($C1010="4 - HS/MS",'C1. Verprobung'!$D$20,
IF($C1010="5 - MS",'C1. Verprobung'!$D$21,
IF($C1010="6 - MS/NS",'C1. Verprobung'!$D$22,
IF($C1010="7 - NS",'C1. Verprobung'!$D$23,"-")))))))</f>
        <v>-</v>
      </c>
      <c r="Q1010" s="322" t="str">
        <f>IF($C1010="1 - HöS",'C1. Verprobung'!$E$17,
IF($C1010="2 - HöS/HS",'C1. Verprobung'!$E$18,
IF($C1010="3 - HS",'C1. Verprobung'!$E$19,
IF($C1010="4 - HS/MS",'C1. Verprobung'!$E$20,
IF($C1010="5 - MS",'C1. Verprobung'!$E$21,
IF($C1010="6 - MS/NS",'C1. Verprobung'!$E$22,
IF($C1010="7 - NS",'C1. Verprobung'!$E$23,"-")))))))</f>
        <v>-</v>
      </c>
      <c r="R1010" s="322" t="str">
        <f>IF($C1010="1 - HöS",'C1. Verprobung'!$F$17,
IF($C1010="2 - HöS/HS",'C1. Verprobung'!$F$18,
IF($C1010="3 - HS",'C1. Verprobung'!$F$19,
IF($C1010="4 - HS/MS",'C1. Verprobung'!$F$20,
IF($C1010="5 - MS",'C1. Verprobung'!$F$21,
IF($C1010="6 - MS/NS",'C1. Verprobung'!$F$22,
IF($C1010="7 - NS",'C1. Verprobung'!$F$23,"-")))))))</f>
        <v>-</v>
      </c>
      <c r="S1010" s="151"/>
      <c r="T1010" s="181">
        <f t="shared" si="78"/>
        <v>0</v>
      </c>
      <c r="U1010" s="181">
        <f t="shared" si="79"/>
        <v>0</v>
      </c>
      <c r="V1010" s="181">
        <f t="shared" si="80"/>
        <v>0</v>
      </c>
      <c r="W1010" s="181">
        <f t="shared" si="81"/>
        <v>0</v>
      </c>
      <c r="X1010" s="181">
        <f t="shared" si="82"/>
        <v>0</v>
      </c>
    </row>
    <row r="1011" spans="2:24" ht="15" customHeight="1" x14ac:dyDescent="0.2">
      <c r="B1011" s="337" t="s">
        <v>36</v>
      </c>
      <c r="C1011" s="133" t="s">
        <v>36</v>
      </c>
      <c r="D1011" s="133" t="s">
        <v>36</v>
      </c>
      <c r="E1011" s="133"/>
      <c r="F1011" s="133"/>
      <c r="G1011" s="133"/>
      <c r="H1011" s="133"/>
      <c r="I1011" s="133"/>
      <c r="J1011" s="133"/>
      <c r="K1011" s="154"/>
      <c r="L1011" s="154"/>
      <c r="M1011" s="154"/>
      <c r="N1011" s="154"/>
      <c r="O1011" s="322" t="str">
        <f>IF($C1011="1 - HöS",'C1. Verprobung'!$C$17,
IF($C1011="2 - HöS/HS",'C1. Verprobung'!$C$18,
IF($C1011="3 - HS",'C1. Verprobung'!$C$19,
IF($C1011="4 - HS/MS",'C1. Verprobung'!$C$20,
IF($C1011="5 - MS",'C1. Verprobung'!$C$21,
IF($C1011="6 - MS/NS",'C1. Verprobung'!$C$22,
IF($C1011="7 - NS",'C1. Verprobung'!$C$23,"-")))))))</f>
        <v>-</v>
      </c>
      <c r="P1011" s="322" t="str">
        <f>IF($C1011="1 - HöS",'C1. Verprobung'!$D$17,
IF($C1011="2 - HöS/HS",'C1. Verprobung'!$D$18,
IF($C1011="3 - HS",'C1. Verprobung'!$D$19,
IF($C1011="4 - HS/MS",'C1. Verprobung'!$D$20,
IF($C1011="5 - MS",'C1. Verprobung'!$D$21,
IF($C1011="6 - MS/NS",'C1. Verprobung'!$D$22,
IF($C1011="7 - NS",'C1. Verprobung'!$D$23,"-")))))))</f>
        <v>-</v>
      </c>
      <c r="Q1011" s="322" t="str">
        <f>IF($C1011="1 - HöS",'C1. Verprobung'!$E$17,
IF($C1011="2 - HöS/HS",'C1. Verprobung'!$E$18,
IF($C1011="3 - HS",'C1. Verprobung'!$E$19,
IF($C1011="4 - HS/MS",'C1. Verprobung'!$E$20,
IF($C1011="5 - MS",'C1. Verprobung'!$E$21,
IF($C1011="6 - MS/NS",'C1. Verprobung'!$E$22,
IF($C1011="7 - NS",'C1. Verprobung'!$E$23,"-")))))))</f>
        <v>-</v>
      </c>
      <c r="R1011" s="322" t="str">
        <f>IF($C1011="1 - HöS",'C1. Verprobung'!$F$17,
IF($C1011="2 - HöS/HS",'C1. Verprobung'!$F$18,
IF($C1011="3 - HS",'C1. Verprobung'!$F$19,
IF($C1011="4 - HS/MS",'C1. Verprobung'!$F$20,
IF($C1011="5 - MS",'C1. Verprobung'!$F$21,
IF($C1011="6 - MS/NS",'C1. Verprobung'!$F$22,
IF($C1011="7 - NS",'C1. Verprobung'!$F$23,"-")))))))</f>
        <v>-</v>
      </c>
      <c r="S1011" s="151"/>
      <c r="T1011" s="181">
        <f t="shared" si="78"/>
        <v>0</v>
      </c>
      <c r="U1011" s="181">
        <f t="shared" si="79"/>
        <v>0</v>
      </c>
      <c r="V1011" s="181">
        <f t="shared" si="80"/>
        <v>0</v>
      </c>
      <c r="W1011" s="181">
        <f t="shared" si="81"/>
        <v>0</v>
      </c>
      <c r="X1011" s="181">
        <f t="shared" si="82"/>
        <v>0</v>
      </c>
    </row>
    <row r="1012" spans="2:24" ht="15" customHeight="1" x14ac:dyDescent="0.2">
      <c r="B1012" s="337" t="s">
        <v>36</v>
      </c>
      <c r="C1012" s="133" t="s">
        <v>36</v>
      </c>
      <c r="D1012" s="133" t="s">
        <v>36</v>
      </c>
      <c r="E1012" s="133"/>
      <c r="F1012" s="133"/>
      <c r="G1012" s="133"/>
      <c r="H1012" s="133"/>
      <c r="I1012" s="133"/>
      <c r="J1012" s="133"/>
      <c r="K1012" s="154"/>
      <c r="L1012" s="154"/>
      <c r="M1012" s="154"/>
      <c r="N1012" s="154"/>
      <c r="O1012" s="322" t="str">
        <f>IF($C1012="1 - HöS",'C1. Verprobung'!$C$17,
IF($C1012="2 - HöS/HS",'C1. Verprobung'!$C$18,
IF($C1012="3 - HS",'C1. Verprobung'!$C$19,
IF($C1012="4 - HS/MS",'C1. Verprobung'!$C$20,
IF($C1012="5 - MS",'C1. Verprobung'!$C$21,
IF($C1012="6 - MS/NS",'C1. Verprobung'!$C$22,
IF($C1012="7 - NS",'C1. Verprobung'!$C$23,"-")))))))</f>
        <v>-</v>
      </c>
      <c r="P1012" s="322" t="str">
        <f>IF($C1012="1 - HöS",'C1. Verprobung'!$D$17,
IF($C1012="2 - HöS/HS",'C1. Verprobung'!$D$18,
IF($C1012="3 - HS",'C1. Verprobung'!$D$19,
IF($C1012="4 - HS/MS",'C1. Verprobung'!$D$20,
IF($C1012="5 - MS",'C1. Verprobung'!$D$21,
IF($C1012="6 - MS/NS",'C1. Verprobung'!$D$22,
IF($C1012="7 - NS",'C1. Verprobung'!$D$23,"-")))))))</f>
        <v>-</v>
      </c>
      <c r="Q1012" s="322" t="str">
        <f>IF($C1012="1 - HöS",'C1. Verprobung'!$E$17,
IF($C1012="2 - HöS/HS",'C1. Verprobung'!$E$18,
IF($C1012="3 - HS",'C1. Verprobung'!$E$19,
IF($C1012="4 - HS/MS",'C1. Verprobung'!$E$20,
IF($C1012="5 - MS",'C1. Verprobung'!$E$21,
IF($C1012="6 - MS/NS",'C1. Verprobung'!$E$22,
IF($C1012="7 - NS",'C1. Verprobung'!$E$23,"-")))))))</f>
        <v>-</v>
      </c>
      <c r="R1012" s="322" t="str">
        <f>IF($C1012="1 - HöS",'C1. Verprobung'!$F$17,
IF($C1012="2 - HöS/HS",'C1. Verprobung'!$F$18,
IF($C1012="3 - HS",'C1. Verprobung'!$F$19,
IF($C1012="4 - HS/MS",'C1. Verprobung'!$F$20,
IF($C1012="5 - MS",'C1. Verprobung'!$F$21,
IF($C1012="6 - MS/NS",'C1. Verprobung'!$F$22,
IF($C1012="7 - NS",'C1. Verprobung'!$F$23,"-")))))))</f>
        <v>-</v>
      </c>
      <c r="S1012" s="151"/>
      <c r="T1012" s="181">
        <f t="shared" si="78"/>
        <v>0</v>
      </c>
      <c r="U1012" s="181">
        <f t="shared" si="79"/>
        <v>0</v>
      </c>
      <c r="V1012" s="181">
        <f t="shared" si="80"/>
        <v>0</v>
      </c>
      <c r="W1012" s="181">
        <f t="shared" si="81"/>
        <v>0</v>
      </c>
      <c r="X1012" s="181">
        <f t="shared" si="82"/>
        <v>0</v>
      </c>
    </row>
    <row r="1013" spans="2:24" ht="15" customHeight="1" x14ac:dyDescent="0.2">
      <c r="B1013" s="337" t="s">
        <v>36</v>
      </c>
      <c r="C1013" s="133" t="s">
        <v>36</v>
      </c>
      <c r="D1013" s="133" t="s">
        <v>36</v>
      </c>
      <c r="E1013" s="133"/>
      <c r="F1013" s="133"/>
      <c r="G1013" s="133"/>
      <c r="H1013" s="133"/>
      <c r="I1013" s="133"/>
      <c r="J1013" s="133"/>
      <c r="K1013" s="154"/>
      <c r="L1013" s="154"/>
      <c r="M1013" s="154"/>
      <c r="N1013" s="154"/>
      <c r="O1013" s="322" t="str">
        <f>IF($C1013="1 - HöS",'C1. Verprobung'!$C$17,
IF($C1013="2 - HöS/HS",'C1. Verprobung'!$C$18,
IF($C1013="3 - HS",'C1. Verprobung'!$C$19,
IF($C1013="4 - HS/MS",'C1. Verprobung'!$C$20,
IF($C1013="5 - MS",'C1. Verprobung'!$C$21,
IF($C1013="6 - MS/NS",'C1. Verprobung'!$C$22,
IF($C1013="7 - NS",'C1. Verprobung'!$C$23,"-")))))))</f>
        <v>-</v>
      </c>
      <c r="P1013" s="322" t="str">
        <f>IF($C1013="1 - HöS",'C1. Verprobung'!$D$17,
IF($C1013="2 - HöS/HS",'C1. Verprobung'!$D$18,
IF($C1013="3 - HS",'C1. Verprobung'!$D$19,
IF($C1013="4 - HS/MS",'C1. Verprobung'!$D$20,
IF($C1013="5 - MS",'C1. Verprobung'!$D$21,
IF($C1013="6 - MS/NS",'C1. Verprobung'!$D$22,
IF($C1013="7 - NS",'C1. Verprobung'!$D$23,"-")))))))</f>
        <v>-</v>
      </c>
      <c r="Q1013" s="322" t="str">
        <f>IF($C1013="1 - HöS",'C1. Verprobung'!$E$17,
IF($C1013="2 - HöS/HS",'C1. Verprobung'!$E$18,
IF($C1013="3 - HS",'C1. Verprobung'!$E$19,
IF($C1013="4 - HS/MS",'C1. Verprobung'!$E$20,
IF($C1013="5 - MS",'C1. Verprobung'!$E$21,
IF($C1013="6 - MS/NS",'C1. Verprobung'!$E$22,
IF($C1013="7 - NS",'C1. Verprobung'!$E$23,"-")))))))</f>
        <v>-</v>
      </c>
      <c r="R1013" s="322" t="str">
        <f>IF($C1013="1 - HöS",'C1. Verprobung'!$F$17,
IF($C1013="2 - HöS/HS",'C1. Verprobung'!$F$18,
IF($C1013="3 - HS",'C1. Verprobung'!$F$19,
IF($C1013="4 - HS/MS",'C1. Verprobung'!$F$20,
IF($C1013="5 - MS",'C1. Verprobung'!$F$21,
IF($C1013="6 - MS/NS",'C1. Verprobung'!$F$22,
IF($C1013="7 - NS",'C1. Verprobung'!$F$23,"-")))))))</f>
        <v>-</v>
      </c>
      <c r="S1013" s="151"/>
      <c r="T1013" s="181">
        <f t="shared" si="78"/>
        <v>0</v>
      </c>
      <c r="U1013" s="181">
        <f t="shared" si="79"/>
        <v>0</v>
      </c>
      <c r="V1013" s="181">
        <f t="shared" si="80"/>
        <v>0</v>
      </c>
      <c r="W1013" s="181">
        <f t="shared" si="81"/>
        <v>0</v>
      </c>
      <c r="X1013" s="181">
        <f t="shared" si="82"/>
        <v>0</v>
      </c>
    </row>
    <row r="1014" spans="2:24" ht="15" customHeight="1" x14ac:dyDescent="0.2">
      <c r="B1014" s="337" t="s">
        <v>36</v>
      </c>
      <c r="C1014" s="133" t="s">
        <v>36</v>
      </c>
      <c r="D1014" s="133" t="s">
        <v>36</v>
      </c>
      <c r="E1014" s="133"/>
      <c r="F1014" s="133"/>
      <c r="G1014" s="133"/>
      <c r="H1014" s="133"/>
      <c r="I1014" s="133"/>
      <c r="J1014" s="133"/>
      <c r="K1014" s="154"/>
      <c r="L1014" s="154"/>
      <c r="M1014" s="154"/>
      <c r="N1014" s="154"/>
      <c r="O1014" s="322" t="str">
        <f>IF($C1014="1 - HöS",'C1. Verprobung'!$C$17,
IF($C1014="2 - HöS/HS",'C1. Verprobung'!$C$18,
IF($C1014="3 - HS",'C1. Verprobung'!$C$19,
IF($C1014="4 - HS/MS",'C1. Verprobung'!$C$20,
IF($C1014="5 - MS",'C1. Verprobung'!$C$21,
IF($C1014="6 - MS/NS",'C1. Verprobung'!$C$22,
IF($C1014="7 - NS",'C1. Verprobung'!$C$23,"-")))))))</f>
        <v>-</v>
      </c>
      <c r="P1014" s="322" t="str">
        <f>IF($C1014="1 - HöS",'C1. Verprobung'!$D$17,
IF($C1014="2 - HöS/HS",'C1. Verprobung'!$D$18,
IF($C1014="3 - HS",'C1. Verprobung'!$D$19,
IF($C1014="4 - HS/MS",'C1. Verprobung'!$D$20,
IF($C1014="5 - MS",'C1. Verprobung'!$D$21,
IF($C1014="6 - MS/NS",'C1. Verprobung'!$D$22,
IF($C1014="7 - NS",'C1. Verprobung'!$D$23,"-")))))))</f>
        <v>-</v>
      </c>
      <c r="Q1014" s="322" t="str">
        <f>IF($C1014="1 - HöS",'C1. Verprobung'!$E$17,
IF($C1014="2 - HöS/HS",'C1. Verprobung'!$E$18,
IF($C1014="3 - HS",'C1. Verprobung'!$E$19,
IF($C1014="4 - HS/MS",'C1. Verprobung'!$E$20,
IF($C1014="5 - MS",'C1. Verprobung'!$E$21,
IF($C1014="6 - MS/NS",'C1. Verprobung'!$E$22,
IF($C1014="7 - NS",'C1. Verprobung'!$E$23,"-")))))))</f>
        <v>-</v>
      </c>
      <c r="R1014" s="322" t="str">
        <f>IF($C1014="1 - HöS",'C1. Verprobung'!$F$17,
IF($C1014="2 - HöS/HS",'C1. Verprobung'!$F$18,
IF($C1014="3 - HS",'C1. Verprobung'!$F$19,
IF($C1014="4 - HS/MS",'C1. Verprobung'!$F$20,
IF($C1014="5 - MS",'C1. Verprobung'!$F$21,
IF($C1014="6 - MS/NS",'C1. Verprobung'!$F$22,
IF($C1014="7 - NS",'C1. Verprobung'!$F$23,"-")))))))</f>
        <v>-</v>
      </c>
      <c r="S1014" s="151"/>
      <c r="T1014" s="181">
        <f t="shared" si="78"/>
        <v>0</v>
      </c>
      <c r="U1014" s="181">
        <f t="shared" si="79"/>
        <v>0</v>
      </c>
      <c r="V1014" s="181">
        <f t="shared" si="80"/>
        <v>0</v>
      </c>
      <c r="W1014" s="181">
        <f t="shared" si="81"/>
        <v>0</v>
      </c>
      <c r="X1014" s="181">
        <f t="shared" si="82"/>
        <v>0</v>
      </c>
    </row>
    <row r="1015" spans="2:24" ht="15" customHeight="1" x14ac:dyDescent="0.2">
      <c r="B1015" s="337" t="s">
        <v>36</v>
      </c>
      <c r="C1015" s="133" t="s">
        <v>36</v>
      </c>
      <c r="D1015" s="133" t="s">
        <v>36</v>
      </c>
      <c r="E1015" s="133"/>
      <c r="F1015" s="133"/>
      <c r="G1015" s="133"/>
      <c r="H1015" s="133"/>
      <c r="I1015" s="133"/>
      <c r="J1015" s="133"/>
      <c r="K1015" s="154"/>
      <c r="L1015" s="154"/>
      <c r="M1015" s="154"/>
      <c r="N1015" s="154"/>
      <c r="O1015" s="322" t="str">
        <f>IF($C1015="1 - HöS",'C1. Verprobung'!$C$17,
IF($C1015="2 - HöS/HS",'C1. Verprobung'!$C$18,
IF($C1015="3 - HS",'C1. Verprobung'!$C$19,
IF($C1015="4 - HS/MS",'C1. Verprobung'!$C$20,
IF($C1015="5 - MS",'C1. Verprobung'!$C$21,
IF($C1015="6 - MS/NS",'C1. Verprobung'!$C$22,
IF($C1015="7 - NS",'C1. Verprobung'!$C$23,"-")))))))</f>
        <v>-</v>
      </c>
      <c r="P1015" s="322" t="str">
        <f>IF($C1015="1 - HöS",'C1. Verprobung'!$D$17,
IF($C1015="2 - HöS/HS",'C1. Verprobung'!$D$18,
IF($C1015="3 - HS",'C1. Verprobung'!$D$19,
IF($C1015="4 - HS/MS",'C1. Verprobung'!$D$20,
IF($C1015="5 - MS",'C1. Verprobung'!$D$21,
IF($C1015="6 - MS/NS",'C1. Verprobung'!$D$22,
IF($C1015="7 - NS",'C1. Verprobung'!$D$23,"-")))))))</f>
        <v>-</v>
      </c>
      <c r="Q1015" s="322" t="str">
        <f>IF($C1015="1 - HöS",'C1. Verprobung'!$E$17,
IF($C1015="2 - HöS/HS",'C1. Verprobung'!$E$18,
IF($C1015="3 - HS",'C1. Verprobung'!$E$19,
IF($C1015="4 - HS/MS",'C1. Verprobung'!$E$20,
IF($C1015="5 - MS",'C1. Verprobung'!$E$21,
IF($C1015="6 - MS/NS",'C1. Verprobung'!$E$22,
IF($C1015="7 - NS",'C1. Verprobung'!$E$23,"-")))))))</f>
        <v>-</v>
      </c>
      <c r="R1015" s="322" t="str">
        <f>IF($C1015="1 - HöS",'C1. Verprobung'!$F$17,
IF($C1015="2 - HöS/HS",'C1. Verprobung'!$F$18,
IF($C1015="3 - HS",'C1. Verprobung'!$F$19,
IF($C1015="4 - HS/MS",'C1. Verprobung'!$F$20,
IF($C1015="5 - MS",'C1. Verprobung'!$F$21,
IF($C1015="6 - MS/NS",'C1. Verprobung'!$F$22,
IF($C1015="7 - NS",'C1. Verprobung'!$F$23,"-")))))))</f>
        <v>-</v>
      </c>
      <c r="S1015" s="151"/>
      <c r="T1015" s="181">
        <f t="shared" si="78"/>
        <v>0</v>
      </c>
      <c r="U1015" s="181">
        <f t="shared" si="79"/>
        <v>0</v>
      </c>
      <c r="V1015" s="181">
        <f t="shared" si="80"/>
        <v>0</v>
      </c>
      <c r="W1015" s="181">
        <f t="shared" si="81"/>
        <v>0</v>
      </c>
      <c r="X1015" s="181">
        <f t="shared" si="82"/>
        <v>0</v>
      </c>
    </row>
    <row r="1016" spans="2:24" ht="15" customHeight="1" x14ac:dyDescent="0.2">
      <c r="B1016" s="337" t="s">
        <v>36</v>
      </c>
      <c r="C1016" s="133" t="s">
        <v>36</v>
      </c>
      <c r="D1016" s="133" t="s">
        <v>36</v>
      </c>
      <c r="E1016" s="133"/>
      <c r="F1016" s="133"/>
      <c r="G1016" s="133"/>
      <c r="H1016" s="133"/>
      <c r="I1016" s="133"/>
      <c r="J1016" s="133"/>
      <c r="K1016" s="154"/>
      <c r="L1016" s="154"/>
      <c r="M1016" s="154"/>
      <c r="N1016" s="154"/>
      <c r="O1016" s="322" t="str">
        <f>IF($C1016="1 - HöS",'C1. Verprobung'!$C$17,
IF($C1016="2 - HöS/HS",'C1. Verprobung'!$C$18,
IF($C1016="3 - HS",'C1. Verprobung'!$C$19,
IF($C1016="4 - HS/MS",'C1. Verprobung'!$C$20,
IF($C1016="5 - MS",'C1. Verprobung'!$C$21,
IF($C1016="6 - MS/NS",'C1. Verprobung'!$C$22,
IF($C1016="7 - NS",'C1. Verprobung'!$C$23,"-")))))))</f>
        <v>-</v>
      </c>
      <c r="P1016" s="322" t="str">
        <f>IF($C1016="1 - HöS",'C1. Verprobung'!$D$17,
IF($C1016="2 - HöS/HS",'C1. Verprobung'!$D$18,
IF($C1016="3 - HS",'C1. Verprobung'!$D$19,
IF($C1016="4 - HS/MS",'C1. Verprobung'!$D$20,
IF($C1016="5 - MS",'C1. Verprobung'!$D$21,
IF($C1016="6 - MS/NS",'C1. Verprobung'!$D$22,
IF($C1016="7 - NS",'C1. Verprobung'!$D$23,"-")))))))</f>
        <v>-</v>
      </c>
      <c r="Q1016" s="322" t="str">
        <f>IF($C1016="1 - HöS",'C1. Verprobung'!$E$17,
IF($C1016="2 - HöS/HS",'C1. Verprobung'!$E$18,
IF($C1016="3 - HS",'C1. Verprobung'!$E$19,
IF($C1016="4 - HS/MS",'C1. Verprobung'!$E$20,
IF($C1016="5 - MS",'C1. Verprobung'!$E$21,
IF($C1016="6 - MS/NS",'C1. Verprobung'!$E$22,
IF($C1016="7 - NS",'C1. Verprobung'!$E$23,"-")))))))</f>
        <v>-</v>
      </c>
      <c r="R1016" s="322" t="str">
        <f>IF($C1016="1 - HöS",'C1. Verprobung'!$F$17,
IF($C1016="2 - HöS/HS",'C1. Verprobung'!$F$18,
IF($C1016="3 - HS",'C1. Verprobung'!$F$19,
IF($C1016="4 - HS/MS",'C1. Verprobung'!$F$20,
IF($C1016="5 - MS",'C1. Verprobung'!$F$21,
IF($C1016="6 - MS/NS",'C1. Verprobung'!$F$22,
IF($C1016="7 - NS",'C1. Verprobung'!$F$23,"-")))))))</f>
        <v>-</v>
      </c>
      <c r="S1016" s="151"/>
      <c r="T1016" s="181">
        <f t="shared" si="78"/>
        <v>0</v>
      </c>
      <c r="U1016" s="181">
        <f t="shared" si="79"/>
        <v>0</v>
      </c>
      <c r="V1016" s="181">
        <f t="shared" si="80"/>
        <v>0</v>
      </c>
      <c r="W1016" s="181">
        <f t="shared" si="81"/>
        <v>0</v>
      </c>
      <c r="X1016" s="181">
        <f t="shared" si="82"/>
        <v>0</v>
      </c>
    </row>
    <row r="1017" spans="2:24" ht="15" customHeight="1" x14ac:dyDescent="0.2">
      <c r="B1017" s="337" t="s">
        <v>36</v>
      </c>
      <c r="C1017" s="133" t="s">
        <v>36</v>
      </c>
      <c r="D1017" s="133" t="s">
        <v>36</v>
      </c>
      <c r="E1017" s="133"/>
      <c r="F1017" s="133"/>
      <c r="G1017" s="133"/>
      <c r="H1017" s="133"/>
      <c r="I1017" s="133"/>
      <c r="J1017" s="133"/>
      <c r="K1017" s="154"/>
      <c r="L1017" s="154"/>
      <c r="M1017" s="154"/>
      <c r="N1017" s="154"/>
      <c r="O1017" s="322" t="str">
        <f>IF($C1017="1 - HöS",'C1. Verprobung'!$C$17,
IF($C1017="2 - HöS/HS",'C1. Verprobung'!$C$18,
IF($C1017="3 - HS",'C1. Verprobung'!$C$19,
IF($C1017="4 - HS/MS",'C1. Verprobung'!$C$20,
IF($C1017="5 - MS",'C1. Verprobung'!$C$21,
IF($C1017="6 - MS/NS",'C1. Verprobung'!$C$22,
IF($C1017="7 - NS",'C1. Verprobung'!$C$23,"-")))))))</f>
        <v>-</v>
      </c>
      <c r="P1017" s="322" t="str">
        <f>IF($C1017="1 - HöS",'C1. Verprobung'!$D$17,
IF($C1017="2 - HöS/HS",'C1. Verprobung'!$D$18,
IF($C1017="3 - HS",'C1. Verprobung'!$D$19,
IF($C1017="4 - HS/MS",'C1. Verprobung'!$D$20,
IF($C1017="5 - MS",'C1. Verprobung'!$D$21,
IF($C1017="6 - MS/NS",'C1. Verprobung'!$D$22,
IF($C1017="7 - NS",'C1. Verprobung'!$D$23,"-")))))))</f>
        <v>-</v>
      </c>
      <c r="Q1017" s="322" t="str">
        <f>IF($C1017="1 - HöS",'C1. Verprobung'!$E$17,
IF($C1017="2 - HöS/HS",'C1. Verprobung'!$E$18,
IF($C1017="3 - HS",'C1. Verprobung'!$E$19,
IF($C1017="4 - HS/MS",'C1. Verprobung'!$E$20,
IF($C1017="5 - MS",'C1. Verprobung'!$E$21,
IF($C1017="6 - MS/NS",'C1. Verprobung'!$E$22,
IF($C1017="7 - NS",'C1. Verprobung'!$E$23,"-")))))))</f>
        <v>-</v>
      </c>
      <c r="R1017" s="322" t="str">
        <f>IF($C1017="1 - HöS",'C1. Verprobung'!$F$17,
IF($C1017="2 - HöS/HS",'C1. Verprobung'!$F$18,
IF($C1017="3 - HS",'C1. Verprobung'!$F$19,
IF($C1017="4 - HS/MS",'C1. Verprobung'!$F$20,
IF($C1017="5 - MS",'C1. Verprobung'!$F$21,
IF($C1017="6 - MS/NS",'C1. Verprobung'!$F$22,
IF($C1017="7 - NS",'C1. Verprobung'!$F$23,"-")))))))</f>
        <v>-</v>
      </c>
      <c r="S1017" s="151"/>
      <c r="T1017" s="181">
        <f t="shared" si="78"/>
        <v>0</v>
      </c>
      <c r="U1017" s="181">
        <f t="shared" si="79"/>
        <v>0</v>
      </c>
      <c r="V1017" s="181">
        <f t="shared" si="80"/>
        <v>0</v>
      </c>
      <c r="W1017" s="181">
        <f t="shared" si="81"/>
        <v>0</v>
      </c>
      <c r="X1017" s="181">
        <f t="shared" si="82"/>
        <v>0</v>
      </c>
    </row>
    <row r="1018" spans="2:24" ht="15" customHeight="1" x14ac:dyDescent="0.2">
      <c r="B1018" s="337" t="s">
        <v>36</v>
      </c>
      <c r="C1018" s="133" t="s">
        <v>36</v>
      </c>
      <c r="D1018" s="133" t="s">
        <v>36</v>
      </c>
      <c r="E1018" s="133"/>
      <c r="F1018" s="133"/>
      <c r="G1018" s="133"/>
      <c r="H1018" s="133"/>
      <c r="I1018" s="133"/>
      <c r="J1018" s="133"/>
      <c r="K1018" s="154"/>
      <c r="L1018" s="154"/>
      <c r="M1018" s="154"/>
      <c r="N1018" s="154"/>
      <c r="O1018" s="322" t="str">
        <f>IF($C1018="1 - HöS",'C1. Verprobung'!$C$17,
IF($C1018="2 - HöS/HS",'C1. Verprobung'!$C$18,
IF($C1018="3 - HS",'C1. Verprobung'!$C$19,
IF($C1018="4 - HS/MS",'C1. Verprobung'!$C$20,
IF($C1018="5 - MS",'C1. Verprobung'!$C$21,
IF($C1018="6 - MS/NS",'C1. Verprobung'!$C$22,
IF($C1018="7 - NS",'C1. Verprobung'!$C$23,"-")))))))</f>
        <v>-</v>
      </c>
      <c r="P1018" s="322" t="str">
        <f>IF($C1018="1 - HöS",'C1. Verprobung'!$D$17,
IF($C1018="2 - HöS/HS",'C1. Verprobung'!$D$18,
IF($C1018="3 - HS",'C1. Verprobung'!$D$19,
IF($C1018="4 - HS/MS",'C1. Verprobung'!$D$20,
IF($C1018="5 - MS",'C1. Verprobung'!$D$21,
IF($C1018="6 - MS/NS",'C1. Verprobung'!$D$22,
IF($C1018="7 - NS",'C1. Verprobung'!$D$23,"-")))))))</f>
        <v>-</v>
      </c>
      <c r="Q1018" s="322" t="str">
        <f>IF($C1018="1 - HöS",'C1. Verprobung'!$E$17,
IF($C1018="2 - HöS/HS",'C1. Verprobung'!$E$18,
IF($C1018="3 - HS",'C1. Verprobung'!$E$19,
IF($C1018="4 - HS/MS",'C1. Verprobung'!$E$20,
IF($C1018="5 - MS",'C1. Verprobung'!$E$21,
IF($C1018="6 - MS/NS",'C1. Verprobung'!$E$22,
IF($C1018="7 - NS",'C1. Verprobung'!$E$23,"-")))))))</f>
        <v>-</v>
      </c>
      <c r="R1018" s="322" t="str">
        <f>IF($C1018="1 - HöS",'C1. Verprobung'!$F$17,
IF($C1018="2 - HöS/HS",'C1. Verprobung'!$F$18,
IF($C1018="3 - HS",'C1. Verprobung'!$F$19,
IF($C1018="4 - HS/MS",'C1. Verprobung'!$F$20,
IF($C1018="5 - MS",'C1. Verprobung'!$F$21,
IF($C1018="6 - MS/NS",'C1. Verprobung'!$F$22,
IF($C1018="7 - NS",'C1. Verprobung'!$F$23,"-")))))))</f>
        <v>-</v>
      </c>
      <c r="S1018" s="151"/>
      <c r="T1018" s="181">
        <f t="shared" si="78"/>
        <v>0</v>
      </c>
      <c r="U1018" s="181">
        <f t="shared" si="79"/>
        <v>0</v>
      </c>
      <c r="V1018" s="181">
        <f t="shared" si="80"/>
        <v>0</v>
      </c>
      <c r="W1018" s="181">
        <f t="shared" si="81"/>
        <v>0</v>
      </c>
      <c r="X1018" s="181">
        <f t="shared" si="82"/>
        <v>0</v>
      </c>
    </row>
    <row r="1019" spans="2:24" ht="15" customHeight="1" x14ac:dyDescent="0.2">
      <c r="B1019" s="337" t="s">
        <v>36</v>
      </c>
      <c r="C1019" s="133" t="s">
        <v>36</v>
      </c>
      <c r="D1019" s="133" t="s">
        <v>36</v>
      </c>
      <c r="E1019" s="133"/>
      <c r="F1019" s="133"/>
      <c r="G1019" s="133"/>
      <c r="H1019" s="133"/>
      <c r="I1019" s="133"/>
      <c r="J1019" s="133"/>
      <c r="K1019" s="154"/>
      <c r="L1019" s="154"/>
      <c r="M1019" s="154"/>
      <c r="N1019" s="154"/>
      <c r="O1019" s="322" t="str">
        <f>IF($C1019="1 - HöS",'C1. Verprobung'!$C$17,
IF($C1019="2 - HöS/HS",'C1. Verprobung'!$C$18,
IF($C1019="3 - HS",'C1. Verprobung'!$C$19,
IF($C1019="4 - HS/MS",'C1. Verprobung'!$C$20,
IF($C1019="5 - MS",'C1. Verprobung'!$C$21,
IF($C1019="6 - MS/NS",'C1. Verprobung'!$C$22,
IF($C1019="7 - NS",'C1. Verprobung'!$C$23,"-")))))))</f>
        <v>-</v>
      </c>
      <c r="P1019" s="322" t="str">
        <f>IF($C1019="1 - HöS",'C1. Verprobung'!$D$17,
IF($C1019="2 - HöS/HS",'C1. Verprobung'!$D$18,
IF($C1019="3 - HS",'C1. Verprobung'!$D$19,
IF($C1019="4 - HS/MS",'C1. Verprobung'!$D$20,
IF($C1019="5 - MS",'C1. Verprobung'!$D$21,
IF($C1019="6 - MS/NS",'C1. Verprobung'!$D$22,
IF($C1019="7 - NS",'C1. Verprobung'!$D$23,"-")))))))</f>
        <v>-</v>
      </c>
      <c r="Q1019" s="322" t="str">
        <f>IF($C1019="1 - HöS",'C1. Verprobung'!$E$17,
IF($C1019="2 - HöS/HS",'C1. Verprobung'!$E$18,
IF($C1019="3 - HS",'C1. Verprobung'!$E$19,
IF($C1019="4 - HS/MS",'C1. Verprobung'!$E$20,
IF($C1019="5 - MS",'C1. Verprobung'!$E$21,
IF($C1019="6 - MS/NS",'C1. Verprobung'!$E$22,
IF($C1019="7 - NS",'C1. Verprobung'!$E$23,"-")))))))</f>
        <v>-</v>
      </c>
      <c r="R1019" s="322" t="str">
        <f>IF($C1019="1 - HöS",'C1. Verprobung'!$F$17,
IF($C1019="2 - HöS/HS",'C1. Verprobung'!$F$18,
IF($C1019="3 - HS",'C1. Verprobung'!$F$19,
IF($C1019="4 - HS/MS",'C1. Verprobung'!$F$20,
IF($C1019="5 - MS",'C1. Verprobung'!$F$21,
IF($C1019="6 - MS/NS",'C1. Verprobung'!$F$22,
IF($C1019="7 - NS",'C1. Verprobung'!$F$23,"-")))))))</f>
        <v>-</v>
      </c>
      <c r="S1019" s="151"/>
      <c r="T1019" s="181">
        <f t="shared" si="78"/>
        <v>0</v>
      </c>
      <c r="U1019" s="181">
        <f t="shared" si="79"/>
        <v>0</v>
      </c>
      <c r="V1019" s="181">
        <f t="shared" si="80"/>
        <v>0</v>
      </c>
      <c r="W1019" s="181">
        <f t="shared" si="81"/>
        <v>0</v>
      </c>
      <c r="X1019" s="181">
        <f t="shared" si="82"/>
        <v>0</v>
      </c>
    </row>
    <row r="1020" spans="2:24" ht="15" customHeight="1" x14ac:dyDescent="0.2">
      <c r="B1020" s="337" t="s">
        <v>36</v>
      </c>
      <c r="C1020" s="133" t="s">
        <v>36</v>
      </c>
      <c r="D1020" s="133" t="s">
        <v>36</v>
      </c>
      <c r="E1020" s="133"/>
      <c r="F1020" s="133"/>
      <c r="G1020" s="133"/>
      <c r="H1020" s="133"/>
      <c r="I1020" s="133"/>
      <c r="J1020" s="133"/>
      <c r="K1020" s="154"/>
      <c r="L1020" s="154"/>
      <c r="M1020" s="154"/>
      <c r="N1020" s="154"/>
      <c r="O1020" s="322" t="str">
        <f>IF($C1020="1 - HöS",'C1. Verprobung'!$C$17,
IF($C1020="2 - HöS/HS",'C1. Verprobung'!$C$18,
IF($C1020="3 - HS",'C1. Verprobung'!$C$19,
IF($C1020="4 - HS/MS",'C1. Verprobung'!$C$20,
IF($C1020="5 - MS",'C1. Verprobung'!$C$21,
IF($C1020="6 - MS/NS",'C1. Verprobung'!$C$22,
IF($C1020="7 - NS",'C1. Verprobung'!$C$23,"-")))))))</f>
        <v>-</v>
      </c>
      <c r="P1020" s="322" t="str">
        <f>IF($C1020="1 - HöS",'C1. Verprobung'!$D$17,
IF($C1020="2 - HöS/HS",'C1. Verprobung'!$D$18,
IF($C1020="3 - HS",'C1. Verprobung'!$D$19,
IF($C1020="4 - HS/MS",'C1. Verprobung'!$D$20,
IF($C1020="5 - MS",'C1. Verprobung'!$D$21,
IF($C1020="6 - MS/NS",'C1. Verprobung'!$D$22,
IF($C1020="7 - NS",'C1. Verprobung'!$D$23,"-")))))))</f>
        <v>-</v>
      </c>
      <c r="Q1020" s="322" t="str">
        <f>IF($C1020="1 - HöS",'C1. Verprobung'!$E$17,
IF($C1020="2 - HöS/HS",'C1. Verprobung'!$E$18,
IF($C1020="3 - HS",'C1. Verprobung'!$E$19,
IF($C1020="4 - HS/MS",'C1. Verprobung'!$E$20,
IF($C1020="5 - MS",'C1. Verprobung'!$E$21,
IF($C1020="6 - MS/NS",'C1. Verprobung'!$E$22,
IF($C1020="7 - NS",'C1. Verprobung'!$E$23,"-")))))))</f>
        <v>-</v>
      </c>
      <c r="R1020" s="322" t="str">
        <f>IF($C1020="1 - HöS",'C1. Verprobung'!$F$17,
IF($C1020="2 - HöS/HS",'C1. Verprobung'!$F$18,
IF($C1020="3 - HS",'C1. Verprobung'!$F$19,
IF($C1020="4 - HS/MS",'C1. Verprobung'!$F$20,
IF($C1020="5 - MS",'C1. Verprobung'!$F$21,
IF($C1020="6 - MS/NS",'C1. Verprobung'!$F$22,
IF($C1020="7 - NS",'C1. Verprobung'!$F$23,"-")))))))</f>
        <v>-</v>
      </c>
      <c r="S1020" s="151"/>
      <c r="T1020" s="181">
        <f t="shared" si="78"/>
        <v>0</v>
      </c>
      <c r="U1020" s="181">
        <f t="shared" si="79"/>
        <v>0</v>
      </c>
      <c r="V1020" s="181">
        <f t="shared" si="80"/>
        <v>0</v>
      </c>
      <c r="W1020" s="181">
        <f t="shared" si="81"/>
        <v>0</v>
      </c>
      <c r="X1020" s="181">
        <f t="shared" si="82"/>
        <v>0</v>
      </c>
    </row>
    <row r="1021" spans="2:24" ht="15" customHeight="1" x14ac:dyDescent="0.2">
      <c r="B1021" s="337" t="s">
        <v>36</v>
      </c>
      <c r="C1021" s="133" t="s">
        <v>36</v>
      </c>
      <c r="D1021" s="133" t="s">
        <v>36</v>
      </c>
      <c r="E1021" s="133"/>
      <c r="F1021" s="133"/>
      <c r="G1021" s="133"/>
      <c r="H1021" s="133"/>
      <c r="I1021" s="133"/>
      <c r="J1021" s="133"/>
      <c r="K1021" s="154"/>
      <c r="L1021" s="154"/>
      <c r="M1021" s="154"/>
      <c r="N1021" s="154"/>
      <c r="O1021" s="322" t="str">
        <f>IF($C1021="1 - HöS",'C1. Verprobung'!$C$17,
IF($C1021="2 - HöS/HS",'C1. Verprobung'!$C$18,
IF($C1021="3 - HS",'C1. Verprobung'!$C$19,
IF($C1021="4 - HS/MS",'C1. Verprobung'!$C$20,
IF($C1021="5 - MS",'C1. Verprobung'!$C$21,
IF($C1021="6 - MS/NS",'C1. Verprobung'!$C$22,
IF($C1021="7 - NS",'C1. Verprobung'!$C$23,"-")))))))</f>
        <v>-</v>
      </c>
      <c r="P1021" s="322" t="str">
        <f>IF($C1021="1 - HöS",'C1. Verprobung'!$D$17,
IF($C1021="2 - HöS/HS",'C1. Verprobung'!$D$18,
IF($C1021="3 - HS",'C1. Verprobung'!$D$19,
IF($C1021="4 - HS/MS",'C1. Verprobung'!$D$20,
IF($C1021="5 - MS",'C1. Verprobung'!$D$21,
IF($C1021="6 - MS/NS",'C1. Verprobung'!$D$22,
IF($C1021="7 - NS",'C1. Verprobung'!$D$23,"-")))))))</f>
        <v>-</v>
      </c>
      <c r="Q1021" s="322" t="str">
        <f>IF($C1021="1 - HöS",'C1. Verprobung'!$E$17,
IF($C1021="2 - HöS/HS",'C1. Verprobung'!$E$18,
IF($C1021="3 - HS",'C1. Verprobung'!$E$19,
IF($C1021="4 - HS/MS",'C1. Verprobung'!$E$20,
IF($C1021="5 - MS",'C1. Verprobung'!$E$21,
IF($C1021="6 - MS/NS",'C1. Verprobung'!$E$22,
IF($C1021="7 - NS",'C1. Verprobung'!$E$23,"-")))))))</f>
        <v>-</v>
      </c>
      <c r="R1021" s="322" t="str">
        <f>IF($C1021="1 - HöS",'C1. Verprobung'!$F$17,
IF($C1021="2 - HöS/HS",'C1. Verprobung'!$F$18,
IF($C1021="3 - HS",'C1. Verprobung'!$F$19,
IF($C1021="4 - HS/MS",'C1. Verprobung'!$F$20,
IF($C1021="5 - MS",'C1. Verprobung'!$F$21,
IF($C1021="6 - MS/NS",'C1. Verprobung'!$F$22,
IF($C1021="7 - NS",'C1. Verprobung'!$F$23,"-")))))))</f>
        <v>-</v>
      </c>
      <c r="S1021" s="151"/>
      <c r="T1021" s="181">
        <f t="shared" si="78"/>
        <v>0</v>
      </c>
      <c r="U1021" s="181">
        <f t="shared" si="79"/>
        <v>0</v>
      </c>
      <c r="V1021" s="181">
        <f t="shared" si="80"/>
        <v>0</v>
      </c>
      <c r="W1021" s="181">
        <f t="shared" si="81"/>
        <v>0</v>
      </c>
      <c r="X1021" s="181">
        <f t="shared" si="82"/>
        <v>0</v>
      </c>
    </row>
    <row r="1022" spans="2:24" ht="15" customHeight="1" x14ac:dyDescent="0.2">
      <c r="B1022" s="337" t="s">
        <v>36</v>
      </c>
      <c r="C1022" s="133" t="s">
        <v>36</v>
      </c>
      <c r="D1022" s="133" t="s">
        <v>36</v>
      </c>
      <c r="E1022" s="133"/>
      <c r="F1022" s="133"/>
      <c r="G1022" s="133"/>
      <c r="H1022" s="133"/>
      <c r="I1022" s="133"/>
      <c r="J1022" s="133"/>
      <c r="K1022" s="154"/>
      <c r="L1022" s="154"/>
      <c r="M1022" s="154"/>
      <c r="N1022" s="154"/>
      <c r="O1022" s="322" t="str">
        <f>IF($C1022="1 - HöS",'C1. Verprobung'!$C$17,
IF($C1022="2 - HöS/HS",'C1. Verprobung'!$C$18,
IF($C1022="3 - HS",'C1. Verprobung'!$C$19,
IF($C1022="4 - HS/MS",'C1. Verprobung'!$C$20,
IF($C1022="5 - MS",'C1. Verprobung'!$C$21,
IF($C1022="6 - MS/NS",'C1. Verprobung'!$C$22,
IF($C1022="7 - NS",'C1. Verprobung'!$C$23,"-")))))))</f>
        <v>-</v>
      </c>
      <c r="P1022" s="322" t="str">
        <f>IF($C1022="1 - HöS",'C1. Verprobung'!$D$17,
IF($C1022="2 - HöS/HS",'C1. Verprobung'!$D$18,
IF($C1022="3 - HS",'C1. Verprobung'!$D$19,
IF($C1022="4 - HS/MS",'C1. Verprobung'!$D$20,
IF($C1022="5 - MS",'C1. Verprobung'!$D$21,
IF($C1022="6 - MS/NS",'C1. Verprobung'!$D$22,
IF($C1022="7 - NS",'C1. Verprobung'!$D$23,"-")))))))</f>
        <v>-</v>
      </c>
      <c r="Q1022" s="322" t="str">
        <f>IF($C1022="1 - HöS",'C1. Verprobung'!$E$17,
IF($C1022="2 - HöS/HS",'C1. Verprobung'!$E$18,
IF($C1022="3 - HS",'C1. Verprobung'!$E$19,
IF($C1022="4 - HS/MS",'C1. Verprobung'!$E$20,
IF($C1022="5 - MS",'C1. Verprobung'!$E$21,
IF($C1022="6 - MS/NS",'C1. Verprobung'!$E$22,
IF($C1022="7 - NS",'C1. Verprobung'!$E$23,"-")))))))</f>
        <v>-</v>
      </c>
      <c r="R1022" s="322" t="str">
        <f>IF($C1022="1 - HöS",'C1. Verprobung'!$F$17,
IF($C1022="2 - HöS/HS",'C1. Verprobung'!$F$18,
IF($C1022="3 - HS",'C1. Verprobung'!$F$19,
IF($C1022="4 - HS/MS",'C1. Verprobung'!$F$20,
IF($C1022="5 - MS",'C1. Verprobung'!$F$21,
IF($C1022="6 - MS/NS",'C1. Verprobung'!$F$22,
IF($C1022="7 - NS",'C1. Verprobung'!$F$23,"-")))))))</f>
        <v>-</v>
      </c>
      <c r="S1022" s="151"/>
      <c r="T1022" s="181">
        <f t="shared" si="78"/>
        <v>0</v>
      </c>
      <c r="U1022" s="181">
        <f t="shared" si="79"/>
        <v>0</v>
      </c>
      <c r="V1022" s="181">
        <f t="shared" si="80"/>
        <v>0</v>
      </c>
      <c r="W1022" s="181">
        <f t="shared" si="81"/>
        <v>0</v>
      </c>
      <c r="X1022" s="181">
        <f t="shared" si="82"/>
        <v>0</v>
      </c>
    </row>
    <row r="1023" spans="2:24" ht="15" customHeight="1" x14ac:dyDescent="0.2">
      <c r="B1023" s="337" t="s">
        <v>36</v>
      </c>
      <c r="C1023" s="133" t="s">
        <v>36</v>
      </c>
      <c r="D1023" s="133" t="s">
        <v>36</v>
      </c>
      <c r="E1023" s="133"/>
      <c r="F1023" s="133"/>
      <c r="G1023" s="133"/>
      <c r="H1023" s="133"/>
      <c r="I1023" s="133"/>
      <c r="J1023" s="133"/>
      <c r="K1023" s="154"/>
      <c r="L1023" s="154"/>
      <c r="M1023" s="154"/>
      <c r="N1023" s="154"/>
      <c r="O1023" s="322" t="str">
        <f>IF($C1023="1 - HöS",'C1. Verprobung'!$C$17,
IF($C1023="2 - HöS/HS",'C1. Verprobung'!$C$18,
IF($C1023="3 - HS",'C1. Verprobung'!$C$19,
IF($C1023="4 - HS/MS",'C1. Verprobung'!$C$20,
IF($C1023="5 - MS",'C1. Verprobung'!$C$21,
IF($C1023="6 - MS/NS",'C1. Verprobung'!$C$22,
IF($C1023="7 - NS",'C1. Verprobung'!$C$23,"-")))))))</f>
        <v>-</v>
      </c>
      <c r="P1023" s="322" t="str">
        <f>IF($C1023="1 - HöS",'C1. Verprobung'!$D$17,
IF($C1023="2 - HöS/HS",'C1. Verprobung'!$D$18,
IF($C1023="3 - HS",'C1. Verprobung'!$D$19,
IF($C1023="4 - HS/MS",'C1. Verprobung'!$D$20,
IF($C1023="5 - MS",'C1. Verprobung'!$D$21,
IF($C1023="6 - MS/NS",'C1. Verprobung'!$D$22,
IF($C1023="7 - NS",'C1. Verprobung'!$D$23,"-")))))))</f>
        <v>-</v>
      </c>
      <c r="Q1023" s="322" t="str">
        <f>IF($C1023="1 - HöS",'C1. Verprobung'!$E$17,
IF($C1023="2 - HöS/HS",'C1. Verprobung'!$E$18,
IF($C1023="3 - HS",'C1. Verprobung'!$E$19,
IF($C1023="4 - HS/MS",'C1. Verprobung'!$E$20,
IF($C1023="5 - MS",'C1. Verprobung'!$E$21,
IF($C1023="6 - MS/NS",'C1. Verprobung'!$E$22,
IF($C1023="7 - NS",'C1. Verprobung'!$E$23,"-")))))))</f>
        <v>-</v>
      </c>
      <c r="R1023" s="322" t="str">
        <f>IF($C1023="1 - HöS",'C1. Verprobung'!$F$17,
IF($C1023="2 - HöS/HS",'C1. Verprobung'!$F$18,
IF($C1023="3 - HS",'C1. Verprobung'!$F$19,
IF($C1023="4 - HS/MS",'C1. Verprobung'!$F$20,
IF($C1023="5 - MS",'C1. Verprobung'!$F$21,
IF($C1023="6 - MS/NS",'C1. Verprobung'!$F$22,
IF($C1023="7 - NS",'C1. Verprobung'!$F$23,"-")))))))</f>
        <v>-</v>
      </c>
      <c r="S1023" s="151"/>
      <c r="T1023" s="181">
        <f t="shared" si="78"/>
        <v>0</v>
      </c>
      <c r="U1023" s="181">
        <f t="shared" si="79"/>
        <v>0</v>
      </c>
      <c r="V1023" s="181">
        <f t="shared" si="80"/>
        <v>0</v>
      </c>
      <c r="W1023" s="181">
        <f t="shared" si="81"/>
        <v>0</v>
      </c>
      <c r="X1023" s="181">
        <f t="shared" si="82"/>
        <v>0</v>
      </c>
    </row>
    <row r="1024" spans="2:24" ht="15" customHeight="1" x14ac:dyDescent="0.2">
      <c r="B1024" s="337" t="s">
        <v>36</v>
      </c>
      <c r="C1024" s="133" t="s">
        <v>36</v>
      </c>
      <c r="D1024" s="133" t="s">
        <v>36</v>
      </c>
      <c r="E1024" s="133"/>
      <c r="F1024" s="133"/>
      <c r="G1024" s="133"/>
      <c r="H1024" s="133"/>
      <c r="I1024" s="133"/>
      <c r="J1024" s="133"/>
      <c r="K1024" s="154"/>
      <c r="L1024" s="154"/>
      <c r="M1024" s="154"/>
      <c r="N1024" s="154"/>
      <c r="O1024" s="322" t="str">
        <f>IF($C1024="1 - HöS",'C1. Verprobung'!$C$17,
IF($C1024="2 - HöS/HS",'C1. Verprobung'!$C$18,
IF($C1024="3 - HS",'C1. Verprobung'!$C$19,
IF($C1024="4 - HS/MS",'C1. Verprobung'!$C$20,
IF($C1024="5 - MS",'C1. Verprobung'!$C$21,
IF($C1024="6 - MS/NS",'C1. Verprobung'!$C$22,
IF($C1024="7 - NS",'C1. Verprobung'!$C$23,"-")))))))</f>
        <v>-</v>
      </c>
      <c r="P1024" s="322" t="str">
        <f>IF($C1024="1 - HöS",'C1. Verprobung'!$D$17,
IF($C1024="2 - HöS/HS",'C1. Verprobung'!$D$18,
IF($C1024="3 - HS",'C1. Verprobung'!$D$19,
IF($C1024="4 - HS/MS",'C1. Verprobung'!$D$20,
IF($C1024="5 - MS",'C1. Verprobung'!$D$21,
IF($C1024="6 - MS/NS",'C1. Verprobung'!$D$22,
IF($C1024="7 - NS",'C1. Verprobung'!$D$23,"-")))))))</f>
        <v>-</v>
      </c>
      <c r="Q1024" s="322" t="str">
        <f>IF($C1024="1 - HöS",'C1. Verprobung'!$E$17,
IF($C1024="2 - HöS/HS",'C1. Verprobung'!$E$18,
IF($C1024="3 - HS",'C1. Verprobung'!$E$19,
IF($C1024="4 - HS/MS",'C1. Verprobung'!$E$20,
IF($C1024="5 - MS",'C1. Verprobung'!$E$21,
IF($C1024="6 - MS/NS",'C1. Verprobung'!$E$22,
IF($C1024="7 - NS",'C1. Verprobung'!$E$23,"-")))))))</f>
        <v>-</v>
      </c>
      <c r="R1024" s="322" t="str">
        <f>IF($C1024="1 - HöS",'C1. Verprobung'!$F$17,
IF($C1024="2 - HöS/HS",'C1. Verprobung'!$F$18,
IF($C1024="3 - HS",'C1. Verprobung'!$F$19,
IF($C1024="4 - HS/MS",'C1. Verprobung'!$F$20,
IF($C1024="5 - MS",'C1. Verprobung'!$F$21,
IF($C1024="6 - MS/NS",'C1. Verprobung'!$F$22,
IF($C1024="7 - NS",'C1. Verprobung'!$F$23,"-")))))))</f>
        <v>-</v>
      </c>
      <c r="S1024" s="151"/>
      <c r="T1024" s="181">
        <f t="shared" si="78"/>
        <v>0</v>
      </c>
      <c r="U1024" s="181">
        <f t="shared" si="79"/>
        <v>0</v>
      </c>
      <c r="V1024" s="181">
        <f t="shared" si="80"/>
        <v>0</v>
      </c>
      <c r="W1024" s="181">
        <f t="shared" si="81"/>
        <v>0</v>
      </c>
      <c r="X1024" s="181">
        <f t="shared" si="82"/>
        <v>0</v>
      </c>
    </row>
    <row r="1025" spans="2:24" ht="15" customHeight="1" x14ac:dyDescent="0.2">
      <c r="B1025" s="337" t="s">
        <v>36</v>
      </c>
      <c r="C1025" s="133" t="s">
        <v>36</v>
      </c>
      <c r="D1025" s="133" t="s">
        <v>36</v>
      </c>
      <c r="E1025" s="133"/>
      <c r="F1025" s="133"/>
      <c r="G1025" s="133"/>
      <c r="H1025" s="133"/>
      <c r="I1025" s="133"/>
      <c r="J1025" s="133"/>
      <c r="K1025" s="154"/>
      <c r="L1025" s="154"/>
      <c r="M1025" s="154"/>
      <c r="N1025" s="154"/>
      <c r="O1025" s="322" t="str">
        <f>IF($C1025="1 - HöS",'C1. Verprobung'!$C$17,
IF($C1025="2 - HöS/HS",'C1. Verprobung'!$C$18,
IF($C1025="3 - HS",'C1. Verprobung'!$C$19,
IF($C1025="4 - HS/MS",'C1. Verprobung'!$C$20,
IF($C1025="5 - MS",'C1. Verprobung'!$C$21,
IF($C1025="6 - MS/NS",'C1. Verprobung'!$C$22,
IF($C1025="7 - NS",'C1. Verprobung'!$C$23,"-")))))))</f>
        <v>-</v>
      </c>
      <c r="P1025" s="322" t="str">
        <f>IF($C1025="1 - HöS",'C1. Verprobung'!$D$17,
IF($C1025="2 - HöS/HS",'C1. Verprobung'!$D$18,
IF($C1025="3 - HS",'C1. Verprobung'!$D$19,
IF($C1025="4 - HS/MS",'C1. Verprobung'!$D$20,
IF($C1025="5 - MS",'C1. Verprobung'!$D$21,
IF($C1025="6 - MS/NS",'C1. Verprobung'!$D$22,
IF($C1025="7 - NS",'C1. Verprobung'!$D$23,"-")))))))</f>
        <v>-</v>
      </c>
      <c r="Q1025" s="322" t="str">
        <f>IF($C1025="1 - HöS",'C1. Verprobung'!$E$17,
IF($C1025="2 - HöS/HS",'C1. Verprobung'!$E$18,
IF($C1025="3 - HS",'C1. Verprobung'!$E$19,
IF($C1025="4 - HS/MS",'C1. Verprobung'!$E$20,
IF($C1025="5 - MS",'C1. Verprobung'!$E$21,
IF($C1025="6 - MS/NS",'C1. Verprobung'!$E$22,
IF($C1025="7 - NS",'C1. Verprobung'!$E$23,"-")))))))</f>
        <v>-</v>
      </c>
      <c r="R1025" s="322" t="str">
        <f>IF($C1025="1 - HöS",'C1. Verprobung'!$F$17,
IF($C1025="2 - HöS/HS",'C1. Verprobung'!$F$18,
IF($C1025="3 - HS",'C1. Verprobung'!$F$19,
IF($C1025="4 - HS/MS",'C1. Verprobung'!$F$20,
IF($C1025="5 - MS",'C1. Verprobung'!$F$21,
IF($C1025="6 - MS/NS",'C1. Verprobung'!$F$22,
IF($C1025="7 - NS",'C1. Verprobung'!$F$23,"-")))))))</f>
        <v>-</v>
      </c>
      <c r="S1025" s="151"/>
      <c r="T1025" s="181">
        <f t="shared" si="78"/>
        <v>0</v>
      </c>
      <c r="U1025" s="181">
        <f t="shared" si="79"/>
        <v>0</v>
      </c>
      <c r="V1025" s="181">
        <f t="shared" si="80"/>
        <v>0</v>
      </c>
      <c r="W1025" s="181">
        <f t="shared" si="81"/>
        <v>0</v>
      </c>
      <c r="X1025" s="181">
        <f t="shared" si="82"/>
        <v>0</v>
      </c>
    </row>
    <row r="1026" spans="2:24" ht="15" customHeight="1" x14ac:dyDescent="0.2">
      <c r="B1026" s="337" t="s">
        <v>36</v>
      </c>
      <c r="C1026" s="133" t="s">
        <v>36</v>
      </c>
      <c r="D1026" s="133" t="s">
        <v>36</v>
      </c>
      <c r="E1026" s="133"/>
      <c r="F1026" s="133"/>
      <c r="G1026" s="133"/>
      <c r="H1026" s="133"/>
      <c r="I1026" s="133"/>
      <c r="J1026" s="133"/>
      <c r="K1026" s="154"/>
      <c r="L1026" s="154"/>
      <c r="M1026" s="154"/>
      <c r="N1026" s="154"/>
      <c r="O1026" s="322" t="str">
        <f>IF($C1026="1 - HöS",'C1. Verprobung'!$C$17,
IF($C1026="2 - HöS/HS",'C1. Verprobung'!$C$18,
IF($C1026="3 - HS",'C1. Verprobung'!$C$19,
IF($C1026="4 - HS/MS",'C1. Verprobung'!$C$20,
IF($C1026="5 - MS",'C1. Verprobung'!$C$21,
IF($C1026="6 - MS/NS",'C1. Verprobung'!$C$22,
IF($C1026="7 - NS",'C1. Verprobung'!$C$23,"-")))))))</f>
        <v>-</v>
      </c>
      <c r="P1026" s="322" t="str">
        <f>IF($C1026="1 - HöS",'C1. Verprobung'!$D$17,
IF($C1026="2 - HöS/HS",'C1. Verprobung'!$D$18,
IF($C1026="3 - HS",'C1. Verprobung'!$D$19,
IF($C1026="4 - HS/MS",'C1. Verprobung'!$D$20,
IF($C1026="5 - MS",'C1. Verprobung'!$D$21,
IF($C1026="6 - MS/NS",'C1. Verprobung'!$D$22,
IF($C1026="7 - NS",'C1. Verprobung'!$D$23,"-")))))))</f>
        <v>-</v>
      </c>
      <c r="Q1026" s="322" t="str">
        <f>IF($C1026="1 - HöS",'C1. Verprobung'!$E$17,
IF($C1026="2 - HöS/HS",'C1. Verprobung'!$E$18,
IF($C1026="3 - HS",'C1. Verprobung'!$E$19,
IF($C1026="4 - HS/MS",'C1. Verprobung'!$E$20,
IF($C1026="5 - MS",'C1. Verprobung'!$E$21,
IF($C1026="6 - MS/NS",'C1. Verprobung'!$E$22,
IF($C1026="7 - NS",'C1. Verprobung'!$E$23,"-")))))))</f>
        <v>-</v>
      </c>
      <c r="R1026" s="322" t="str">
        <f>IF($C1026="1 - HöS",'C1. Verprobung'!$F$17,
IF($C1026="2 - HöS/HS",'C1. Verprobung'!$F$18,
IF($C1026="3 - HS",'C1. Verprobung'!$F$19,
IF($C1026="4 - HS/MS",'C1. Verprobung'!$F$20,
IF($C1026="5 - MS",'C1. Verprobung'!$F$21,
IF($C1026="6 - MS/NS",'C1. Verprobung'!$F$22,
IF($C1026="7 - NS",'C1. Verprobung'!$F$23,"-")))))))</f>
        <v>-</v>
      </c>
      <c r="S1026" s="151"/>
      <c r="T1026" s="181">
        <f t="shared" si="78"/>
        <v>0</v>
      </c>
      <c r="U1026" s="181">
        <f t="shared" si="79"/>
        <v>0</v>
      </c>
      <c r="V1026" s="181">
        <f t="shared" si="80"/>
        <v>0</v>
      </c>
      <c r="W1026" s="181">
        <f t="shared" si="81"/>
        <v>0</v>
      </c>
      <c r="X1026" s="181">
        <f t="shared" si="82"/>
        <v>0</v>
      </c>
    </row>
    <row r="1027" spans="2:24" ht="15" customHeight="1" x14ac:dyDescent="0.2">
      <c r="B1027" s="337" t="s">
        <v>36</v>
      </c>
      <c r="C1027" s="133" t="s">
        <v>36</v>
      </c>
      <c r="D1027" s="133" t="s">
        <v>36</v>
      </c>
      <c r="E1027" s="133"/>
      <c r="F1027" s="133"/>
      <c r="G1027" s="133"/>
      <c r="H1027" s="133"/>
      <c r="I1027" s="133"/>
      <c r="J1027" s="133"/>
      <c r="K1027" s="154"/>
      <c r="L1027" s="154"/>
      <c r="M1027" s="154"/>
      <c r="N1027" s="154"/>
      <c r="O1027" s="322" t="str">
        <f>IF($C1027="1 - HöS",'C1. Verprobung'!$C$17,
IF($C1027="2 - HöS/HS",'C1. Verprobung'!$C$18,
IF($C1027="3 - HS",'C1. Verprobung'!$C$19,
IF($C1027="4 - HS/MS",'C1. Verprobung'!$C$20,
IF($C1027="5 - MS",'C1. Verprobung'!$C$21,
IF($C1027="6 - MS/NS",'C1. Verprobung'!$C$22,
IF($C1027="7 - NS",'C1. Verprobung'!$C$23,"-")))))))</f>
        <v>-</v>
      </c>
      <c r="P1027" s="322" t="str">
        <f>IF($C1027="1 - HöS",'C1. Verprobung'!$D$17,
IF($C1027="2 - HöS/HS",'C1. Verprobung'!$D$18,
IF($C1027="3 - HS",'C1. Verprobung'!$D$19,
IF($C1027="4 - HS/MS",'C1. Verprobung'!$D$20,
IF($C1027="5 - MS",'C1. Verprobung'!$D$21,
IF($C1027="6 - MS/NS",'C1. Verprobung'!$D$22,
IF($C1027="7 - NS",'C1. Verprobung'!$D$23,"-")))))))</f>
        <v>-</v>
      </c>
      <c r="Q1027" s="322" t="str">
        <f>IF($C1027="1 - HöS",'C1. Verprobung'!$E$17,
IF($C1027="2 - HöS/HS",'C1. Verprobung'!$E$18,
IF($C1027="3 - HS",'C1. Verprobung'!$E$19,
IF($C1027="4 - HS/MS",'C1. Verprobung'!$E$20,
IF($C1027="5 - MS",'C1. Verprobung'!$E$21,
IF($C1027="6 - MS/NS",'C1. Verprobung'!$E$22,
IF($C1027="7 - NS",'C1. Verprobung'!$E$23,"-")))))))</f>
        <v>-</v>
      </c>
      <c r="R1027" s="322" t="str">
        <f>IF($C1027="1 - HöS",'C1. Verprobung'!$F$17,
IF($C1027="2 - HöS/HS",'C1. Verprobung'!$F$18,
IF($C1027="3 - HS",'C1. Verprobung'!$F$19,
IF($C1027="4 - HS/MS",'C1. Verprobung'!$F$20,
IF($C1027="5 - MS",'C1. Verprobung'!$F$21,
IF($C1027="6 - MS/NS",'C1. Verprobung'!$F$22,
IF($C1027="7 - NS",'C1. Verprobung'!$F$23,"-")))))))</f>
        <v>-</v>
      </c>
      <c r="S1027" s="151"/>
      <c r="T1027" s="181">
        <f t="shared" si="78"/>
        <v>0</v>
      </c>
      <c r="U1027" s="181">
        <f t="shared" si="79"/>
        <v>0</v>
      </c>
      <c r="V1027" s="181">
        <f t="shared" si="80"/>
        <v>0</v>
      </c>
      <c r="W1027" s="181">
        <f t="shared" si="81"/>
        <v>0</v>
      </c>
      <c r="X1027" s="181">
        <f t="shared" si="82"/>
        <v>0</v>
      </c>
    </row>
    <row r="1028" spans="2:24" ht="15" customHeight="1" x14ac:dyDescent="0.2">
      <c r="B1028" s="337" t="s">
        <v>36</v>
      </c>
      <c r="C1028" s="133" t="s">
        <v>36</v>
      </c>
      <c r="D1028" s="133" t="s">
        <v>36</v>
      </c>
      <c r="E1028" s="133"/>
      <c r="F1028" s="133"/>
      <c r="G1028" s="133"/>
      <c r="H1028" s="133"/>
      <c r="I1028" s="133"/>
      <c r="J1028" s="133"/>
      <c r="K1028" s="154"/>
      <c r="L1028" s="154"/>
      <c r="M1028" s="154"/>
      <c r="N1028" s="154"/>
      <c r="O1028" s="322" t="str">
        <f>IF($C1028="1 - HöS",'C1. Verprobung'!$C$17,
IF($C1028="2 - HöS/HS",'C1. Verprobung'!$C$18,
IF($C1028="3 - HS",'C1. Verprobung'!$C$19,
IF($C1028="4 - HS/MS",'C1. Verprobung'!$C$20,
IF($C1028="5 - MS",'C1. Verprobung'!$C$21,
IF($C1028="6 - MS/NS",'C1. Verprobung'!$C$22,
IF($C1028="7 - NS",'C1. Verprobung'!$C$23,"-")))))))</f>
        <v>-</v>
      </c>
      <c r="P1028" s="322" t="str">
        <f>IF($C1028="1 - HöS",'C1. Verprobung'!$D$17,
IF($C1028="2 - HöS/HS",'C1. Verprobung'!$D$18,
IF($C1028="3 - HS",'C1. Verprobung'!$D$19,
IF($C1028="4 - HS/MS",'C1. Verprobung'!$D$20,
IF($C1028="5 - MS",'C1. Verprobung'!$D$21,
IF($C1028="6 - MS/NS",'C1. Verprobung'!$D$22,
IF($C1028="7 - NS",'C1. Verprobung'!$D$23,"-")))))))</f>
        <v>-</v>
      </c>
      <c r="Q1028" s="322" t="str">
        <f>IF($C1028="1 - HöS",'C1. Verprobung'!$E$17,
IF($C1028="2 - HöS/HS",'C1. Verprobung'!$E$18,
IF($C1028="3 - HS",'C1. Verprobung'!$E$19,
IF($C1028="4 - HS/MS",'C1. Verprobung'!$E$20,
IF($C1028="5 - MS",'C1. Verprobung'!$E$21,
IF($C1028="6 - MS/NS",'C1. Verprobung'!$E$22,
IF($C1028="7 - NS",'C1. Verprobung'!$E$23,"-")))))))</f>
        <v>-</v>
      </c>
      <c r="R1028" s="322" t="str">
        <f>IF($C1028="1 - HöS",'C1. Verprobung'!$F$17,
IF($C1028="2 - HöS/HS",'C1. Verprobung'!$F$18,
IF($C1028="3 - HS",'C1. Verprobung'!$F$19,
IF($C1028="4 - HS/MS",'C1. Verprobung'!$F$20,
IF($C1028="5 - MS",'C1. Verprobung'!$F$21,
IF($C1028="6 - MS/NS",'C1. Verprobung'!$F$22,
IF($C1028="7 - NS",'C1. Verprobung'!$F$23,"-")))))))</f>
        <v>-</v>
      </c>
      <c r="S1028" s="151"/>
      <c r="T1028" s="181">
        <f t="shared" si="78"/>
        <v>0</v>
      </c>
      <c r="U1028" s="181">
        <f t="shared" si="79"/>
        <v>0</v>
      </c>
      <c r="V1028" s="181">
        <f t="shared" si="80"/>
        <v>0</v>
      </c>
      <c r="W1028" s="181">
        <f t="shared" si="81"/>
        <v>0</v>
      </c>
      <c r="X1028" s="181">
        <f t="shared" si="82"/>
        <v>0</v>
      </c>
    </row>
    <row r="1029" spans="2:24" ht="15" customHeight="1" x14ac:dyDescent="0.2">
      <c r="B1029" s="337" t="s">
        <v>36</v>
      </c>
      <c r="C1029" s="133" t="s">
        <v>36</v>
      </c>
      <c r="D1029" s="133" t="s">
        <v>36</v>
      </c>
      <c r="E1029" s="133"/>
      <c r="F1029" s="133"/>
      <c r="G1029" s="133"/>
      <c r="H1029" s="133"/>
      <c r="I1029" s="133"/>
      <c r="J1029" s="133"/>
      <c r="K1029" s="154"/>
      <c r="L1029" s="154"/>
      <c r="M1029" s="154"/>
      <c r="N1029" s="154"/>
      <c r="O1029" s="322" t="str">
        <f>IF($C1029="1 - HöS",'C1. Verprobung'!$C$17,
IF($C1029="2 - HöS/HS",'C1. Verprobung'!$C$18,
IF($C1029="3 - HS",'C1. Verprobung'!$C$19,
IF($C1029="4 - HS/MS",'C1. Verprobung'!$C$20,
IF($C1029="5 - MS",'C1. Verprobung'!$C$21,
IF($C1029="6 - MS/NS",'C1. Verprobung'!$C$22,
IF($C1029="7 - NS",'C1. Verprobung'!$C$23,"-")))))))</f>
        <v>-</v>
      </c>
      <c r="P1029" s="322" t="str">
        <f>IF($C1029="1 - HöS",'C1. Verprobung'!$D$17,
IF($C1029="2 - HöS/HS",'C1. Verprobung'!$D$18,
IF($C1029="3 - HS",'C1. Verprobung'!$D$19,
IF($C1029="4 - HS/MS",'C1. Verprobung'!$D$20,
IF($C1029="5 - MS",'C1. Verprobung'!$D$21,
IF($C1029="6 - MS/NS",'C1. Verprobung'!$D$22,
IF($C1029="7 - NS",'C1. Verprobung'!$D$23,"-")))))))</f>
        <v>-</v>
      </c>
      <c r="Q1029" s="322" t="str">
        <f>IF($C1029="1 - HöS",'C1. Verprobung'!$E$17,
IF($C1029="2 - HöS/HS",'C1. Verprobung'!$E$18,
IF($C1029="3 - HS",'C1. Verprobung'!$E$19,
IF($C1029="4 - HS/MS",'C1. Verprobung'!$E$20,
IF($C1029="5 - MS",'C1. Verprobung'!$E$21,
IF($C1029="6 - MS/NS",'C1. Verprobung'!$E$22,
IF($C1029="7 - NS",'C1. Verprobung'!$E$23,"-")))))))</f>
        <v>-</v>
      </c>
      <c r="R1029" s="322" t="str">
        <f>IF($C1029="1 - HöS",'C1. Verprobung'!$F$17,
IF($C1029="2 - HöS/HS",'C1. Verprobung'!$F$18,
IF($C1029="3 - HS",'C1. Verprobung'!$F$19,
IF($C1029="4 - HS/MS",'C1. Verprobung'!$F$20,
IF($C1029="5 - MS",'C1. Verprobung'!$F$21,
IF($C1029="6 - MS/NS",'C1. Verprobung'!$F$22,
IF($C1029="7 - NS",'C1. Verprobung'!$F$23,"-")))))))</f>
        <v>-</v>
      </c>
      <c r="S1029" s="151"/>
      <c r="T1029" s="181">
        <f t="shared" si="78"/>
        <v>0</v>
      </c>
      <c r="U1029" s="181">
        <f t="shared" si="79"/>
        <v>0</v>
      </c>
      <c r="V1029" s="181">
        <f t="shared" si="80"/>
        <v>0</v>
      </c>
      <c r="W1029" s="181">
        <f t="shared" si="81"/>
        <v>0</v>
      </c>
      <c r="X1029" s="181">
        <f t="shared" si="82"/>
        <v>0</v>
      </c>
    </row>
    <row r="1030" spans="2:24" ht="15" customHeight="1" x14ac:dyDescent="0.2">
      <c r="B1030" s="337" t="s">
        <v>36</v>
      </c>
      <c r="C1030" s="133" t="s">
        <v>36</v>
      </c>
      <c r="D1030" s="133" t="s">
        <v>36</v>
      </c>
      <c r="E1030" s="133"/>
      <c r="F1030" s="133"/>
      <c r="G1030" s="133"/>
      <c r="H1030" s="133"/>
      <c r="I1030" s="133"/>
      <c r="J1030" s="133"/>
      <c r="K1030" s="154"/>
      <c r="L1030" s="154"/>
      <c r="M1030" s="154"/>
      <c r="N1030" s="154"/>
      <c r="O1030" s="322" t="str">
        <f>IF($C1030="1 - HöS",'C1. Verprobung'!$C$17,
IF($C1030="2 - HöS/HS",'C1. Verprobung'!$C$18,
IF($C1030="3 - HS",'C1. Verprobung'!$C$19,
IF($C1030="4 - HS/MS",'C1. Verprobung'!$C$20,
IF($C1030="5 - MS",'C1. Verprobung'!$C$21,
IF($C1030="6 - MS/NS",'C1. Verprobung'!$C$22,
IF($C1030="7 - NS",'C1. Verprobung'!$C$23,"-")))))))</f>
        <v>-</v>
      </c>
      <c r="P1030" s="322" t="str">
        <f>IF($C1030="1 - HöS",'C1. Verprobung'!$D$17,
IF($C1030="2 - HöS/HS",'C1. Verprobung'!$D$18,
IF($C1030="3 - HS",'C1. Verprobung'!$D$19,
IF($C1030="4 - HS/MS",'C1. Verprobung'!$D$20,
IF($C1030="5 - MS",'C1. Verprobung'!$D$21,
IF($C1030="6 - MS/NS",'C1. Verprobung'!$D$22,
IF($C1030="7 - NS",'C1. Verprobung'!$D$23,"-")))))))</f>
        <v>-</v>
      </c>
      <c r="Q1030" s="322" t="str">
        <f>IF($C1030="1 - HöS",'C1. Verprobung'!$E$17,
IF($C1030="2 - HöS/HS",'C1. Verprobung'!$E$18,
IF($C1030="3 - HS",'C1. Verprobung'!$E$19,
IF($C1030="4 - HS/MS",'C1. Verprobung'!$E$20,
IF($C1030="5 - MS",'C1. Verprobung'!$E$21,
IF($C1030="6 - MS/NS",'C1. Verprobung'!$E$22,
IF($C1030="7 - NS",'C1. Verprobung'!$E$23,"-")))))))</f>
        <v>-</v>
      </c>
      <c r="R1030" s="322" t="str">
        <f>IF($C1030="1 - HöS",'C1. Verprobung'!$F$17,
IF($C1030="2 - HöS/HS",'C1. Verprobung'!$F$18,
IF($C1030="3 - HS",'C1. Verprobung'!$F$19,
IF($C1030="4 - HS/MS",'C1. Verprobung'!$F$20,
IF($C1030="5 - MS",'C1. Verprobung'!$F$21,
IF($C1030="6 - MS/NS",'C1. Verprobung'!$F$22,
IF($C1030="7 - NS",'C1. Verprobung'!$F$23,"-")))))))</f>
        <v>-</v>
      </c>
      <c r="S1030" s="151"/>
      <c r="T1030" s="181">
        <f t="shared" si="78"/>
        <v>0</v>
      </c>
      <c r="U1030" s="181">
        <f t="shared" si="79"/>
        <v>0</v>
      </c>
      <c r="V1030" s="181">
        <f t="shared" si="80"/>
        <v>0</v>
      </c>
      <c r="W1030" s="181">
        <f t="shared" si="81"/>
        <v>0</v>
      </c>
      <c r="X1030" s="181">
        <f t="shared" si="82"/>
        <v>0</v>
      </c>
    </row>
    <row r="1031" spans="2:24" ht="15" customHeight="1" x14ac:dyDescent="0.2">
      <c r="B1031" s="337" t="s">
        <v>36</v>
      </c>
      <c r="C1031" s="133" t="s">
        <v>36</v>
      </c>
      <c r="D1031" s="133" t="s">
        <v>36</v>
      </c>
      <c r="E1031" s="133"/>
      <c r="F1031" s="133"/>
      <c r="G1031" s="133"/>
      <c r="H1031" s="133"/>
      <c r="I1031" s="133"/>
      <c r="J1031" s="133"/>
      <c r="K1031" s="154"/>
      <c r="L1031" s="154"/>
      <c r="M1031" s="154"/>
      <c r="N1031" s="154"/>
      <c r="O1031" s="322" t="str">
        <f>IF($C1031="1 - HöS",'C1. Verprobung'!$C$17,
IF($C1031="2 - HöS/HS",'C1. Verprobung'!$C$18,
IF($C1031="3 - HS",'C1. Verprobung'!$C$19,
IF($C1031="4 - HS/MS",'C1. Verprobung'!$C$20,
IF($C1031="5 - MS",'C1. Verprobung'!$C$21,
IF($C1031="6 - MS/NS",'C1. Verprobung'!$C$22,
IF($C1031="7 - NS",'C1. Verprobung'!$C$23,"-")))))))</f>
        <v>-</v>
      </c>
      <c r="P1031" s="322" t="str">
        <f>IF($C1031="1 - HöS",'C1. Verprobung'!$D$17,
IF($C1031="2 - HöS/HS",'C1. Verprobung'!$D$18,
IF($C1031="3 - HS",'C1. Verprobung'!$D$19,
IF($C1031="4 - HS/MS",'C1. Verprobung'!$D$20,
IF($C1031="5 - MS",'C1. Verprobung'!$D$21,
IF($C1031="6 - MS/NS",'C1. Verprobung'!$D$22,
IF($C1031="7 - NS",'C1. Verprobung'!$D$23,"-")))))))</f>
        <v>-</v>
      </c>
      <c r="Q1031" s="322" t="str">
        <f>IF($C1031="1 - HöS",'C1. Verprobung'!$E$17,
IF($C1031="2 - HöS/HS",'C1. Verprobung'!$E$18,
IF($C1031="3 - HS",'C1. Verprobung'!$E$19,
IF($C1031="4 - HS/MS",'C1. Verprobung'!$E$20,
IF($C1031="5 - MS",'C1. Verprobung'!$E$21,
IF($C1031="6 - MS/NS",'C1. Verprobung'!$E$22,
IF($C1031="7 - NS",'C1. Verprobung'!$E$23,"-")))))))</f>
        <v>-</v>
      </c>
      <c r="R1031" s="322" t="str">
        <f>IF($C1031="1 - HöS",'C1. Verprobung'!$F$17,
IF($C1031="2 - HöS/HS",'C1. Verprobung'!$F$18,
IF($C1031="3 - HS",'C1. Verprobung'!$F$19,
IF($C1031="4 - HS/MS",'C1. Verprobung'!$F$20,
IF($C1031="5 - MS",'C1. Verprobung'!$F$21,
IF($C1031="6 - MS/NS",'C1. Verprobung'!$F$22,
IF($C1031="7 - NS",'C1. Verprobung'!$F$23,"-")))))))</f>
        <v>-</v>
      </c>
      <c r="S1031" s="151"/>
      <c r="T1031" s="181">
        <f t="shared" si="78"/>
        <v>0</v>
      </c>
      <c r="U1031" s="181">
        <f t="shared" si="79"/>
        <v>0</v>
      </c>
      <c r="V1031" s="181">
        <f t="shared" si="80"/>
        <v>0</v>
      </c>
      <c r="W1031" s="181">
        <f t="shared" si="81"/>
        <v>0</v>
      </c>
      <c r="X1031" s="181">
        <f t="shared" si="82"/>
        <v>0</v>
      </c>
    </row>
    <row r="1032" spans="2:24" ht="15" customHeight="1" x14ac:dyDescent="0.2">
      <c r="B1032" s="337" t="s">
        <v>36</v>
      </c>
      <c r="C1032" s="133" t="s">
        <v>36</v>
      </c>
      <c r="D1032" s="133" t="s">
        <v>36</v>
      </c>
      <c r="E1032" s="133"/>
      <c r="F1032" s="133"/>
      <c r="G1032" s="133"/>
      <c r="H1032" s="133"/>
      <c r="I1032" s="133"/>
      <c r="J1032" s="133"/>
      <c r="K1032" s="154"/>
      <c r="L1032" s="154"/>
      <c r="M1032" s="154"/>
      <c r="N1032" s="154"/>
      <c r="O1032" s="322" t="str">
        <f>IF($C1032="1 - HöS",'C1. Verprobung'!$C$17,
IF($C1032="2 - HöS/HS",'C1. Verprobung'!$C$18,
IF($C1032="3 - HS",'C1. Verprobung'!$C$19,
IF($C1032="4 - HS/MS",'C1. Verprobung'!$C$20,
IF($C1032="5 - MS",'C1. Verprobung'!$C$21,
IF($C1032="6 - MS/NS",'C1. Verprobung'!$C$22,
IF($C1032="7 - NS",'C1. Verprobung'!$C$23,"-")))))))</f>
        <v>-</v>
      </c>
      <c r="P1032" s="322" t="str">
        <f>IF($C1032="1 - HöS",'C1. Verprobung'!$D$17,
IF($C1032="2 - HöS/HS",'C1. Verprobung'!$D$18,
IF($C1032="3 - HS",'C1. Verprobung'!$D$19,
IF($C1032="4 - HS/MS",'C1. Verprobung'!$D$20,
IF($C1032="5 - MS",'C1. Verprobung'!$D$21,
IF($C1032="6 - MS/NS",'C1. Verprobung'!$D$22,
IF($C1032="7 - NS",'C1. Verprobung'!$D$23,"-")))))))</f>
        <v>-</v>
      </c>
      <c r="Q1032" s="322" t="str">
        <f>IF($C1032="1 - HöS",'C1. Verprobung'!$E$17,
IF($C1032="2 - HöS/HS",'C1. Verprobung'!$E$18,
IF($C1032="3 - HS",'C1. Verprobung'!$E$19,
IF($C1032="4 - HS/MS",'C1. Verprobung'!$E$20,
IF($C1032="5 - MS",'C1. Verprobung'!$E$21,
IF($C1032="6 - MS/NS",'C1. Verprobung'!$E$22,
IF($C1032="7 - NS",'C1. Verprobung'!$E$23,"-")))))))</f>
        <v>-</v>
      </c>
      <c r="R1032" s="322" t="str">
        <f>IF($C1032="1 - HöS",'C1. Verprobung'!$F$17,
IF($C1032="2 - HöS/HS",'C1. Verprobung'!$F$18,
IF($C1032="3 - HS",'C1. Verprobung'!$F$19,
IF($C1032="4 - HS/MS",'C1. Verprobung'!$F$20,
IF($C1032="5 - MS",'C1. Verprobung'!$F$21,
IF($C1032="6 - MS/NS",'C1. Verprobung'!$F$22,
IF($C1032="7 - NS",'C1. Verprobung'!$F$23,"-")))))))</f>
        <v>-</v>
      </c>
      <c r="S1032" s="151"/>
      <c r="T1032" s="181">
        <f t="shared" si="78"/>
        <v>0</v>
      </c>
      <c r="U1032" s="181">
        <f t="shared" si="79"/>
        <v>0</v>
      </c>
      <c r="V1032" s="181">
        <f t="shared" si="80"/>
        <v>0</v>
      </c>
      <c r="W1032" s="181">
        <f t="shared" si="81"/>
        <v>0</v>
      </c>
      <c r="X1032" s="181">
        <f t="shared" si="82"/>
        <v>0</v>
      </c>
    </row>
    <row r="1033" spans="2:24" ht="15" customHeight="1" x14ac:dyDescent="0.2">
      <c r="B1033" s="337" t="s">
        <v>36</v>
      </c>
      <c r="C1033" s="133" t="s">
        <v>36</v>
      </c>
      <c r="D1033" s="133" t="s">
        <v>36</v>
      </c>
      <c r="E1033" s="133"/>
      <c r="F1033" s="133"/>
      <c r="G1033" s="133"/>
      <c r="H1033" s="133"/>
      <c r="I1033" s="133"/>
      <c r="J1033" s="133"/>
      <c r="K1033" s="154"/>
      <c r="L1033" s="154"/>
      <c r="M1033" s="154"/>
      <c r="N1033" s="154"/>
      <c r="O1033" s="322" t="str">
        <f>IF($C1033="1 - HöS",'C1. Verprobung'!$C$17,
IF($C1033="2 - HöS/HS",'C1. Verprobung'!$C$18,
IF($C1033="3 - HS",'C1. Verprobung'!$C$19,
IF($C1033="4 - HS/MS",'C1. Verprobung'!$C$20,
IF($C1033="5 - MS",'C1. Verprobung'!$C$21,
IF($C1033="6 - MS/NS",'C1. Verprobung'!$C$22,
IF($C1033="7 - NS",'C1. Verprobung'!$C$23,"-")))))))</f>
        <v>-</v>
      </c>
      <c r="P1033" s="322" t="str">
        <f>IF($C1033="1 - HöS",'C1. Verprobung'!$D$17,
IF($C1033="2 - HöS/HS",'C1. Verprobung'!$D$18,
IF($C1033="3 - HS",'C1. Verprobung'!$D$19,
IF($C1033="4 - HS/MS",'C1. Verprobung'!$D$20,
IF($C1033="5 - MS",'C1. Verprobung'!$D$21,
IF($C1033="6 - MS/NS",'C1. Verprobung'!$D$22,
IF($C1033="7 - NS",'C1. Verprobung'!$D$23,"-")))))))</f>
        <v>-</v>
      </c>
      <c r="Q1033" s="322" t="str">
        <f>IF($C1033="1 - HöS",'C1. Verprobung'!$E$17,
IF($C1033="2 - HöS/HS",'C1. Verprobung'!$E$18,
IF($C1033="3 - HS",'C1. Verprobung'!$E$19,
IF($C1033="4 - HS/MS",'C1. Verprobung'!$E$20,
IF($C1033="5 - MS",'C1. Verprobung'!$E$21,
IF($C1033="6 - MS/NS",'C1. Verprobung'!$E$22,
IF($C1033="7 - NS",'C1. Verprobung'!$E$23,"-")))))))</f>
        <v>-</v>
      </c>
      <c r="R1033" s="322" t="str">
        <f>IF($C1033="1 - HöS",'C1. Verprobung'!$F$17,
IF($C1033="2 - HöS/HS",'C1. Verprobung'!$F$18,
IF($C1033="3 - HS",'C1. Verprobung'!$F$19,
IF($C1033="4 - HS/MS",'C1. Verprobung'!$F$20,
IF($C1033="5 - MS",'C1. Verprobung'!$F$21,
IF($C1033="6 - MS/NS",'C1. Verprobung'!$F$22,
IF($C1033="7 - NS",'C1. Verprobung'!$F$23,"-")))))))</f>
        <v>-</v>
      </c>
      <c r="S1033" s="151"/>
      <c r="T1033" s="181">
        <f t="shared" si="78"/>
        <v>0</v>
      </c>
      <c r="U1033" s="181">
        <f t="shared" si="79"/>
        <v>0</v>
      </c>
      <c r="V1033" s="181">
        <f t="shared" si="80"/>
        <v>0</v>
      </c>
      <c r="W1033" s="181">
        <f t="shared" si="81"/>
        <v>0</v>
      </c>
      <c r="X1033" s="181">
        <f t="shared" si="82"/>
        <v>0</v>
      </c>
    </row>
    <row r="1034" spans="2:24" ht="15" customHeight="1" x14ac:dyDescent="0.2">
      <c r="B1034" s="337" t="s">
        <v>36</v>
      </c>
      <c r="C1034" s="133" t="s">
        <v>36</v>
      </c>
      <c r="D1034" s="133" t="s">
        <v>36</v>
      </c>
      <c r="E1034" s="133"/>
      <c r="F1034" s="133"/>
      <c r="G1034" s="133"/>
      <c r="H1034" s="133"/>
      <c r="I1034" s="133"/>
      <c r="J1034" s="133"/>
      <c r="K1034" s="154"/>
      <c r="L1034" s="154"/>
      <c r="M1034" s="154"/>
      <c r="N1034" s="154"/>
      <c r="O1034" s="322" t="str">
        <f>IF($C1034="1 - HöS",'C1. Verprobung'!$C$17,
IF($C1034="2 - HöS/HS",'C1. Verprobung'!$C$18,
IF($C1034="3 - HS",'C1. Verprobung'!$C$19,
IF($C1034="4 - HS/MS",'C1. Verprobung'!$C$20,
IF($C1034="5 - MS",'C1. Verprobung'!$C$21,
IF($C1034="6 - MS/NS",'C1. Verprobung'!$C$22,
IF($C1034="7 - NS",'C1. Verprobung'!$C$23,"-")))))))</f>
        <v>-</v>
      </c>
      <c r="P1034" s="322" t="str">
        <f>IF($C1034="1 - HöS",'C1. Verprobung'!$D$17,
IF($C1034="2 - HöS/HS",'C1. Verprobung'!$D$18,
IF($C1034="3 - HS",'C1. Verprobung'!$D$19,
IF($C1034="4 - HS/MS",'C1. Verprobung'!$D$20,
IF($C1034="5 - MS",'C1. Verprobung'!$D$21,
IF($C1034="6 - MS/NS",'C1. Verprobung'!$D$22,
IF($C1034="7 - NS",'C1. Verprobung'!$D$23,"-")))))))</f>
        <v>-</v>
      </c>
      <c r="Q1034" s="322" t="str">
        <f>IF($C1034="1 - HöS",'C1. Verprobung'!$E$17,
IF($C1034="2 - HöS/HS",'C1. Verprobung'!$E$18,
IF($C1034="3 - HS",'C1. Verprobung'!$E$19,
IF($C1034="4 - HS/MS",'C1. Verprobung'!$E$20,
IF($C1034="5 - MS",'C1. Verprobung'!$E$21,
IF($C1034="6 - MS/NS",'C1. Verprobung'!$E$22,
IF($C1034="7 - NS",'C1. Verprobung'!$E$23,"-")))))))</f>
        <v>-</v>
      </c>
      <c r="R1034" s="322" t="str">
        <f>IF($C1034="1 - HöS",'C1. Verprobung'!$F$17,
IF($C1034="2 - HöS/HS",'C1. Verprobung'!$F$18,
IF($C1034="3 - HS",'C1. Verprobung'!$F$19,
IF($C1034="4 - HS/MS",'C1. Verprobung'!$F$20,
IF($C1034="5 - MS",'C1. Verprobung'!$F$21,
IF($C1034="6 - MS/NS",'C1. Verprobung'!$F$22,
IF($C1034="7 - NS",'C1. Verprobung'!$F$23,"-")))))))</f>
        <v>-</v>
      </c>
      <c r="S1034" s="151"/>
      <c r="T1034" s="181">
        <f t="shared" si="78"/>
        <v>0</v>
      </c>
      <c r="U1034" s="181">
        <f t="shared" si="79"/>
        <v>0</v>
      </c>
      <c r="V1034" s="181">
        <f t="shared" si="80"/>
        <v>0</v>
      </c>
      <c r="W1034" s="181">
        <f t="shared" si="81"/>
        <v>0</v>
      </c>
      <c r="X1034" s="181">
        <f t="shared" si="82"/>
        <v>0</v>
      </c>
    </row>
    <row r="1035" spans="2:24" ht="15" customHeight="1" x14ac:dyDescent="0.2">
      <c r="B1035" s="337" t="s">
        <v>36</v>
      </c>
      <c r="C1035" s="133" t="s">
        <v>36</v>
      </c>
      <c r="D1035" s="133" t="s">
        <v>36</v>
      </c>
      <c r="E1035" s="133"/>
      <c r="F1035" s="133"/>
      <c r="G1035" s="133"/>
      <c r="H1035" s="133"/>
      <c r="I1035" s="133"/>
      <c r="J1035" s="133"/>
      <c r="K1035" s="154"/>
      <c r="L1035" s="154"/>
      <c r="M1035" s="154"/>
      <c r="N1035" s="154"/>
      <c r="O1035" s="322" t="str">
        <f>IF($C1035="1 - HöS",'C1. Verprobung'!$C$17,
IF($C1035="2 - HöS/HS",'C1. Verprobung'!$C$18,
IF($C1035="3 - HS",'C1. Verprobung'!$C$19,
IF($C1035="4 - HS/MS",'C1. Verprobung'!$C$20,
IF($C1035="5 - MS",'C1. Verprobung'!$C$21,
IF($C1035="6 - MS/NS",'C1. Verprobung'!$C$22,
IF($C1035="7 - NS",'C1. Verprobung'!$C$23,"-")))))))</f>
        <v>-</v>
      </c>
      <c r="P1035" s="322" t="str">
        <f>IF($C1035="1 - HöS",'C1. Verprobung'!$D$17,
IF($C1035="2 - HöS/HS",'C1. Verprobung'!$D$18,
IF($C1035="3 - HS",'C1. Verprobung'!$D$19,
IF($C1035="4 - HS/MS",'C1. Verprobung'!$D$20,
IF($C1035="5 - MS",'C1. Verprobung'!$D$21,
IF($C1035="6 - MS/NS",'C1. Verprobung'!$D$22,
IF($C1035="7 - NS",'C1. Verprobung'!$D$23,"-")))))))</f>
        <v>-</v>
      </c>
      <c r="Q1035" s="322" t="str">
        <f>IF($C1035="1 - HöS",'C1. Verprobung'!$E$17,
IF($C1035="2 - HöS/HS",'C1. Verprobung'!$E$18,
IF($C1035="3 - HS",'C1. Verprobung'!$E$19,
IF($C1035="4 - HS/MS",'C1. Verprobung'!$E$20,
IF($C1035="5 - MS",'C1. Verprobung'!$E$21,
IF($C1035="6 - MS/NS",'C1. Verprobung'!$E$22,
IF($C1035="7 - NS",'C1. Verprobung'!$E$23,"-")))))))</f>
        <v>-</v>
      </c>
      <c r="R1035" s="322" t="str">
        <f>IF($C1035="1 - HöS",'C1. Verprobung'!$F$17,
IF($C1035="2 - HöS/HS",'C1. Verprobung'!$F$18,
IF($C1035="3 - HS",'C1. Verprobung'!$F$19,
IF($C1035="4 - HS/MS",'C1. Verprobung'!$F$20,
IF($C1035="5 - MS",'C1. Verprobung'!$F$21,
IF($C1035="6 - MS/NS",'C1. Verprobung'!$F$22,
IF($C1035="7 - NS",'C1. Verprobung'!$F$23,"-")))))))</f>
        <v>-</v>
      </c>
      <c r="S1035" s="151"/>
      <c r="T1035" s="181">
        <f t="shared" si="78"/>
        <v>0</v>
      </c>
      <c r="U1035" s="181">
        <f t="shared" si="79"/>
        <v>0</v>
      </c>
      <c r="V1035" s="181">
        <f t="shared" si="80"/>
        <v>0</v>
      </c>
      <c r="W1035" s="181">
        <f t="shared" si="81"/>
        <v>0</v>
      </c>
      <c r="X1035" s="181">
        <f t="shared" si="82"/>
        <v>0</v>
      </c>
    </row>
    <row r="1036" spans="2:24" ht="15" customHeight="1" x14ac:dyDescent="0.2">
      <c r="B1036" s="337" t="s">
        <v>36</v>
      </c>
      <c r="C1036" s="133" t="s">
        <v>36</v>
      </c>
      <c r="D1036" s="133" t="s">
        <v>36</v>
      </c>
      <c r="E1036" s="133"/>
      <c r="F1036" s="133"/>
      <c r="G1036" s="133"/>
      <c r="H1036" s="133"/>
      <c r="I1036" s="133"/>
      <c r="J1036" s="133"/>
      <c r="K1036" s="154"/>
      <c r="L1036" s="154"/>
      <c r="M1036" s="154"/>
      <c r="N1036" s="154"/>
      <c r="O1036" s="322" t="str">
        <f>IF($C1036="1 - HöS",'C1. Verprobung'!$C$17,
IF($C1036="2 - HöS/HS",'C1. Verprobung'!$C$18,
IF($C1036="3 - HS",'C1. Verprobung'!$C$19,
IF($C1036="4 - HS/MS",'C1. Verprobung'!$C$20,
IF($C1036="5 - MS",'C1. Verprobung'!$C$21,
IF($C1036="6 - MS/NS",'C1. Verprobung'!$C$22,
IF($C1036="7 - NS",'C1. Verprobung'!$C$23,"-")))))))</f>
        <v>-</v>
      </c>
      <c r="P1036" s="322" t="str">
        <f>IF($C1036="1 - HöS",'C1. Verprobung'!$D$17,
IF($C1036="2 - HöS/HS",'C1. Verprobung'!$D$18,
IF($C1036="3 - HS",'C1. Verprobung'!$D$19,
IF($C1036="4 - HS/MS",'C1. Verprobung'!$D$20,
IF($C1036="5 - MS",'C1. Verprobung'!$D$21,
IF($C1036="6 - MS/NS",'C1. Verprobung'!$D$22,
IF($C1036="7 - NS",'C1. Verprobung'!$D$23,"-")))))))</f>
        <v>-</v>
      </c>
      <c r="Q1036" s="322" t="str">
        <f>IF($C1036="1 - HöS",'C1. Verprobung'!$E$17,
IF($C1036="2 - HöS/HS",'C1. Verprobung'!$E$18,
IF($C1036="3 - HS",'C1. Verprobung'!$E$19,
IF($C1036="4 - HS/MS",'C1. Verprobung'!$E$20,
IF($C1036="5 - MS",'C1. Verprobung'!$E$21,
IF($C1036="6 - MS/NS",'C1. Verprobung'!$E$22,
IF($C1036="7 - NS",'C1. Verprobung'!$E$23,"-")))))))</f>
        <v>-</v>
      </c>
      <c r="R1036" s="322" t="str">
        <f>IF($C1036="1 - HöS",'C1. Verprobung'!$F$17,
IF($C1036="2 - HöS/HS",'C1. Verprobung'!$F$18,
IF($C1036="3 - HS",'C1. Verprobung'!$F$19,
IF($C1036="4 - HS/MS",'C1. Verprobung'!$F$20,
IF($C1036="5 - MS",'C1. Verprobung'!$F$21,
IF($C1036="6 - MS/NS",'C1. Verprobung'!$F$22,
IF($C1036="7 - NS",'C1. Verprobung'!$F$23,"-")))))))</f>
        <v>-</v>
      </c>
      <c r="S1036" s="151"/>
      <c r="T1036" s="181">
        <f t="shared" si="78"/>
        <v>0</v>
      </c>
      <c r="U1036" s="181">
        <f t="shared" si="79"/>
        <v>0</v>
      </c>
      <c r="V1036" s="181">
        <f t="shared" si="80"/>
        <v>0</v>
      </c>
      <c r="W1036" s="181">
        <f t="shared" si="81"/>
        <v>0</v>
      </c>
      <c r="X1036" s="181">
        <f t="shared" si="82"/>
        <v>0</v>
      </c>
    </row>
    <row r="1037" spans="2:24" ht="15" customHeight="1" x14ac:dyDescent="0.2">
      <c r="B1037" s="337" t="s">
        <v>36</v>
      </c>
      <c r="C1037" s="133" t="s">
        <v>36</v>
      </c>
      <c r="D1037" s="133" t="s">
        <v>36</v>
      </c>
      <c r="E1037" s="133"/>
      <c r="F1037" s="133"/>
      <c r="G1037" s="133"/>
      <c r="H1037" s="133"/>
      <c r="I1037" s="133"/>
      <c r="J1037" s="133"/>
      <c r="K1037" s="154"/>
      <c r="L1037" s="154"/>
      <c r="M1037" s="154"/>
      <c r="N1037" s="154"/>
      <c r="O1037" s="322" t="str">
        <f>IF($C1037="1 - HöS",'C1. Verprobung'!$C$17,
IF($C1037="2 - HöS/HS",'C1. Verprobung'!$C$18,
IF($C1037="3 - HS",'C1. Verprobung'!$C$19,
IF($C1037="4 - HS/MS",'C1. Verprobung'!$C$20,
IF($C1037="5 - MS",'C1. Verprobung'!$C$21,
IF($C1037="6 - MS/NS",'C1. Verprobung'!$C$22,
IF($C1037="7 - NS",'C1. Verprobung'!$C$23,"-")))))))</f>
        <v>-</v>
      </c>
      <c r="P1037" s="322" t="str">
        <f>IF($C1037="1 - HöS",'C1. Verprobung'!$D$17,
IF($C1037="2 - HöS/HS",'C1. Verprobung'!$D$18,
IF($C1037="3 - HS",'C1. Verprobung'!$D$19,
IF($C1037="4 - HS/MS",'C1. Verprobung'!$D$20,
IF($C1037="5 - MS",'C1. Verprobung'!$D$21,
IF($C1037="6 - MS/NS",'C1. Verprobung'!$D$22,
IF($C1037="7 - NS",'C1. Verprobung'!$D$23,"-")))))))</f>
        <v>-</v>
      </c>
      <c r="Q1037" s="322" t="str">
        <f>IF($C1037="1 - HöS",'C1. Verprobung'!$E$17,
IF($C1037="2 - HöS/HS",'C1. Verprobung'!$E$18,
IF($C1037="3 - HS",'C1. Verprobung'!$E$19,
IF($C1037="4 - HS/MS",'C1. Verprobung'!$E$20,
IF($C1037="5 - MS",'C1. Verprobung'!$E$21,
IF($C1037="6 - MS/NS",'C1. Verprobung'!$E$22,
IF($C1037="7 - NS",'C1. Verprobung'!$E$23,"-")))))))</f>
        <v>-</v>
      </c>
      <c r="R1037" s="322" t="str">
        <f>IF($C1037="1 - HöS",'C1. Verprobung'!$F$17,
IF($C1037="2 - HöS/HS",'C1. Verprobung'!$F$18,
IF($C1037="3 - HS",'C1. Verprobung'!$F$19,
IF($C1037="4 - HS/MS",'C1. Verprobung'!$F$20,
IF($C1037="5 - MS",'C1. Verprobung'!$F$21,
IF($C1037="6 - MS/NS",'C1. Verprobung'!$F$22,
IF($C1037="7 - NS",'C1. Verprobung'!$F$23,"-")))))))</f>
        <v>-</v>
      </c>
      <c r="S1037" s="151"/>
      <c r="T1037" s="181">
        <f t="shared" si="78"/>
        <v>0</v>
      </c>
      <c r="U1037" s="181">
        <f t="shared" si="79"/>
        <v>0</v>
      </c>
      <c r="V1037" s="181">
        <f t="shared" si="80"/>
        <v>0</v>
      </c>
      <c r="W1037" s="181">
        <f t="shared" si="81"/>
        <v>0</v>
      </c>
      <c r="X1037" s="181">
        <f t="shared" si="82"/>
        <v>0</v>
      </c>
    </row>
    <row r="1038" spans="2:24" ht="15" customHeight="1" x14ac:dyDescent="0.2">
      <c r="B1038" s="337" t="s">
        <v>36</v>
      </c>
      <c r="C1038" s="133" t="s">
        <v>36</v>
      </c>
      <c r="D1038" s="133" t="s">
        <v>36</v>
      </c>
      <c r="E1038" s="133"/>
      <c r="F1038" s="133"/>
      <c r="G1038" s="133"/>
      <c r="H1038" s="133"/>
      <c r="I1038" s="133"/>
      <c r="J1038" s="133"/>
      <c r="K1038" s="154"/>
      <c r="L1038" s="154"/>
      <c r="M1038" s="154"/>
      <c r="N1038" s="154"/>
      <c r="O1038" s="322" t="str">
        <f>IF($C1038="1 - HöS",'C1. Verprobung'!$C$17,
IF($C1038="2 - HöS/HS",'C1. Verprobung'!$C$18,
IF($C1038="3 - HS",'C1. Verprobung'!$C$19,
IF($C1038="4 - HS/MS",'C1. Verprobung'!$C$20,
IF($C1038="5 - MS",'C1. Verprobung'!$C$21,
IF($C1038="6 - MS/NS",'C1. Verprobung'!$C$22,
IF($C1038="7 - NS",'C1. Verprobung'!$C$23,"-")))))))</f>
        <v>-</v>
      </c>
      <c r="P1038" s="322" t="str">
        <f>IF($C1038="1 - HöS",'C1. Verprobung'!$D$17,
IF($C1038="2 - HöS/HS",'C1. Verprobung'!$D$18,
IF($C1038="3 - HS",'C1. Verprobung'!$D$19,
IF($C1038="4 - HS/MS",'C1. Verprobung'!$D$20,
IF($C1038="5 - MS",'C1. Verprobung'!$D$21,
IF($C1038="6 - MS/NS",'C1. Verprobung'!$D$22,
IF($C1038="7 - NS",'C1. Verprobung'!$D$23,"-")))))))</f>
        <v>-</v>
      </c>
      <c r="Q1038" s="322" t="str">
        <f>IF($C1038="1 - HöS",'C1. Verprobung'!$E$17,
IF($C1038="2 - HöS/HS",'C1. Verprobung'!$E$18,
IF($C1038="3 - HS",'C1. Verprobung'!$E$19,
IF($C1038="4 - HS/MS",'C1. Verprobung'!$E$20,
IF($C1038="5 - MS",'C1. Verprobung'!$E$21,
IF($C1038="6 - MS/NS",'C1. Verprobung'!$E$22,
IF($C1038="7 - NS",'C1. Verprobung'!$E$23,"-")))))))</f>
        <v>-</v>
      </c>
      <c r="R1038" s="322" t="str">
        <f>IF($C1038="1 - HöS",'C1. Verprobung'!$F$17,
IF($C1038="2 - HöS/HS",'C1. Verprobung'!$F$18,
IF($C1038="3 - HS",'C1. Verprobung'!$F$19,
IF($C1038="4 - HS/MS",'C1. Verprobung'!$F$20,
IF($C1038="5 - MS",'C1. Verprobung'!$F$21,
IF($C1038="6 - MS/NS",'C1. Verprobung'!$F$22,
IF($C1038="7 - NS",'C1. Verprobung'!$F$23,"-")))))))</f>
        <v>-</v>
      </c>
      <c r="S1038" s="151"/>
      <c r="T1038" s="181">
        <f t="shared" si="78"/>
        <v>0</v>
      </c>
      <c r="U1038" s="181">
        <f t="shared" si="79"/>
        <v>0</v>
      </c>
      <c r="V1038" s="181">
        <f t="shared" si="80"/>
        <v>0</v>
      </c>
      <c r="W1038" s="181">
        <f t="shared" si="81"/>
        <v>0</v>
      </c>
      <c r="X1038" s="181">
        <f t="shared" si="82"/>
        <v>0</v>
      </c>
    </row>
    <row r="1039" spans="2:24" ht="15" customHeight="1" x14ac:dyDescent="0.2">
      <c r="B1039" s="337" t="s">
        <v>36</v>
      </c>
      <c r="C1039" s="133" t="s">
        <v>36</v>
      </c>
      <c r="D1039" s="133" t="s">
        <v>36</v>
      </c>
      <c r="E1039" s="133"/>
      <c r="F1039" s="133"/>
      <c r="G1039" s="133"/>
      <c r="H1039" s="133"/>
      <c r="I1039" s="133"/>
      <c r="J1039" s="133"/>
      <c r="K1039" s="154"/>
      <c r="L1039" s="154"/>
      <c r="M1039" s="154"/>
      <c r="N1039" s="154"/>
      <c r="O1039" s="322" t="str">
        <f>IF($C1039="1 - HöS",'C1. Verprobung'!$C$17,
IF($C1039="2 - HöS/HS",'C1. Verprobung'!$C$18,
IF($C1039="3 - HS",'C1. Verprobung'!$C$19,
IF($C1039="4 - HS/MS",'C1. Verprobung'!$C$20,
IF($C1039="5 - MS",'C1. Verprobung'!$C$21,
IF($C1039="6 - MS/NS",'C1. Verprobung'!$C$22,
IF($C1039="7 - NS",'C1. Verprobung'!$C$23,"-")))))))</f>
        <v>-</v>
      </c>
      <c r="P1039" s="322" t="str">
        <f>IF($C1039="1 - HöS",'C1. Verprobung'!$D$17,
IF($C1039="2 - HöS/HS",'C1. Verprobung'!$D$18,
IF($C1039="3 - HS",'C1. Verprobung'!$D$19,
IF($C1039="4 - HS/MS",'C1. Verprobung'!$D$20,
IF($C1039="5 - MS",'C1. Verprobung'!$D$21,
IF($C1039="6 - MS/NS",'C1. Verprobung'!$D$22,
IF($C1039="7 - NS",'C1. Verprobung'!$D$23,"-")))))))</f>
        <v>-</v>
      </c>
      <c r="Q1039" s="322" t="str">
        <f>IF($C1039="1 - HöS",'C1. Verprobung'!$E$17,
IF($C1039="2 - HöS/HS",'C1. Verprobung'!$E$18,
IF($C1039="3 - HS",'C1. Verprobung'!$E$19,
IF($C1039="4 - HS/MS",'C1. Verprobung'!$E$20,
IF($C1039="5 - MS",'C1. Verprobung'!$E$21,
IF($C1039="6 - MS/NS",'C1. Verprobung'!$E$22,
IF($C1039="7 - NS",'C1. Verprobung'!$E$23,"-")))))))</f>
        <v>-</v>
      </c>
      <c r="R1039" s="322" t="str">
        <f>IF($C1039="1 - HöS",'C1. Verprobung'!$F$17,
IF($C1039="2 - HöS/HS",'C1. Verprobung'!$F$18,
IF($C1039="3 - HS",'C1. Verprobung'!$F$19,
IF($C1039="4 - HS/MS",'C1. Verprobung'!$F$20,
IF($C1039="5 - MS",'C1. Verprobung'!$F$21,
IF($C1039="6 - MS/NS",'C1. Verprobung'!$F$22,
IF($C1039="7 - NS",'C1. Verprobung'!$F$23,"-")))))))</f>
        <v>-</v>
      </c>
      <c r="S1039" s="151"/>
      <c r="T1039" s="181">
        <f t="shared" si="78"/>
        <v>0</v>
      </c>
      <c r="U1039" s="181">
        <f t="shared" si="79"/>
        <v>0</v>
      </c>
      <c r="V1039" s="181">
        <f t="shared" si="80"/>
        <v>0</v>
      </c>
      <c r="W1039" s="181">
        <f t="shared" si="81"/>
        <v>0</v>
      </c>
      <c r="X1039" s="181">
        <f t="shared" si="82"/>
        <v>0</v>
      </c>
    </row>
    <row r="1040" spans="2:24" ht="15" customHeight="1" x14ac:dyDescent="0.2">
      <c r="B1040" s="337" t="s">
        <v>36</v>
      </c>
      <c r="C1040" s="133" t="s">
        <v>36</v>
      </c>
      <c r="D1040" s="133" t="s">
        <v>36</v>
      </c>
      <c r="E1040" s="133"/>
      <c r="F1040" s="133"/>
      <c r="G1040" s="133"/>
      <c r="H1040" s="133"/>
      <c r="I1040" s="133"/>
      <c r="J1040" s="133"/>
      <c r="K1040" s="154"/>
      <c r="L1040" s="154"/>
      <c r="M1040" s="154"/>
      <c r="N1040" s="154"/>
      <c r="O1040" s="322" t="str">
        <f>IF($C1040="1 - HöS",'C1. Verprobung'!$C$17,
IF($C1040="2 - HöS/HS",'C1. Verprobung'!$C$18,
IF($C1040="3 - HS",'C1. Verprobung'!$C$19,
IF($C1040="4 - HS/MS",'C1. Verprobung'!$C$20,
IF($C1040="5 - MS",'C1. Verprobung'!$C$21,
IF($C1040="6 - MS/NS",'C1. Verprobung'!$C$22,
IF($C1040="7 - NS",'C1. Verprobung'!$C$23,"-")))))))</f>
        <v>-</v>
      </c>
      <c r="P1040" s="322" t="str">
        <f>IF($C1040="1 - HöS",'C1. Verprobung'!$D$17,
IF($C1040="2 - HöS/HS",'C1. Verprobung'!$D$18,
IF($C1040="3 - HS",'C1. Verprobung'!$D$19,
IF($C1040="4 - HS/MS",'C1. Verprobung'!$D$20,
IF($C1040="5 - MS",'C1. Verprobung'!$D$21,
IF($C1040="6 - MS/NS",'C1. Verprobung'!$D$22,
IF($C1040="7 - NS",'C1. Verprobung'!$D$23,"-")))))))</f>
        <v>-</v>
      </c>
      <c r="Q1040" s="322" t="str">
        <f>IF($C1040="1 - HöS",'C1. Verprobung'!$E$17,
IF($C1040="2 - HöS/HS",'C1. Verprobung'!$E$18,
IF($C1040="3 - HS",'C1. Verprobung'!$E$19,
IF($C1040="4 - HS/MS",'C1. Verprobung'!$E$20,
IF($C1040="5 - MS",'C1. Verprobung'!$E$21,
IF($C1040="6 - MS/NS",'C1. Verprobung'!$E$22,
IF($C1040="7 - NS",'C1. Verprobung'!$E$23,"-")))))))</f>
        <v>-</v>
      </c>
      <c r="R1040" s="322" t="str">
        <f>IF($C1040="1 - HöS",'C1. Verprobung'!$F$17,
IF($C1040="2 - HöS/HS",'C1. Verprobung'!$F$18,
IF($C1040="3 - HS",'C1. Verprobung'!$F$19,
IF($C1040="4 - HS/MS",'C1. Verprobung'!$F$20,
IF($C1040="5 - MS",'C1. Verprobung'!$F$21,
IF($C1040="6 - MS/NS",'C1. Verprobung'!$F$22,
IF($C1040="7 - NS",'C1. Verprobung'!$F$23,"-")))))))</f>
        <v>-</v>
      </c>
      <c r="S1040" s="151"/>
      <c r="T1040" s="181">
        <f t="shared" si="78"/>
        <v>0</v>
      </c>
      <c r="U1040" s="181">
        <f t="shared" si="79"/>
        <v>0</v>
      </c>
      <c r="V1040" s="181">
        <f t="shared" si="80"/>
        <v>0</v>
      </c>
      <c r="W1040" s="181">
        <f t="shared" si="81"/>
        <v>0</v>
      </c>
      <c r="X1040" s="181">
        <f t="shared" si="82"/>
        <v>0</v>
      </c>
    </row>
    <row r="1041" spans="2:24" ht="15" customHeight="1" x14ac:dyDescent="0.2">
      <c r="B1041" s="337" t="s">
        <v>36</v>
      </c>
      <c r="C1041" s="133" t="s">
        <v>36</v>
      </c>
      <c r="D1041" s="133" t="s">
        <v>36</v>
      </c>
      <c r="E1041" s="133"/>
      <c r="F1041" s="133"/>
      <c r="G1041" s="133"/>
      <c r="H1041" s="133"/>
      <c r="I1041" s="133"/>
      <c r="J1041" s="133"/>
      <c r="K1041" s="154"/>
      <c r="L1041" s="154"/>
      <c r="M1041" s="154"/>
      <c r="N1041" s="154"/>
      <c r="O1041" s="322" t="str">
        <f>IF($C1041="1 - HöS",'C1. Verprobung'!$C$17,
IF($C1041="2 - HöS/HS",'C1. Verprobung'!$C$18,
IF($C1041="3 - HS",'C1. Verprobung'!$C$19,
IF($C1041="4 - HS/MS",'C1. Verprobung'!$C$20,
IF($C1041="5 - MS",'C1. Verprobung'!$C$21,
IF($C1041="6 - MS/NS",'C1. Verprobung'!$C$22,
IF($C1041="7 - NS",'C1. Verprobung'!$C$23,"-")))))))</f>
        <v>-</v>
      </c>
      <c r="P1041" s="322" t="str">
        <f>IF($C1041="1 - HöS",'C1. Verprobung'!$D$17,
IF($C1041="2 - HöS/HS",'C1. Verprobung'!$D$18,
IF($C1041="3 - HS",'C1. Verprobung'!$D$19,
IF($C1041="4 - HS/MS",'C1. Verprobung'!$D$20,
IF($C1041="5 - MS",'C1. Verprobung'!$D$21,
IF($C1041="6 - MS/NS",'C1. Verprobung'!$D$22,
IF($C1041="7 - NS",'C1. Verprobung'!$D$23,"-")))))))</f>
        <v>-</v>
      </c>
      <c r="Q1041" s="322" t="str">
        <f>IF($C1041="1 - HöS",'C1. Verprobung'!$E$17,
IF($C1041="2 - HöS/HS",'C1. Verprobung'!$E$18,
IF($C1041="3 - HS",'C1. Verprobung'!$E$19,
IF($C1041="4 - HS/MS",'C1. Verprobung'!$E$20,
IF($C1041="5 - MS",'C1. Verprobung'!$E$21,
IF($C1041="6 - MS/NS",'C1. Verprobung'!$E$22,
IF($C1041="7 - NS",'C1. Verprobung'!$E$23,"-")))))))</f>
        <v>-</v>
      </c>
      <c r="R1041" s="322" t="str">
        <f>IF($C1041="1 - HöS",'C1. Verprobung'!$F$17,
IF($C1041="2 - HöS/HS",'C1. Verprobung'!$F$18,
IF($C1041="3 - HS",'C1. Verprobung'!$F$19,
IF($C1041="4 - HS/MS",'C1. Verprobung'!$F$20,
IF($C1041="5 - MS",'C1. Verprobung'!$F$21,
IF($C1041="6 - MS/NS",'C1. Verprobung'!$F$22,
IF($C1041="7 - NS",'C1. Verprobung'!$F$23,"-")))))))</f>
        <v>-</v>
      </c>
      <c r="S1041" s="151"/>
      <c r="T1041" s="181">
        <f t="shared" ref="T1041:T1104" si="83">IF($B1041="§ 19 Abs. 2 Satz 1 StromNEV",(($K1041*$O1041)+($L1041*$P1041/100))*($S1041),0)</f>
        <v>0</v>
      </c>
      <c r="U1041" s="181">
        <f t="shared" ref="U1041:U1104" si="84">IF($B1041="§ 19 Abs. 2 Satz 1 StromNEV",(($M1041*$Q1041)+($N1041*$R1041/100))*($S1041),0)</f>
        <v>0</v>
      </c>
      <c r="V1041" s="181">
        <f t="shared" ref="V1041:V1104" si="85">IF($B1041="§ 19 Abs. 2 Satz 2 StromNEV",(($M1041*$Q1041)+($N1041*$R1041/100))*($S1041),0)</f>
        <v>0</v>
      </c>
      <c r="W1041" s="181">
        <f t="shared" si="81"/>
        <v>0</v>
      </c>
      <c r="X1041" s="181">
        <f t="shared" si="82"/>
        <v>0</v>
      </c>
    </row>
    <row r="1042" spans="2:24" ht="15" customHeight="1" x14ac:dyDescent="0.2">
      <c r="B1042" s="337" t="s">
        <v>36</v>
      </c>
      <c r="C1042" s="133" t="s">
        <v>36</v>
      </c>
      <c r="D1042" s="133" t="s">
        <v>36</v>
      </c>
      <c r="E1042" s="133"/>
      <c r="F1042" s="133"/>
      <c r="G1042" s="133"/>
      <c r="H1042" s="133"/>
      <c r="I1042" s="133"/>
      <c r="J1042" s="133"/>
      <c r="K1042" s="154"/>
      <c r="L1042" s="154"/>
      <c r="M1042" s="154"/>
      <c r="N1042" s="154"/>
      <c r="O1042" s="322" t="str">
        <f>IF($C1042="1 - HöS",'C1. Verprobung'!$C$17,
IF($C1042="2 - HöS/HS",'C1. Verprobung'!$C$18,
IF($C1042="3 - HS",'C1. Verprobung'!$C$19,
IF($C1042="4 - HS/MS",'C1. Verprobung'!$C$20,
IF($C1042="5 - MS",'C1. Verprobung'!$C$21,
IF($C1042="6 - MS/NS",'C1. Verprobung'!$C$22,
IF($C1042="7 - NS",'C1. Verprobung'!$C$23,"-")))))))</f>
        <v>-</v>
      </c>
      <c r="P1042" s="322" t="str">
        <f>IF($C1042="1 - HöS",'C1. Verprobung'!$D$17,
IF($C1042="2 - HöS/HS",'C1. Verprobung'!$D$18,
IF($C1042="3 - HS",'C1. Verprobung'!$D$19,
IF($C1042="4 - HS/MS",'C1. Verprobung'!$D$20,
IF($C1042="5 - MS",'C1. Verprobung'!$D$21,
IF($C1042="6 - MS/NS",'C1. Verprobung'!$D$22,
IF($C1042="7 - NS",'C1. Verprobung'!$D$23,"-")))))))</f>
        <v>-</v>
      </c>
      <c r="Q1042" s="322" t="str">
        <f>IF($C1042="1 - HöS",'C1. Verprobung'!$E$17,
IF($C1042="2 - HöS/HS",'C1. Verprobung'!$E$18,
IF($C1042="3 - HS",'C1. Verprobung'!$E$19,
IF($C1042="4 - HS/MS",'C1. Verprobung'!$E$20,
IF($C1042="5 - MS",'C1. Verprobung'!$E$21,
IF($C1042="6 - MS/NS",'C1. Verprobung'!$E$22,
IF($C1042="7 - NS",'C1. Verprobung'!$E$23,"-")))))))</f>
        <v>-</v>
      </c>
      <c r="R1042" s="322" t="str">
        <f>IF($C1042="1 - HöS",'C1. Verprobung'!$F$17,
IF($C1042="2 - HöS/HS",'C1. Verprobung'!$F$18,
IF($C1042="3 - HS",'C1. Verprobung'!$F$19,
IF($C1042="4 - HS/MS",'C1. Verprobung'!$F$20,
IF($C1042="5 - MS",'C1. Verprobung'!$F$21,
IF($C1042="6 - MS/NS",'C1. Verprobung'!$F$22,
IF($C1042="7 - NS",'C1. Verprobung'!$F$23,"-")))))))</f>
        <v>-</v>
      </c>
      <c r="S1042" s="151"/>
      <c r="T1042" s="181">
        <f t="shared" si="83"/>
        <v>0</v>
      </c>
      <c r="U1042" s="181">
        <f t="shared" si="84"/>
        <v>0</v>
      </c>
      <c r="V1042" s="181">
        <f t="shared" si="85"/>
        <v>0</v>
      </c>
      <c r="W1042" s="181">
        <f t="shared" ref="W1042:W1105" si="86">IF($B1042="§ 118 Abs. 6 Satz 9 EnWG",(($K1042*$O1042)+($L1042*$P1042/100))*($S1042),0)</f>
        <v>0</v>
      </c>
      <c r="X1042" s="181">
        <f t="shared" ref="X1042:X1105" si="87">IF($B1042="§ 118 Abs. 6 Satz 9 EnWG",(($M1042*$Q1042)+($N1042*$R1042/100))*($S1042),0)</f>
        <v>0</v>
      </c>
    </row>
    <row r="1043" spans="2:24" ht="15" customHeight="1" x14ac:dyDescent="0.2">
      <c r="B1043" s="337" t="s">
        <v>36</v>
      </c>
      <c r="C1043" s="133" t="s">
        <v>36</v>
      </c>
      <c r="D1043" s="133" t="s">
        <v>36</v>
      </c>
      <c r="E1043" s="133"/>
      <c r="F1043" s="133"/>
      <c r="G1043" s="133"/>
      <c r="H1043" s="133"/>
      <c r="I1043" s="133"/>
      <c r="J1043" s="133"/>
      <c r="K1043" s="154"/>
      <c r="L1043" s="154"/>
      <c r="M1043" s="154"/>
      <c r="N1043" s="154"/>
      <c r="O1043" s="322" t="str">
        <f>IF($C1043="1 - HöS",'C1. Verprobung'!$C$17,
IF($C1043="2 - HöS/HS",'C1. Verprobung'!$C$18,
IF($C1043="3 - HS",'C1. Verprobung'!$C$19,
IF($C1043="4 - HS/MS",'C1. Verprobung'!$C$20,
IF($C1043="5 - MS",'C1. Verprobung'!$C$21,
IF($C1043="6 - MS/NS",'C1. Verprobung'!$C$22,
IF($C1043="7 - NS",'C1. Verprobung'!$C$23,"-")))))))</f>
        <v>-</v>
      </c>
      <c r="P1043" s="322" t="str">
        <f>IF($C1043="1 - HöS",'C1. Verprobung'!$D$17,
IF($C1043="2 - HöS/HS",'C1. Verprobung'!$D$18,
IF($C1043="3 - HS",'C1. Verprobung'!$D$19,
IF($C1043="4 - HS/MS",'C1. Verprobung'!$D$20,
IF($C1043="5 - MS",'C1. Verprobung'!$D$21,
IF($C1043="6 - MS/NS",'C1. Verprobung'!$D$22,
IF($C1043="7 - NS",'C1. Verprobung'!$D$23,"-")))))))</f>
        <v>-</v>
      </c>
      <c r="Q1043" s="322" t="str">
        <f>IF($C1043="1 - HöS",'C1. Verprobung'!$E$17,
IF($C1043="2 - HöS/HS",'C1. Verprobung'!$E$18,
IF($C1043="3 - HS",'C1. Verprobung'!$E$19,
IF($C1043="4 - HS/MS",'C1. Verprobung'!$E$20,
IF($C1043="5 - MS",'C1. Verprobung'!$E$21,
IF($C1043="6 - MS/NS",'C1. Verprobung'!$E$22,
IF($C1043="7 - NS",'C1. Verprobung'!$E$23,"-")))))))</f>
        <v>-</v>
      </c>
      <c r="R1043" s="322" t="str">
        <f>IF($C1043="1 - HöS",'C1. Verprobung'!$F$17,
IF($C1043="2 - HöS/HS",'C1. Verprobung'!$F$18,
IF($C1043="3 - HS",'C1. Verprobung'!$F$19,
IF($C1043="4 - HS/MS",'C1. Verprobung'!$F$20,
IF($C1043="5 - MS",'C1. Verprobung'!$F$21,
IF($C1043="6 - MS/NS",'C1. Verprobung'!$F$22,
IF($C1043="7 - NS",'C1. Verprobung'!$F$23,"-")))))))</f>
        <v>-</v>
      </c>
      <c r="S1043" s="151"/>
      <c r="T1043" s="181">
        <f t="shared" si="83"/>
        <v>0</v>
      </c>
      <c r="U1043" s="181">
        <f t="shared" si="84"/>
        <v>0</v>
      </c>
      <c r="V1043" s="181">
        <f t="shared" si="85"/>
        <v>0</v>
      </c>
      <c r="W1043" s="181">
        <f t="shared" si="86"/>
        <v>0</v>
      </c>
      <c r="X1043" s="181">
        <f t="shared" si="87"/>
        <v>0</v>
      </c>
    </row>
    <row r="1044" spans="2:24" ht="15" customHeight="1" x14ac:dyDescent="0.2">
      <c r="B1044" s="337" t="s">
        <v>36</v>
      </c>
      <c r="C1044" s="133" t="s">
        <v>36</v>
      </c>
      <c r="D1044" s="133" t="s">
        <v>36</v>
      </c>
      <c r="E1044" s="133"/>
      <c r="F1044" s="133"/>
      <c r="G1044" s="133"/>
      <c r="H1044" s="133"/>
      <c r="I1044" s="133"/>
      <c r="J1044" s="133"/>
      <c r="K1044" s="154"/>
      <c r="L1044" s="154"/>
      <c r="M1044" s="154"/>
      <c r="N1044" s="154"/>
      <c r="O1044" s="322" t="str">
        <f>IF($C1044="1 - HöS",'C1. Verprobung'!$C$17,
IF($C1044="2 - HöS/HS",'C1. Verprobung'!$C$18,
IF($C1044="3 - HS",'C1. Verprobung'!$C$19,
IF($C1044="4 - HS/MS",'C1. Verprobung'!$C$20,
IF($C1044="5 - MS",'C1. Verprobung'!$C$21,
IF($C1044="6 - MS/NS",'C1. Verprobung'!$C$22,
IF($C1044="7 - NS",'C1. Verprobung'!$C$23,"-")))))))</f>
        <v>-</v>
      </c>
      <c r="P1044" s="322" t="str">
        <f>IF($C1044="1 - HöS",'C1. Verprobung'!$D$17,
IF($C1044="2 - HöS/HS",'C1. Verprobung'!$D$18,
IF($C1044="3 - HS",'C1. Verprobung'!$D$19,
IF($C1044="4 - HS/MS",'C1. Verprobung'!$D$20,
IF($C1044="5 - MS",'C1. Verprobung'!$D$21,
IF($C1044="6 - MS/NS",'C1. Verprobung'!$D$22,
IF($C1044="7 - NS",'C1. Verprobung'!$D$23,"-")))))))</f>
        <v>-</v>
      </c>
      <c r="Q1044" s="322" t="str">
        <f>IF($C1044="1 - HöS",'C1. Verprobung'!$E$17,
IF($C1044="2 - HöS/HS",'C1. Verprobung'!$E$18,
IF($C1044="3 - HS",'C1. Verprobung'!$E$19,
IF($C1044="4 - HS/MS",'C1. Verprobung'!$E$20,
IF($C1044="5 - MS",'C1. Verprobung'!$E$21,
IF($C1044="6 - MS/NS",'C1. Verprobung'!$E$22,
IF($C1044="7 - NS",'C1. Verprobung'!$E$23,"-")))))))</f>
        <v>-</v>
      </c>
      <c r="R1044" s="322" t="str">
        <f>IF($C1044="1 - HöS",'C1. Verprobung'!$F$17,
IF($C1044="2 - HöS/HS",'C1. Verprobung'!$F$18,
IF($C1044="3 - HS",'C1. Verprobung'!$F$19,
IF($C1044="4 - HS/MS",'C1. Verprobung'!$F$20,
IF($C1044="5 - MS",'C1. Verprobung'!$F$21,
IF($C1044="6 - MS/NS",'C1. Verprobung'!$F$22,
IF($C1044="7 - NS",'C1. Verprobung'!$F$23,"-")))))))</f>
        <v>-</v>
      </c>
      <c r="S1044" s="151"/>
      <c r="T1044" s="181">
        <f t="shared" si="83"/>
        <v>0</v>
      </c>
      <c r="U1044" s="181">
        <f t="shared" si="84"/>
        <v>0</v>
      </c>
      <c r="V1044" s="181">
        <f t="shared" si="85"/>
        <v>0</v>
      </c>
      <c r="W1044" s="181">
        <f t="shared" si="86"/>
        <v>0</v>
      </c>
      <c r="X1044" s="181">
        <f t="shared" si="87"/>
        <v>0</v>
      </c>
    </row>
    <row r="1045" spans="2:24" ht="15" customHeight="1" x14ac:dyDescent="0.2">
      <c r="B1045" s="337" t="s">
        <v>36</v>
      </c>
      <c r="C1045" s="133" t="s">
        <v>36</v>
      </c>
      <c r="D1045" s="133" t="s">
        <v>36</v>
      </c>
      <c r="E1045" s="133"/>
      <c r="F1045" s="133"/>
      <c r="G1045" s="133"/>
      <c r="H1045" s="133"/>
      <c r="I1045" s="133"/>
      <c r="J1045" s="133"/>
      <c r="K1045" s="154"/>
      <c r="L1045" s="154"/>
      <c r="M1045" s="154"/>
      <c r="N1045" s="154"/>
      <c r="O1045" s="322" t="str">
        <f>IF($C1045="1 - HöS",'C1. Verprobung'!$C$17,
IF($C1045="2 - HöS/HS",'C1. Verprobung'!$C$18,
IF($C1045="3 - HS",'C1. Verprobung'!$C$19,
IF($C1045="4 - HS/MS",'C1. Verprobung'!$C$20,
IF($C1045="5 - MS",'C1. Verprobung'!$C$21,
IF($C1045="6 - MS/NS",'C1. Verprobung'!$C$22,
IF($C1045="7 - NS",'C1. Verprobung'!$C$23,"-")))))))</f>
        <v>-</v>
      </c>
      <c r="P1045" s="322" t="str">
        <f>IF($C1045="1 - HöS",'C1. Verprobung'!$D$17,
IF($C1045="2 - HöS/HS",'C1. Verprobung'!$D$18,
IF($C1045="3 - HS",'C1. Verprobung'!$D$19,
IF($C1045="4 - HS/MS",'C1. Verprobung'!$D$20,
IF($C1045="5 - MS",'C1. Verprobung'!$D$21,
IF($C1045="6 - MS/NS",'C1. Verprobung'!$D$22,
IF($C1045="7 - NS",'C1. Verprobung'!$D$23,"-")))))))</f>
        <v>-</v>
      </c>
      <c r="Q1045" s="322" t="str">
        <f>IF($C1045="1 - HöS",'C1. Verprobung'!$E$17,
IF($C1045="2 - HöS/HS",'C1. Verprobung'!$E$18,
IF($C1045="3 - HS",'C1. Verprobung'!$E$19,
IF($C1045="4 - HS/MS",'C1. Verprobung'!$E$20,
IF($C1045="5 - MS",'C1. Verprobung'!$E$21,
IF($C1045="6 - MS/NS",'C1. Verprobung'!$E$22,
IF($C1045="7 - NS",'C1. Verprobung'!$E$23,"-")))))))</f>
        <v>-</v>
      </c>
      <c r="R1045" s="322" t="str">
        <f>IF($C1045="1 - HöS",'C1. Verprobung'!$F$17,
IF($C1045="2 - HöS/HS",'C1. Verprobung'!$F$18,
IF($C1045="3 - HS",'C1. Verprobung'!$F$19,
IF($C1045="4 - HS/MS",'C1. Verprobung'!$F$20,
IF($C1045="5 - MS",'C1. Verprobung'!$F$21,
IF($C1045="6 - MS/NS",'C1. Verprobung'!$F$22,
IF($C1045="7 - NS",'C1. Verprobung'!$F$23,"-")))))))</f>
        <v>-</v>
      </c>
      <c r="S1045" s="151"/>
      <c r="T1045" s="181">
        <f t="shared" si="83"/>
        <v>0</v>
      </c>
      <c r="U1045" s="181">
        <f t="shared" si="84"/>
        <v>0</v>
      </c>
      <c r="V1045" s="181">
        <f t="shared" si="85"/>
        <v>0</v>
      </c>
      <c r="W1045" s="181">
        <f t="shared" si="86"/>
        <v>0</v>
      </c>
      <c r="X1045" s="181">
        <f t="shared" si="87"/>
        <v>0</v>
      </c>
    </row>
    <row r="1046" spans="2:24" ht="15" customHeight="1" x14ac:dyDescent="0.2">
      <c r="B1046" s="337" t="s">
        <v>36</v>
      </c>
      <c r="C1046" s="133" t="s">
        <v>36</v>
      </c>
      <c r="D1046" s="133" t="s">
        <v>36</v>
      </c>
      <c r="E1046" s="133"/>
      <c r="F1046" s="133"/>
      <c r="G1046" s="133"/>
      <c r="H1046" s="133"/>
      <c r="I1046" s="133"/>
      <c r="J1046" s="133"/>
      <c r="K1046" s="154"/>
      <c r="L1046" s="154"/>
      <c r="M1046" s="154"/>
      <c r="N1046" s="154"/>
      <c r="O1046" s="322" t="str">
        <f>IF($C1046="1 - HöS",'C1. Verprobung'!$C$17,
IF($C1046="2 - HöS/HS",'C1. Verprobung'!$C$18,
IF($C1046="3 - HS",'C1. Verprobung'!$C$19,
IF($C1046="4 - HS/MS",'C1. Verprobung'!$C$20,
IF($C1046="5 - MS",'C1. Verprobung'!$C$21,
IF($C1046="6 - MS/NS",'C1. Verprobung'!$C$22,
IF($C1046="7 - NS",'C1. Verprobung'!$C$23,"-")))))))</f>
        <v>-</v>
      </c>
      <c r="P1046" s="322" t="str">
        <f>IF($C1046="1 - HöS",'C1. Verprobung'!$D$17,
IF($C1046="2 - HöS/HS",'C1. Verprobung'!$D$18,
IF($C1046="3 - HS",'C1. Verprobung'!$D$19,
IF($C1046="4 - HS/MS",'C1. Verprobung'!$D$20,
IF($C1046="5 - MS",'C1. Verprobung'!$D$21,
IF($C1046="6 - MS/NS",'C1. Verprobung'!$D$22,
IF($C1046="7 - NS",'C1. Verprobung'!$D$23,"-")))))))</f>
        <v>-</v>
      </c>
      <c r="Q1046" s="322" t="str">
        <f>IF($C1046="1 - HöS",'C1. Verprobung'!$E$17,
IF($C1046="2 - HöS/HS",'C1. Verprobung'!$E$18,
IF($C1046="3 - HS",'C1. Verprobung'!$E$19,
IF($C1046="4 - HS/MS",'C1. Verprobung'!$E$20,
IF($C1046="5 - MS",'C1. Verprobung'!$E$21,
IF($C1046="6 - MS/NS",'C1. Verprobung'!$E$22,
IF($C1046="7 - NS",'C1. Verprobung'!$E$23,"-")))))))</f>
        <v>-</v>
      </c>
      <c r="R1046" s="322" t="str">
        <f>IF($C1046="1 - HöS",'C1. Verprobung'!$F$17,
IF($C1046="2 - HöS/HS",'C1. Verprobung'!$F$18,
IF($C1046="3 - HS",'C1. Verprobung'!$F$19,
IF($C1046="4 - HS/MS",'C1. Verprobung'!$F$20,
IF($C1046="5 - MS",'C1. Verprobung'!$F$21,
IF($C1046="6 - MS/NS",'C1. Verprobung'!$F$22,
IF($C1046="7 - NS",'C1. Verprobung'!$F$23,"-")))))))</f>
        <v>-</v>
      </c>
      <c r="S1046" s="151"/>
      <c r="T1046" s="181">
        <f t="shared" si="83"/>
        <v>0</v>
      </c>
      <c r="U1046" s="181">
        <f t="shared" si="84"/>
        <v>0</v>
      </c>
      <c r="V1046" s="181">
        <f t="shared" si="85"/>
        <v>0</v>
      </c>
      <c r="W1046" s="181">
        <f t="shared" si="86"/>
        <v>0</v>
      </c>
      <c r="X1046" s="181">
        <f t="shared" si="87"/>
        <v>0</v>
      </c>
    </row>
    <row r="1047" spans="2:24" ht="15" customHeight="1" x14ac:dyDescent="0.2">
      <c r="B1047" s="337" t="s">
        <v>36</v>
      </c>
      <c r="C1047" s="133" t="s">
        <v>36</v>
      </c>
      <c r="D1047" s="133" t="s">
        <v>36</v>
      </c>
      <c r="E1047" s="133"/>
      <c r="F1047" s="133"/>
      <c r="G1047" s="133"/>
      <c r="H1047" s="133"/>
      <c r="I1047" s="133"/>
      <c r="J1047" s="133"/>
      <c r="K1047" s="154"/>
      <c r="L1047" s="154"/>
      <c r="M1047" s="154"/>
      <c r="N1047" s="154"/>
      <c r="O1047" s="322" t="str">
        <f>IF($C1047="1 - HöS",'C1. Verprobung'!$C$17,
IF($C1047="2 - HöS/HS",'C1. Verprobung'!$C$18,
IF($C1047="3 - HS",'C1. Verprobung'!$C$19,
IF($C1047="4 - HS/MS",'C1. Verprobung'!$C$20,
IF($C1047="5 - MS",'C1. Verprobung'!$C$21,
IF($C1047="6 - MS/NS",'C1. Verprobung'!$C$22,
IF($C1047="7 - NS",'C1. Verprobung'!$C$23,"-")))))))</f>
        <v>-</v>
      </c>
      <c r="P1047" s="322" t="str">
        <f>IF($C1047="1 - HöS",'C1. Verprobung'!$D$17,
IF($C1047="2 - HöS/HS",'C1. Verprobung'!$D$18,
IF($C1047="3 - HS",'C1. Verprobung'!$D$19,
IF($C1047="4 - HS/MS",'C1. Verprobung'!$D$20,
IF($C1047="5 - MS",'C1. Verprobung'!$D$21,
IF($C1047="6 - MS/NS",'C1. Verprobung'!$D$22,
IF($C1047="7 - NS",'C1. Verprobung'!$D$23,"-")))))))</f>
        <v>-</v>
      </c>
      <c r="Q1047" s="322" t="str">
        <f>IF($C1047="1 - HöS",'C1. Verprobung'!$E$17,
IF($C1047="2 - HöS/HS",'C1. Verprobung'!$E$18,
IF($C1047="3 - HS",'C1. Verprobung'!$E$19,
IF($C1047="4 - HS/MS",'C1. Verprobung'!$E$20,
IF($C1047="5 - MS",'C1. Verprobung'!$E$21,
IF($C1047="6 - MS/NS",'C1. Verprobung'!$E$22,
IF($C1047="7 - NS",'C1. Verprobung'!$E$23,"-")))))))</f>
        <v>-</v>
      </c>
      <c r="R1047" s="322" t="str">
        <f>IF($C1047="1 - HöS",'C1. Verprobung'!$F$17,
IF($C1047="2 - HöS/HS",'C1. Verprobung'!$F$18,
IF($C1047="3 - HS",'C1. Verprobung'!$F$19,
IF($C1047="4 - HS/MS",'C1. Verprobung'!$F$20,
IF($C1047="5 - MS",'C1. Verprobung'!$F$21,
IF($C1047="6 - MS/NS",'C1. Verprobung'!$F$22,
IF($C1047="7 - NS",'C1. Verprobung'!$F$23,"-")))))))</f>
        <v>-</v>
      </c>
      <c r="S1047" s="151"/>
      <c r="T1047" s="181">
        <f t="shared" si="83"/>
        <v>0</v>
      </c>
      <c r="U1047" s="181">
        <f t="shared" si="84"/>
        <v>0</v>
      </c>
      <c r="V1047" s="181">
        <f t="shared" si="85"/>
        <v>0</v>
      </c>
      <c r="W1047" s="181">
        <f t="shared" si="86"/>
        <v>0</v>
      </c>
      <c r="X1047" s="181">
        <f t="shared" si="87"/>
        <v>0</v>
      </c>
    </row>
    <row r="1048" spans="2:24" ht="15" customHeight="1" x14ac:dyDescent="0.2">
      <c r="B1048" s="337" t="s">
        <v>36</v>
      </c>
      <c r="C1048" s="133" t="s">
        <v>36</v>
      </c>
      <c r="D1048" s="133" t="s">
        <v>36</v>
      </c>
      <c r="E1048" s="133"/>
      <c r="F1048" s="133"/>
      <c r="G1048" s="133"/>
      <c r="H1048" s="133"/>
      <c r="I1048" s="133"/>
      <c r="J1048" s="133"/>
      <c r="K1048" s="154"/>
      <c r="L1048" s="154"/>
      <c r="M1048" s="154"/>
      <c r="N1048" s="154"/>
      <c r="O1048" s="322" t="str">
        <f>IF($C1048="1 - HöS",'C1. Verprobung'!$C$17,
IF($C1048="2 - HöS/HS",'C1. Verprobung'!$C$18,
IF($C1048="3 - HS",'C1. Verprobung'!$C$19,
IF($C1048="4 - HS/MS",'C1. Verprobung'!$C$20,
IF($C1048="5 - MS",'C1. Verprobung'!$C$21,
IF($C1048="6 - MS/NS",'C1. Verprobung'!$C$22,
IF($C1048="7 - NS",'C1. Verprobung'!$C$23,"-")))))))</f>
        <v>-</v>
      </c>
      <c r="P1048" s="322" t="str">
        <f>IF($C1048="1 - HöS",'C1. Verprobung'!$D$17,
IF($C1048="2 - HöS/HS",'C1. Verprobung'!$D$18,
IF($C1048="3 - HS",'C1. Verprobung'!$D$19,
IF($C1048="4 - HS/MS",'C1. Verprobung'!$D$20,
IF($C1048="5 - MS",'C1. Verprobung'!$D$21,
IF($C1048="6 - MS/NS",'C1. Verprobung'!$D$22,
IF($C1048="7 - NS",'C1. Verprobung'!$D$23,"-")))))))</f>
        <v>-</v>
      </c>
      <c r="Q1048" s="322" t="str">
        <f>IF($C1048="1 - HöS",'C1. Verprobung'!$E$17,
IF($C1048="2 - HöS/HS",'C1. Verprobung'!$E$18,
IF($C1048="3 - HS",'C1. Verprobung'!$E$19,
IF($C1048="4 - HS/MS",'C1. Verprobung'!$E$20,
IF($C1048="5 - MS",'C1. Verprobung'!$E$21,
IF($C1048="6 - MS/NS",'C1. Verprobung'!$E$22,
IF($C1048="7 - NS",'C1. Verprobung'!$E$23,"-")))))))</f>
        <v>-</v>
      </c>
      <c r="R1048" s="322" t="str">
        <f>IF($C1048="1 - HöS",'C1. Verprobung'!$F$17,
IF($C1048="2 - HöS/HS",'C1. Verprobung'!$F$18,
IF($C1048="3 - HS",'C1. Verprobung'!$F$19,
IF($C1048="4 - HS/MS",'C1. Verprobung'!$F$20,
IF($C1048="5 - MS",'C1. Verprobung'!$F$21,
IF($C1048="6 - MS/NS",'C1. Verprobung'!$F$22,
IF($C1048="7 - NS",'C1. Verprobung'!$F$23,"-")))))))</f>
        <v>-</v>
      </c>
      <c r="S1048" s="151"/>
      <c r="T1048" s="181">
        <f t="shared" si="83"/>
        <v>0</v>
      </c>
      <c r="U1048" s="181">
        <f t="shared" si="84"/>
        <v>0</v>
      </c>
      <c r="V1048" s="181">
        <f t="shared" si="85"/>
        <v>0</v>
      </c>
      <c r="W1048" s="181">
        <f t="shared" si="86"/>
        <v>0</v>
      </c>
      <c r="X1048" s="181">
        <f t="shared" si="87"/>
        <v>0</v>
      </c>
    </row>
    <row r="1049" spans="2:24" ht="15" customHeight="1" x14ac:dyDescent="0.2">
      <c r="B1049" s="337" t="s">
        <v>36</v>
      </c>
      <c r="C1049" s="133" t="s">
        <v>36</v>
      </c>
      <c r="D1049" s="133" t="s">
        <v>36</v>
      </c>
      <c r="E1049" s="133"/>
      <c r="F1049" s="133"/>
      <c r="G1049" s="133"/>
      <c r="H1049" s="133"/>
      <c r="I1049" s="133"/>
      <c r="J1049" s="133"/>
      <c r="K1049" s="154"/>
      <c r="L1049" s="154"/>
      <c r="M1049" s="154"/>
      <c r="N1049" s="154"/>
      <c r="O1049" s="322" t="str">
        <f>IF($C1049="1 - HöS",'C1. Verprobung'!$C$17,
IF($C1049="2 - HöS/HS",'C1. Verprobung'!$C$18,
IF($C1049="3 - HS",'C1. Verprobung'!$C$19,
IF($C1049="4 - HS/MS",'C1. Verprobung'!$C$20,
IF($C1049="5 - MS",'C1. Verprobung'!$C$21,
IF($C1049="6 - MS/NS",'C1. Verprobung'!$C$22,
IF($C1049="7 - NS",'C1. Verprobung'!$C$23,"-")))))))</f>
        <v>-</v>
      </c>
      <c r="P1049" s="322" t="str">
        <f>IF($C1049="1 - HöS",'C1. Verprobung'!$D$17,
IF($C1049="2 - HöS/HS",'C1. Verprobung'!$D$18,
IF($C1049="3 - HS",'C1. Verprobung'!$D$19,
IF($C1049="4 - HS/MS",'C1. Verprobung'!$D$20,
IF($C1049="5 - MS",'C1. Verprobung'!$D$21,
IF($C1049="6 - MS/NS",'C1. Verprobung'!$D$22,
IF($C1049="7 - NS",'C1. Verprobung'!$D$23,"-")))))))</f>
        <v>-</v>
      </c>
      <c r="Q1049" s="322" t="str">
        <f>IF($C1049="1 - HöS",'C1. Verprobung'!$E$17,
IF($C1049="2 - HöS/HS",'C1. Verprobung'!$E$18,
IF($C1049="3 - HS",'C1. Verprobung'!$E$19,
IF($C1049="4 - HS/MS",'C1. Verprobung'!$E$20,
IF($C1049="5 - MS",'C1. Verprobung'!$E$21,
IF($C1049="6 - MS/NS",'C1. Verprobung'!$E$22,
IF($C1049="7 - NS",'C1. Verprobung'!$E$23,"-")))))))</f>
        <v>-</v>
      </c>
      <c r="R1049" s="322" t="str">
        <f>IF($C1049="1 - HöS",'C1. Verprobung'!$F$17,
IF($C1049="2 - HöS/HS",'C1. Verprobung'!$F$18,
IF($C1049="3 - HS",'C1. Verprobung'!$F$19,
IF($C1049="4 - HS/MS",'C1. Verprobung'!$F$20,
IF($C1049="5 - MS",'C1. Verprobung'!$F$21,
IF($C1049="6 - MS/NS",'C1. Verprobung'!$F$22,
IF($C1049="7 - NS",'C1. Verprobung'!$F$23,"-")))))))</f>
        <v>-</v>
      </c>
      <c r="S1049" s="151"/>
      <c r="T1049" s="181">
        <f t="shared" si="83"/>
        <v>0</v>
      </c>
      <c r="U1049" s="181">
        <f t="shared" si="84"/>
        <v>0</v>
      </c>
      <c r="V1049" s="181">
        <f t="shared" si="85"/>
        <v>0</v>
      </c>
      <c r="W1049" s="181">
        <f t="shared" si="86"/>
        <v>0</v>
      </c>
      <c r="X1049" s="181">
        <f t="shared" si="87"/>
        <v>0</v>
      </c>
    </row>
    <row r="1050" spans="2:24" ht="15" customHeight="1" x14ac:dyDescent="0.2">
      <c r="B1050" s="337" t="s">
        <v>36</v>
      </c>
      <c r="C1050" s="133" t="s">
        <v>36</v>
      </c>
      <c r="D1050" s="133" t="s">
        <v>36</v>
      </c>
      <c r="E1050" s="133"/>
      <c r="F1050" s="133"/>
      <c r="G1050" s="133"/>
      <c r="H1050" s="133"/>
      <c r="I1050" s="133"/>
      <c r="J1050" s="133"/>
      <c r="K1050" s="154"/>
      <c r="L1050" s="154"/>
      <c r="M1050" s="154"/>
      <c r="N1050" s="154"/>
      <c r="O1050" s="322" t="str">
        <f>IF($C1050="1 - HöS",'C1. Verprobung'!$C$17,
IF($C1050="2 - HöS/HS",'C1. Verprobung'!$C$18,
IF($C1050="3 - HS",'C1. Verprobung'!$C$19,
IF($C1050="4 - HS/MS",'C1. Verprobung'!$C$20,
IF($C1050="5 - MS",'C1. Verprobung'!$C$21,
IF($C1050="6 - MS/NS",'C1. Verprobung'!$C$22,
IF($C1050="7 - NS",'C1. Verprobung'!$C$23,"-")))))))</f>
        <v>-</v>
      </c>
      <c r="P1050" s="322" t="str">
        <f>IF($C1050="1 - HöS",'C1. Verprobung'!$D$17,
IF($C1050="2 - HöS/HS",'C1. Verprobung'!$D$18,
IF($C1050="3 - HS",'C1. Verprobung'!$D$19,
IF($C1050="4 - HS/MS",'C1. Verprobung'!$D$20,
IF($C1050="5 - MS",'C1. Verprobung'!$D$21,
IF($C1050="6 - MS/NS",'C1. Verprobung'!$D$22,
IF($C1050="7 - NS",'C1. Verprobung'!$D$23,"-")))))))</f>
        <v>-</v>
      </c>
      <c r="Q1050" s="322" t="str">
        <f>IF($C1050="1 - HöS",'C1. Verprobung'!$E$17,
IF($C1050="2 - HöS/HS",'C1. Verprobung'!$E$18,
IF($C1050="3 - HS",'C1. Verprobung'!$E$19,
IF($C1050="4 - HS/MS",'C1. Verprobung'!$E$20,
IF($C1050="5 - MS",'C1. Verprobung'!$E$21,
IF($C1050="6 - MS/NS",'C1. Verprobung'!$E$22,
IF($C1050="7 - NS",'C1. Verprobung'!$E$23,"-")))))))</f>
        <v>-</v>
      </c>
      <c r="R1050" s="322" t="str">
        <f>IF($C1050="1 - HöS",'C1. Verprobung'!$F$17,
IF($C1050="2 - HöS/HS",'C1. Verprobung'!$F$18,
IF($C1050="3 - HS",'C1. Verprobung'!$F$19,
IF($C1050="4 - HS/MS",'C1. Verprobung'!$F$20,
IF($C1050="5 - MS",'C1. Verprobung'!$F$21,
IF($C1050="6 - MS/NS",'C1. Verprobung'!$F$22,
IF($C1050="7 - NS",'C1. Verprobung'!$F$23,"-")))))))</f>
        <v>-</v>
      </c>
      <c r="S1050" s="151"/>
      <c r="T1050" s="181">
        <f t="shared" si="83"/>
        <v>0</v>
      </c>
      <c r="U1050" s="181">
        <f t="shared" si="84"/>
        <v>0</v>
      </c>
      <c r="V1050" s="181">
        <f t="shared" si="85"/>
        <v>0</v>
      </c>
      <c r="W1050" s="181">
        <f t="shared" si="86"/>
        <v>0</v>
      </c>
      <c r="X1050" s="181">
        <f t="shared" si="87"/>
        <v>0</v>
      </c>
    </row>
    <row r="1051" spans="2:24" ht="15" customHeight="1" x14ac:dyDescent="0.2">
      <c r="B1051" s="337" t="s">
        <v>36</v>
      </c>
      <c r="C1051" s="133" t="s">
        <v>36</v>
      </c>
      <c r="D1051" s="133" t="s">
        <v>36</v>
      </c>
      <c r="E1051" s="133"/>
      <c r="F1051" s="133"/>
      <c r="G1051" s="133"/>
      <c r="H1051" s="133"/>
      <c r="I1051" s="133"/>
      <c r="J1051" s="133"/>
      <c r="K1051" s="154"/>
      <c r="L1051" s="154"/>
      <c r="M1051" s="154"/>
      <c r="N1051" s="154"/>
      <c r="O1051" s="322" t="str">
        <f>IF($C1051="1 - HöS",'C1. Verprobung'!$C$17,
IF($C1051="2 - HöS/HS",'C1. Verprobung'!$C$18,
IF($C1051="3 - HS",'C1. Verprobung'!$C$19,
IF($C1051="4 - HS/MS",'C1. Verprobung'!$C$20,
IF($C1051="5 - MS",'C1. Verprobung'!$C$21,
IF($C1051="6 - MS/NS",'C1. Verprobung'!$C$22,
IF($C1051="7 - NS",'C1. Verprobung'!$C$23,"-")))))))</f>
        <v>-</v>
      </c>
      <c r="P1051" s="322" t="str">
        <f>IF($C1051="1 - HöS",'C1. Verprobung'!$D$17,
IF($C1051="2 - HöS/HS",'C1. Verprobung'!$D$18,
IF($C1051="3 - HS",'C1. Verprobung'!$D$19,
IF($C1051="4 - HS/MS",'C1. Verprobung'!$D$20,
IF($C1051="5 - MS",'C1. Verprobung'!$D$21,
IF($C1051="6 - MS/NS",'C1. Verprobung'!$D$22,
IF($C1051="7 - NS",'C1. Verprobung'!$D$23,"-")))))))</f>
        <v>-</v>
      </c>
      <c r="Q1051" s="322" t="str">
        <f>IF($C1051="1 - HöS",'C1. Verprobung'!$E$17,
IF($C1051="2 - HöS/HS",'C1. Verprobung'!$E$18,
IF($C1051="3 - HS",'C1. Verprobung'!$E$19,
IF($C1051="4 - HS/MS",'C1. Verprobung'!$E$20,
IF($C1051="5 - MS",'C1. Verprobung'!$E$21,
IF($C1051="6 - MS/NS",'C1. Verprobung'!$E$22,
IF($C1051="7 - NS",'C1. Verprobung'!$E$23,"-")))))))</f>
        <v>-</v>
      </c>
      <c r="R1051" s="322" t="str">
        <f>IF($C1051="1 - HöS",'C1. Verprobung'!$F$17,
IF($C1051="2 - HöS/HS",'C1. Verprobung'!$F$18,
IF($C1051="3 - HS",'C1. Verprobung'!$F$19,
IF($C1051="4 - HS/MS",'C1. Verprobung'!$F$20,
IF($C1051="5 - MS",'C1. Verprobung'!$F$21,
IF($C1051="6 - MS/NS",'C1. Verprobung'!$F$22,
IF($C1051="7 - NS",'C1. Verprobung'!$F$23,"-")))))))</f>
        <v>-</v>
      </c>
      <c r="S1051" s="151"/>
      <c r="T1051" s="181">
        <f t="shared" si="83"/>
        <v>0</v>
      </c>
      <c r="U1051" s="181">
        <f t="shared" si="84"/>
        <v>0</v>
      </c>
      <c r="V1051" s="181">
        <f t="shared" si="85"/>
        <v>0</v>
      </c>
      <c r="W1051" s="181">
        <f t="shared" si="86"/>
        <v>0</v>
      </c>
      <c r="X1051" s="181">
        <f t="shared" si="87"/>
        <v>0</v>
      </c>
    </row>
    <row r="1052" spans="2:24" ht="15" customHeight="1" x14ac:dyDescent="0.2">
      <c r="B1052" s="337" t="s">
        <v>36</v>
      </c>
      <c r="C1052" s="133" t="s">
        <v>36</v>
      </c>
      <c r="D1052" s="133" t="s">
        <v>36</v>
      </c>
      <c r="E1052" s="133"/>
      <c r="F1052" s="133"/>
      <c r="G1052" s="133"/>
      <c r="H1052" s="133"/>
      <c r="I1052" s="133"/>
      <c r="J1052" s="133"/>
      <c r="K1052" s="154"/>
      <c r="L1052" s="154"/>
      <c r="M1052" s="154"/>
      <c r="N1052" s="154"/>
      <c r="O1052" s="322" t="str">
        <f>IF($C1052="1 - HöS",'C1. Verprobung'!$C$17,
IF($C1052="2 - HöS/HS",'C1. Verprobung'!$C$18,
IF($C1052="3 - HS",'C1. Verprobung'!$C$19,
IF($C1052="4 - HS/MS",'C1. Verprobung'!$C$20,
IF($C1052="5 - MS",'C1. Verprobung'!$C$21,
IF($C1052="6 - MS/NS",'C1. Verprobung'!$C$22,
IF($C1052="7 - NS",'C1. Verprobung'!$C$23,"-")))))))</f>
        <v>-</v>
      </c>
      <c r="P1052" s="322" t="str">
        <f>IF($C1052="1 - HöS",'C1. Verprobung'!$D$17,
IF($C1052="2 - HöS/HS",'C1. Verprobung'!$D$18,
IF($C1052="3 - HS",'C1. Verprobung'!$D$19,
IF($C1052="4 - HS/MS",'C1. Verprobung'!$D$20,
IF($C1052="5 - MS",'C1. Verprobung'!$D$21,
IF($C1052="6 - MS/NS",'C1. Verprobung'!$D$22,
IF($C1052="7 - NS",'C1. Verprobung'!$D$23,"-")))))))</f>
        <v>-</v>
      </c>
      <c r="Q1052" s="322" t="str">
        <f>IF($C1052="1 - HöS",'C1. Verprobung'!$E$17,
IF($C1052="2 - HöS/HS",'C1. Verprobung'!$E$18,
IF($C1052="3 - HS",'C1. Verprobung'!$E$19,
IF($C1052="4 - HS/MS",'C1. Verprobung'!$E$20,
IF($C1052="5 - MS",'C1. Verprobung'!$E$21,
IF($C1052="6 - MS/NS",'C1. Verprobung'!$E$22,
IF($C1052="7 - NS",'C1. Verprobung'!$E$23,"-")))))))</f>
        <v>-</v>
      </c>
      <c r="R1052" s="322" t="str">
        <f>IF($C1052="1 - HöS",'C1. Verprobung'!$F$17,
IF($C1052="2 - HöS/HS",'C1. Verprobung'!$F$18,
IF($C1052="3 - HS",'C1. Verprobung'!$F$19,
IF($C1052="4 - HS/MS",'C1. Verprobung'!$F$20,
IF($C1052="5 - MS",'C1. Verprobung'!$F$21,
IF($C1052="6 - MS/NS",'C1. Verprobung'!$F$22,
IF($C1052="7 - NS",'C1. Verprobung'!$F$23,"-")))))))</f>
        <v>-</v>
      </c>
      <c r="S1052" s="151"/>
      <c r="T1052" s="181">
        <f t="shared" si="83"/>
        <v>0</v>
      </c>
      <c r="U1052" s="181">
        <f t="shared" si="84"/>
        <v>0</v>
      </c>
      <c r="V1052" s="181">
        <f t="shared" si="85"/>
        <v>0</v>
      </c>
      <c r="W1052" s="181">
        <f t="shared" si="86"/>
        <v>0</v>
      </c>
      <c r="X1052" s="181">
        <f t="shared" si="87"/>
        <v>0</v>
      </c>
    </row>
    <row r="1053" spans="2:24" ht="15" customHeight="1" x14ac:dyDescent="0.2">
      <c r="B1053" s="337" t="s">
        <v>36</v>
      </c>
      <c r="C1053" s="133" t="s">
        <v>36</v>
      </c>
      <c r="D1053" s="133" t="s">
        <v>36</v>
      </c>
      <c r="E1053" s="133"/>
      <c r="F1053" s="133"/>
      <c r="G1053" s="133"/>
      <c r="H1053" s="133"/>
      <c r="I1053" s="133"/>
      <c r="J1053" s="133"/>
      <c r="K1053" s="154"/>
      <c r="L1053" s="154"/>
      <c r="M1053" s="154"/>
      <c r="N1053" s="154"/>
      <c r="O1053" s="322" t="str">
        <f>IF($C1053="1 - HöS",'C1. Verprobung'!$C$17,
IF($C1053="2 - HöS/HS",'C1. Verprobung'!$C$18,
IF($C1053="3 - HS",'C1. Verprobung'!$C$19,
IF($C1053="4 - HS/MS",'C1. Verprobung'!$C$20,
IF($C1053="5 - MS",'C1. Verprobung'!$C$21,
IF($C1053="6 - MS/NS",'C1. Verprobung'!$C$22,
IF($C1053="7 - NS",'C1. Verprobung'!$C$23,"-")))))))</f>
        <v>-</v>
      </c>
      <c r="P1053" s="322" t="str">
        <f>IF($C1053="1 - HöS",'C1. Verprobung'!$D$17,
IF($C1053="2 - HöS/HS",'C1. Verprobung'!$D$18,
IF($C1053="3 - HS",'C1. Verprobung'!$D$19,
IF($C1053="4 - HS/MS",'C1. Verprobung'!$D$20,
IF($C1053="5 - MS",'C1. Verprobung'!$D$21,
IF($C1053="6 - MS/NS",'C1. Verprobung'!$D$22,
IF($C1053="7 - NS",'C1. Verprobung'!$D$23,"-")))))))</f>
        <v>-</v>
      </c>
      <c r="Q1053" s="322" t="str">
        <f>IF($C1053="1 - HöS",'C1. Verprobung'!$E$17,
IF($C1053="2 - HöS/HS",'C1. Verprobung'!$E$18,
IF($C1053="3 - HS",'C1. Verprobung'!$E$19,
IF($C1053="4 - HS/MS",'C1. Verprobung'!$E$20,
IF($C1053="5 - MS",'C1. Verprobung'!$E$21,
IF($C1053="6 - MS/NS",'C1. Verprobung'!$E$22,
IF($C1053="7 - NS",'C1. Verprobung'!$E$23,"-")))))))</f>
        <v>-</v>
      </c>
      <c r="R1053" s="322" t="str">
        <f>IF($C1053="1 - HöS",'C1. Verprobung'!$F$17,
IF($C1053="2 - HöS/HS",'C1. Verprobung'!$F$18,
IF($C1053="3 - HS",'C1. Verprobung'!$F$19,
IF($C1053="4 - HS/MS",'C1. Verprobung'!$F$20,
IF($C1053="5 - MS",'C1. Verprobung'!$F$21,
IF($C1053="6 - MS/NS",'C1. Verprobung'!$F$22,
IF($C1053="7 - NS",'C1. Verprobung'!$F$23,"-")))))))</f>
        <v>-</v>
      </c>
      <c r="S1053" s="151"/>
      <c r="T1053" s="181">
        <f t="shared" si="83"/>
        <v>0</v>
      </c>
      <c r="U1053" s="181">
        <f t="shared" si="84"/>
        <v>0</v>
      </c>
      <c r="V1053" s="181">
        <f t="shared" si="85"/>
        <v>0</v>
      </c>
      <c r="W1053" s="181">
        <f t="shared" si="86"/>
        <v>0</v>
      </c>
      <c r="X1053" s="181">
        <f t="shared" si="87"/>
        <v>0</v>
      </c>
    </row>
    <row r="1054" spans="2:24" ht="15" customHeight="1" x14ac:dyDescent="0.2">
      <c r="B1054" s="337" t="s">
        <v>36</v>
      </c>
      <c r="C1054" s="133" t="s">
        <v>36</v>
      </c>
      <c r="D1054" s="133" t="s">
        <v>36</v>
      </c>
      <c r="E1054" s="133"/>
      <c r="F1054" s="133"/>
      <c r="G1054" s="133"/>
      <c r="H1054" s="133"/>
      <c r="I1054" s="133"/>
      <c r="J1054" s="133"/>
      <c r="K1054" s="154"/>
      <c r="L1054" s="154"/>
      <c r="M1054" s="154"/>
      <c r="N1054" s="154"/>
      <c r="O1054" s="322" t="str">
        <f>IF($C1054="1 - HöS",'C1. Verprobung'!$C$17,
IF($C1054="2 - HöS/HS",'C1. Verprobung'!$C$18,
IF($C1054="3 - HS",'C1. Verprobung'!$C$19,
IF($C1054="4 - HS/MS",'C1. Verprobung'!$C$20,
IF($C1054="5 - MS",'C1. Verprobung'!$C$21,
IF($C1054="6 - MS/NS",'C1. Verprobung'!$C$22,
IF($C1054="7 - NS",'C1. Verprobung'!$C$23,"-")))))))</f>
        <v>-</v>
      </c>
      <c r="P1054" s="322" t="str">
        <f>IF($C1054="1 - HöS",'C1. Verprobung'!$D$17,
IF($C1054="2 - HöS/HS",'C1. Verprobung'!$D$18,
IF($C1054="3 - HS",'C1. Verprobung'!$D$19,
IF($C1054="4 - HS/MS",'C1. Verprobung'!$D$20,
IF($C1054="5 - MS",'C1. Verprobung'!$D$21,
IF($C1054="6 - MS/NS",'C1. Verprobung'!$D$22,
IF($C1054="7 - NS",'C1. Verprobung'!$D$23,"-")))))))</f>
        <v>-</v>
      </c>
      <c r="Q1054" s="322" t="str">
        <f>IF($C1054="1 - HöS",'C1. Verprobung'!$E$17,
IF($C1054="2 - HöS/HS",'C1. Verprobung'!$E$18,
IF($C1054="3 - HS",'C1. Verprobung'!$E$19,
IF($C1054="4 - HS/MS",'C1. Verprobung'!$E$20,
IF($C1054="5 - MS",'C1. Verprobung'!$E$21,
IF($C1054="6 - MS/NS",'C1. Verprobung'!$E$22,
IF($C1054="7 - NS",'C1. Verprobung'!$E$23,"-")))))))</f>
        <v>-</v>
      </c>
      <c r="R1054" s="322" t="str">
        <f>IF($C1054="1 - HöS",'C1. Verprobung'!$F$17,
IF($C1054="2 - HöS/HS",'C1. Verprobung'!$F$18,
IF($C1054="3 - HS",'C1. Verprobung'!$F$19,
IF($C1054="4 - HS/MS",'C1. Verprobung'!$F$20,
IF($C1054="5 - MS",'C1. Verprobung'!$F$21,
IF($C1054="6 - MS/NS",'C1. Verprobung'!$F$22,
IF($C1054="7 - NS",'C1. Verprobung'!$F$23,"-")))))))</f>
        <v>-</v>
      </c>
      <c r="S1054" s="151"/>
      <c r="T1054" s="181">
        <f t="shared" si="83"/>
        <v>0</v>
      </c>
      <c r="U1054" s="181">
        <f t="shared" si="84"/>
        <v>0</v>
      </c>
      <c r="V1054" s="181">
        <f t="shared" si="85"/>
        <v>0</v>
      </c>
      <c r="W1054" s="181">
        <f t="shared" si="86"/>
        <v>0</v>
      </c>
      <c r="X1054" s="181">
        <f t="shared" si="87"/>
        <v>0</v>
      </c>
    </row>
    <row r="1055" spans="2:24" ht="15" customHeight="1" x14ac:dyDescent="0.2">
      <c r="B1055" s="337" t="s">
        <v>36</v>
      </c>
      <c r="C1055" s="133" t="s">
        <v>36</v>
      </c>
      <c r="D1055" s="133" t="s">
        <v>36</v>
      </c>
      <c r="E1055" s="133"/>
      <c r="F1055" s="133"/>
      <c r="G1055" s="133"/>
      <c r="H1055" s="133"/>
      <c r="I1055" s="133"/>
      <c r="J1055" s="133"/>
      <c r="K1055" s="154"/>
      <c r="L1055" s="154"/>
      <c r="M1055" s="154"/>
      <c r="N1055" s="154"/>
      <c r="O1055" s="322" t="str">
        <f>IF($C1055="1 - HöS",'C1. Verprobung'!$C$17,
IF($C1055="2 - HöS/HS",'C1. Verprobung'!$C$18,
IF($C1055="3 - HS",'C1. Verprobung'!$C$19,
IF($C1055="4 - HS/MS",'C1. Verprobung'!$C$20,
IF($C1055="5 - MS",'C1. Verprobung'!$C$21,
IF($C1055="6 - MS/NS",'C1. Verprobung'!$C$22,
IF($C1055="7 - NS",'C1. Verprobung'!$C$23,"-")))))))</f>
        <v>-</v>
      </c>
      <c r="P1055" s="322" t="str">
        <f>IF($C1055="1 - HöS",'C1. Verprobung'!$D$17,
IF($C1055="2 - HöS/HS",'C1. Verprobung'!$D$18,
IF($C1055="3 - HS",'C1. Verprobung'!$D$19,
IF($C1055="4 - HS/MS",'C1. Verprobung'!$D$20,
IF($C1055="5 - MS",'C1. Verprobung'!$D$21,
IF($C1055="6 - MS/NS",'C1. Verprobung'!$D$22,
IF($C1055="7 - NS",'C1. Verprobung'!$D$23,"-")))))))</f>
        <v>-</v>
      </c>
      <c r="Q1055" s="322" t="str">
        <f>IF($C1055="1 - HöS",'C1. Verprobung'!$E$17,
IF($C1055="2 - HöS/HS",'C1. Verprobung'!$E$18,
IF($C1055="3 - HS",'C1. Verprobung'!$E$19,
IF($C1055="4 - HS/MS",'C1. Verprobung'!$E$20,
IF($C1055="5 - MS",'C1. Verprobung'!$E$21,
IF($C1055="6 - MS/NS",'C1. Verprobung'!$E$22,
IF($C1055="7 - NS",'C1. Verprobung'!$E$23,"-")))))))</f>
        <v>-</v>
      </c>
      <c r="R1055" s="322" t="str">
        <f>IF($C1055="1 - HöS",'C1. Verprobung'!$F$17,
IF($C1055="2 - HöS/HS",'C1. Verprobung'!$F$18,
IF($C1055="3 - HS",'C1. Verprobung'!$F$19,
IF($C1055="4 - HS/MS",'C1. Verprobung'!$F$20,
IF($C1055="5 - MS",'C1. Verprobung'!$F$21,
IF($C1055="6 - MS/NS",'C1. Verprobung'!$F$22,
IF($C1055="7 - NS",'C1. Verprobung'!$F$23,"-")))))))</f>
        <v>-</v>
      </c>
      <c r="S1055" s="151"/>
      <c r="T1055" s="181">
        <f t="shared" si="83"/>
        <v>0</v>
      </c>
      <c r="U1055" s="181">
        <f t="shared" si="84"/>
        <v>0</v>
      </c>
      <c r="V1055" s="181">
        <f t="shared" si="85"/>
        <v>0</v>
      </c>
      <c r="W1055" s="181">
        <f t="shared" si="86"/>
        <v>0</v>
      </c>
      <c r="X1055" s="181">
        <f t="shared" si="87"/>
        <v>0</v>
      </c>
    </row>
    <row r="1056" spans="2:24" ht="15" customHeight="1" x14ac:dyDescent="0.2">
      <c r="B1056" s="337" t="s">
        <v>36</v>
      </c>
      <c r="C1056" s="133" t="s">
        <v>36</v>
      </c>
      <c r="D1056" s="133" t="s">
        <v>36</v>
      </c>
      <c r="E1056" s="133"/>
      <c r="F1056" s="133"/>
      <c r="G1056" s="133"/>
      <c r="H1056" s="133"/>
      <c r="I1056" s="133"/>
      <c r="J1056" s="133"/>
      <c r="K1056" s="154"/>
      <c r="L1056" s="154"/>
      <c r="M1056" s="154"/>
      <c r="N1056" s="154"/>
      <c r="O1056" s="322" t="str">
        <f>IF($C1056="1 - HöS",'C1. Verprobung'!$C$17,
IF($C1056="2 - HöS/HS",'C1. Verprobung'!$C$18,
IF($C1056="3 - HS",'C1. Verprobung'!$C$19,
IF($C1056="4 - HS/MS",'C1. Verprobung'!$C$20,
IF($C1056="5 - MS",'C1. Verprobung'!$C$21,
IF($C1056="6 - MS/NS",'C1. Verprobung'!$C$22,
IF($C1056="7 - NS",'C1. Verprobung'!$C$23,"-")))))))</f>
        <v>-</v>
      </c>
      <c r="P1056" s="322" t="str">
        <f>IF($C1056="1 - HöS",'C1. Verprobung'!$D$17,
IF($C1056="2 - HöS/HS",'C1. Verprobung'!$D$18,
IF($C1056="3 - HS",'C1. Verprobung'!$D$19,
IF($C1056="4 - HS/MS",'C1. Verprobung'!$D$20,
IF($C1056="5 - MS",'C1. Verprobung'!$D$21,
IF($C1056="6 - MS/NS",'C1. Verprobung'!$D$22,
IF($C1056="7 - NS",'C1. Verprobung'!$D$23,"-")))))))</f>
        <v>-</v>
      </c>
      <c r="Q1056" s="322" t="str">
        <f>IF($C1056="1 - HöS",'C1. Verprobung'!$E$17,
IF($C1056="2 - HöS/HS",'C1. Verprobung'!$E$18,
IF($C1056="3 - HS",'C1. Verprobung'!$E$19,
IF($C1056="4 - HS/MS",'C1. Verprobung'!$E$20,
IF($C1056="5 - MS",'C1. Verprobung'!$E$21,
IF($C1056="6 - MS/NS",'C1. Verprobung'!$E$22,
IF($C1056="7 - NS",'C1. Verprobung'!$E$23,"-")))))))</f>
        <v>-</v>
      </c>
      <c r="R1056" s="322" t="str">
        <f>IF($C1056="1 - HöS",'C1. Verprobung'!$F$17,
IF($C1056="2 - HöS/HS",'C1. Verprobung'!$F$18,
IF($C1056="3 - HS",'C1. Verprobung'!$F$19,
IF($C1056="4 - HS/MS",'C1. Verprobung'!$F$20,
IF($C1056="5 - MS",'C1. Verprobung'!$F$21,
IF($C1056="6 - MS/NS",'C1. Verprobung'!$F$22,
IF($C1056="7 - NS",'C1. Verprobung'!$F$23,"-")))))))</f>
        <v>-</v>
      </c>
      <c r="S1056" s="151"/>
      <c r="T1056" s="181">
        <f t="shared" si="83"/>
        <v>0</v>
      </c>
      <c r="U1056" s="181">
        <f t="shared" si="84"/>
        <v>0</v>
      </c>
      <c r="V1056" s="181">
        <f t="shared" si="85"/>
        <v>0</v>
      </c>
      <c r="W1056" s="181">
        <f t="shared" si="86"/>
        <v>0</v>
      </c>
      <c r="X1056" s="181">
        <f t="shared" si="87"/>
        <v>0</v>
      </c>
    </row>
    <row r="1057" spans="2:24" ht="15" customHeight="1" x14ac:dyDescent="0.2">
      <c r="B1057" s="337" t="s">
        <v>36</v>
      </c>
      <c r="C1057" s="133" t="s">
        <v>36</v>
      </c>
      <c r="D1057" s="133" t="s">
        <v>36</v>
      </c>
      <c r="E1057" s="133"/>
      <c r="F1057" s="133"/>
      <c r="G1057" s="133"/>
      <c r="H1057" s="133"/>
      <c r="I1057" s="133"/>
      <c r="J1057" s="133"/>
      <c r="K1057" s="154"/>
      <c r="L1057" s="154"/>
      <c r="M1057" s="154"/>
      <c r="N1057" s="154"/>
      <c r="O1057" s="322" t="str">
        <f>IF($C1057="1 - HöS",'C1. Verprobung'!$C$17,
IF($C1057="2 - HöS/HS",'C1. Verprobung'!$C$18,
IF($C1057="3 - HS",'C1. Verprobung'!$C$19,
IF($C1057="4 - HS/MS",'C1. Verprobung'!$C$20,
IF($C1057="5 - MS",'C1. Verprobung'!$C$21,
IF($C1057="6 - MS/NS",'C1. Verprobung'!$C$22,
IF($C1057="7 - NS",'C1. Verprobung'!$C$23,"-")))))))</f>
        <v>-</v>
      </c>
      <c r="P1057" s="322" t="str">
        <f>IF($C1057="1 - HöS",'C1. Verprobung'!$D$17,
IF($C1057="2 - HöS/HS",'C1. Verprobung'!$D$18,
IF($C1057="3 - HS",'C1. Verprobung'!$D$19,
IF($C1057="4 - HS/MS",'C1. Verprobung'!$D$20,
IF($C1057="5 - MS",'C1. Verprobung'!$D$21,
IF($C1057="6 - MS/NS",'C1. Verprobung'!$D$22,
IF($C1057="7 - NS",'C1. Verprobung'!$D$23,"-")))))))</f>
        <v>-</v>
      </c>
      <c r="Q1057" s="322" t="str">
        <f>IF($C1057="1 - HöS",'C1. Verprobung'!$E$17,
IF($C1057="2 - HöS/HS",'C1. Verprobung'!$E$18,
IF($C1057="3 - HS",'C1. Verprobung'!$E$19,
IF($C1057="4 - HS/MS",'C1. Verprobung'!$E$20,
IF($C1057="5 - MS",'C1. Verprobung'!$E$21,
IF($C1057="6 - MS/NS",'C1. Verprobung'!$E$22,
IF($C1057="7 - NS",'C1. Verprobung'!$E$23,"-")))))))</f>
        <v>-</v>
      </c>
      <c r="R1057" s="322" t="str">
        <f>IF($C1057="1 - HöS",'C1. Verprobung'!$F$17,
IF($C1057="2 - HöS/HS",'C1. Verprobung'!$F$18,
IF($C1057="3 - HS",'C1. Verprobung'!$F$19,
IF($C1057="4 - HS/MS",'C1. Verprobung'!$F$20,
IF($C1057="5 - MS",'C1. Verprobung'!$F$21,
IF($C1057="6 - MS/NS",'C1. Verprobung'!$F$22,
IF($C1057="7 - NS",'C1. Verprobung'!$F$23,"-")))))))</f>
        <v>-</v>
      </c>
      <c r="S1057" s="151"/>
      <c r="T1057" s="181">
        <f t="shared" si="83"/>
        <v>0</v>
      </c>
      <c r="U1057" s="181">
        <f t="shared" si="84"/>
        <v>0</v>
      </c>
      <c r="V1057" s="181">
        <f t="shared" si="85"/>
        <v>0</v>
      </c>
      <c r="W1057" s="181">
        <f t="shared" si="86"/>
        <v>0</v>
      </c>
      <c r="X1057" s="181">
        <f t="shared" si="87"/>
        <v>0</v>
      </c>
    </row>
    <row r="1058" spans="2:24" ht="15" customHeight="1" x14ac:dyDescent="0.2">
      <c r="B1058" s="337" t="s">
        <v>36</v>
      </c>
      <c r="C1058" s="133" t="s">
        <v>36</v>
      </c>
      <c r="D1058" s="133" t="s">
        <v>36</v>
      </c>
      <c r="E1058" s="133"/>
      <c r="F1058" s="133"/>
      <c r="G1058" s="133"/>
      <c r="H1058" s="133"/>
      <c r="I1058" s="133"/>
      <c r="J1058" s="133"/>
      <c r="K1058" s="154"/>
      <c r="L1058" s="154"/>
      <c r="M1058" s="154"/>
      <c r="N1058" s="154"/>
      <c r="O1058" s="322" t="str">
        <f>IF($C1058="1 - HöS",'C1. Verprobung'!$C$17,
IF($C1058="2 - HöS/HS",'C1. Verprobung'!$C$18,
IF($C1058="3 - HS",'C1. Verprobung'!$C$19,
IF($C1058="4 - HS/MS",'C1. Verprobung'!$C$20,
IF($C1058="5 - MS",'C1. Verprobung'!$C$21,
IF($C1058="6 - MS/NS",'C1. Verprobung'!$C$22,
IF($C1058="7 - NS",'C1. Verprobung'!$C$23,"-")))))))</f>
        <v>-</v>
      </c>
      <c r="P1058" s="322" t="str">
        <f>IF($C1058="1 - HöS",'C1. Verprobung'!$D$17,
IF($C1058="2 - HöS/HS",'C1. Verprobung'!$D$18,
IF($C1058="3 - HS",'C1. Verprobung'!$D$19,
IF($C1058="4 - HS/MS",'C1. Verprobung'!$D$20,
IF($C1058="5 - MS",'C1. Verprobung'!$D$21,
IF($C1058="6 - MS/NS",'C1. Verprobung'!$D$22,
IF($C1058="7 - NS",'C1. Verprobung'!$D$23,"-")))))))</f>
        <v>-</v>
      </c>
      <c r="Q1058" s="322" t="str">
        <f>IF($C1058="1 - HöS",'C1. Verprobung'!$E$17,
IF($C1058="2 - HöS/HS",'C1. Verprobung'!$E$18,
IF($C1058="3 - HS",'C1. Verprobung'!$E$19,
IF($C1058="4 - HS/MS",'C1. Verprobung'!$E$20,
IF($C1058="5 - MS",'C1. Verprobung'!$E$21,
IF($C1058="6 - MS/NS",'C1. Verprobung'!$E$22,
IF($C1058="7 - NS",'C1. Verprobung'!$E$23,"-")))))))</f>
        <v>-</v>
      </c>
      <c r="R1058" s="322" t="str">
        <f>IF($C1058="1 - HöS",'C1. Verprobung'!$F$17,
IF($C1058="2 - HöS/HS",'C1. Verprobung'!$F$18,
IF($C1058="3 - HS",'C1. Verprobung'!$F$19,
IF($C1058="4 - HS/MS",'C1. Verprobung'!$F$20,
IF($C1058="5 - MS",'C1. Verprobung'!$F$21,
IF($C1058="6 - MS/NS",'C1. Verprobung'!$F$22,
IF($C1058="7 - NS",'C1. Verprobung'!$F$23,"-")))))))</f>
        <v>-</v>
      </c>
      <c r="S1058" s="151"/>
      <c r="T1058" s="181">
        <f t="shared" si="83"/>
        <v>0</v>
      </c>
      <c r="U1058" s="181">
        <f t="shared" si="84"/>
        <v>0</v>
      </c>
      <c r="V1058" s="181">
        <f t="shared" si="85"/>
        <v>0</v>
      </c>
      <c r="W1058" s="181">
        <f t="shared" si="86"/>
        <v>0</v>
      </c>
      <c r="X1058" s="181">
        <f t="shared" si="87"/>
        <v>0</v>
      </c>
    </row>
    <row r="1059" spans="2:24" ht="15" customHeight="1" x14ac:dyDescent="0.2">
      <c r="B1059" s="337" t="s">
        <v>36</v>
      </c>
      <c r="C1059" s="133" t="s">
        <v>36</v>
      </c>
      <c r="D1059" s="133" t="s">
        <v>36</v>
      </c>
      <c r="E1059" s="133"/>
      <c r="F1059" s="133"/>
      <c r="G1059" s="133"/>
      <c r="H1059" s="133"/>
      <c r="I1059" s="133"/>
      <c r="J1059" s="133"/>
      <c r="K1059" s="154"/>
      <c r="L1059" s="154"/>
      <c r="M1059" s="154"/>
      <c r="N1059" s="154"/>
      <c r="O1059" s="322" t="str">
        <f>IF($C1059="1 - HöS",'C1. Verprobung'!$C$17,
IF($C1059="2 - HöS/HS",'C1. Verprobung'!$C$18,
IF($C1059="3 - HS",'C1. Verprobung'!$C$19,
IF($C1059="4 - HS/MS",'C1. Verprobung'!$C$20,
IF($C1059="5 - MS",'C1. Verprobung'!$C$21,
IF($C1059="6 - MS/NS",'C1. Verprobung'!$C$22,
IF($C1059="7 - NS",'C1. Verprobung'!$C$23,"-")))))))</f>
        <v>-</v>
      </c>
      <c r="P1059" s="322" t="str">
        <f>IF($C1059="1 - HöS",'C1. Verprobung'!$D$17,
IF($C1059="2 - HöS/HS",'C1. Verprobung'!$D$18,
IF($C1059="3 - HS",'C1. Verprobung'!$D$19,
IF($C1059="4 - HS/MS",'C1. Verprobung'!$D$20,
IF($C1059="5 - MS",'C1. Verprobung'!$D$21,
IF($C1059="6 - MS/NS",'C1. Verprobung'!$D$22,
IF($C1059="7 - NS",'C1. Verprobung'!$D$23,"-")))))))</f>
        <v>-</v>
      </c>
      <c r="Q1059" s="322" t="str">
        <f>IF($C1059="1 - HöS",'C1. Verprobung'!$E$17,
IF($C1059="2 - HöS/HS",'C1. Verprobung'!$E$18,
IF($C1059="3 - HS",'C1. Verprobung'!$E$19,
IF($C1059="4 - HS/MS",'C1. Verprobung'!$E$20,
IF($C1059="5 - MS",'C1. Verprobung'!$E$21,
IF($C1059="6 - MS/NS",'C1. Verprobung'!$E$22,
IF($C1059="7 - NS",'C1. Verprobung'!$E$23,"-")))))))</f>
        <v>-</v>
      </c>
      <c r="R1059" s="322" t="str">
        <f>IF($C1059="1 - HöS",'C1. Verprobung'!$F$17,
IF($C1059="2 - HöS/HS",'C1. Verprobung'!$F$18,
IF($C1059="3 - HS",'C1. Verprobung'!$F$19,
IF($C1059="4 - HS/MS",'C1. Verprobung'!$F$20,
IF($C1059="5 - MS",'C1. Verprobung'!$F$21,
IF($C1059="6 - MS/NS",'C1. Verprobung'!$F$22,
IF($C1059="7 - NS",'C1. Verprobung'!$F$23,"-")))))))</f>
        <v>-</v>
      </c>
      <c r="S1059" s="151"/>
      <c r="T1059" s="181">
        <f t="shared" si="83"/>
        <v>0</v>
      </c>
      <c r="U1059" s="181">
        <f t="shared" si="84"/>
        <v>0</v>
      </c>
      <c r="V1059" s="181">
        <f t="shared" si="85"/>
        <v>0</v>
      </c>
      <c r="W1059" s="181">
        <f t="shared" si="86"/>
        <v>0</v>
      </c>
      <c r="X1059" s="181">
        <f t="shared" si="87"/>
        <v>0</v>
      </c>
    </row>
    <row r="1060" spans="2:24" ht="15" customHeight="1" x14ac:dyDescent="0.2">
      <c r="B1060" s="337" t="s">
        <v>36</v>
      </c>
      <c r="C1060" s="133" t="s">
        <v>36</v>
      </c>
      <c r="D1060" s="133" t="s">
        <v>36</v>
      </c>
      <c r="E1060" s="133"/>
      <c r="F1060" s="133"/>
      <c r="G1060" s="133"/>
      <c r="H1060" s="133"/>
      <c r="I1060" s="133"/>
      <c r="J1060" s="133"/>
      <c r="K1060" s="154"/>
      <c r="L1060" s="154"/>
      <c r="M1060" s="154"/>
      <c r="N1060" s="154"/>
      <c r="O1060" s="322" t="str">
        <f>IF($C1060="1 - HöS",'C1. Verprobung'!$C$17,
IF($C1060="2 - HöS/HS",'C1. Verprobung'!$C$18,
IF($C1060="3 - HS",'C1. Verprobung'!$C$19,
IF($C1060="4 - HS/MS",'C1. Verprobung'!$C$20,
IF($C1060="5 - MS",'C1. Verprobung'!$C$21,
IF($C1060="6 - MS/NS",'C1. Verprobung'!$C$22,
IF($C1060="7 - NS",'C1. Verprobung'!$C$23,"-")))))))</f>
        <v>-</v>
      </c>
      <c r="P1060" s="322" t="str">
        <f>IF($C1060="1 - HöS",'C1. Verprobung'!$D$17,
IF($C1060="2 - HöS/HS",'C1. Verprobung'!$D$18,
IF($C1060="3 - HS",'C1. Verprobung'!$D$19,
IF($C1060="4 - HS/MS",'C1. Verprobung'!$D$20,
IF($C1060="5 - MS",'C1. Verprobung'!$D$21,
IF($C1060="6 - MS/NS",'C1. Verprobung'!$D$22,
IF($C1060="7 - NS",'C1. Verprobung'!$D$23,"-")))))))</f>
        <v>-</v>
      </c>
      <c r="Q1060" s="322" t="str">
        <f>IF($C1060="1 - HöS",'C1. Verprobung'!$E$17,
IF($C1060="2 - HöS/HS",'C1. Verprobung'!$E$18,
IF($C1060="3 - HS",'C1. Verprobung'!$E$19,
IF($C1060="4 - HS/MS",'C1. Verprobung'!$E$20,
IF($C1060="5 - MS",'C1. Verprobung'!$E$21,
IF($C1060="6 - MS/NS",'C1. Verprobung'!$E$22,
IF($C1060="7 - NS",'C1. Verprobung'!$E$23,"-")))))))</f>
        <v>-</v>
      </c>
      <c r="R1060" s="322" t="str">
        <f>IF($C1060="1 - HöS",'C1. Verprobung'!$F$17,
IF($C1060="2 - HöS/HS",'C1. Verprobung'!$F$18,
IF($C1060="3 - HS",'C1. Verprobung'!$F$19,
IF($C1060="4 - HS/MS",'C1. Verprobung'!$F$20,
IF($C1060="5 - MS",'C1. Verprobung'!$F$21,
IF($C1060="6 - MS/NS",'C1. Verprobung'!$F$22,
IF($C1060="7 - NS",'C1. Verprobung'!$F$23,"-")))))))</f>
        <v>-</v>
      </c>
      <c r="S1060" s="151"/>
      <c r="T1060" s="181">
        <f t="shared" si="83"/>
        <v>0</v>
      </c>
      <c r="U1060" s="181">
        <f t="shared" si="84"/>
        <v>0</v>
      </c>
      <c r="V1060" s="181">
        <f t="shared" si="85"/>
        <v>0</v>
      </c>
      <c r="W1060" s="181">
        <f t="shared" si="86"/>
        <v>0</v>
      </c>
      <c r="X1060" s="181">
        <f t="shared" si="87"/>
        <v>0</v>
      </c>
    </row>
    <row r="1061" spans="2:24" ht="15" customHeight="1" x14ac:dyDescent="0.2">
      <c r="B1061" s="337" t="s">
        <v>36</v>
      </c>
      <c r="C1061" s="133" t="s">
        <v>36</v>
      </c>
      <c r="D1061" s="133" t="s">
        <v>36</v>
      </c>
      <c r="E1061" s="133"/>
      <c r="F1061" s="133"/>
      <c r="G1061" s="133"/>
      <c r="H1061" s="133"/>
      <c r="I1061" s="133"/>
      <c r="J1061" s="133"/>
      <c r="K1061" s="154"/>
      <c r="L1061" s="154"/>
      <c r="M1061" s="154"/>
      <c r="N1061" s="154"/>
      <c r="O1061" s="322" t="str">
        <f>IF($C1061="1 - HöS",'C1. Verprobung'!$C$17,
IF($C1061="2 - HöS/HS",'C1. Verprobung'!$C$18,
IF($C1061="3 - HS",'C1. Verprobung'!$C$19,
IF($C1061="4 - HS/MS",'C1. Verprobung'!$C$20,
IF($C1061="5 - MS",'C1. Verprobung'!$C$21,
IF($C1061="6 - MS/NS",'C1. Verprobung'!$C$22,
IF($C1061="7 - NS",'C1. Verprobung'!$C$23,"-")))))))</f>
        <v>-</v>
      </c>
      <c r="P1061" s="322" t="str">
        <f>IF($C1061="1 - HöS",'C1. Verprobung'!$D$17,
IF($C1061="2 - HöS/HS",'C1. Verprobung'!$D$18,
IF($C1061="3 - HS",'C1. Verprobung'!$D$19,
IF($C1061="4 - HS/MS",'C1. Verprobung'!$D$20,
IF($C1061="5 - MS",'C1. Verprobung'!$D$21,
IF($C1061="6 - MS/NS",'C1. Verprobung'!$D$22,
IF($C1061="7 - NS",'C1. Verprobung'!$D$23,"-")))))))</f>
        <v>-</v>
      </c>
      <c r="Q1061" s="322" t="str">
        <f>IF($C1061="1 - HöS",'C1. Verprobung'!$E$17,
IF($C1061="2 - HöS/HS",'C1. Verprobung'!$E$18,
IF($C1061="3 - HS",'C1. Verprobung'!$E$19,
IF($C1061="4 - HS/MS",'C1. Verprobung'!$E$20,
IF($C1061="5 - MS",'C1. Verprobung'!$E$21,
IF($C1061="6 - MS/NS",'C1. Verprobung'!$E$22,
IF($C1061="7 - NS",'C1. Verprobung'!$E$23,"-")))))))</f>
        <v>-</v>
      </c>
      <c r="R1061" s="322" t="str">
        <f>IF($C1061="1 - HöS",'C1. Verprobung'!$F$17,
IF($C1061="2 - HöS/HS",'C1. Verprobung'!$F$18,
IF($C1061="3 - HS",'C1. Verprobung'!$F$19,
IF($C1061="4 - HS/MS",'C1. Verprobung'!$F$20,
IF($C1061="5 - MS",'C1. Verprobung'!$F$21,
IF($C1061="6 - MS/NS",'C1. Verprobung'!$F$22,
IF($C1061="7 - NS",'C1. Verprobung'!$F$23,"-")))))))</f>
        <v>-</v>
      </c>
      <c r="S1061" s="151"/>
      <c r="T1061" s="181">
        <f t="shared" si="83"/>
        <v>0</v>
      </c>
      <c r="U1061" s="181">
        <f t="shared" si="84"/>
        <v>0</v>
      </c>
      <c r="V1061" s="181">
        <f t="shared" si="85"/>
        <v>0</v>
      </c>
      <c r="W1061" s="181">
        <f t="shared" si="86"/>
        <v>0</v>
      </c>
      <c r="X1061" s="181">
        <f t="shared" si="87"/>
        <v>0</v>
      </c>
    </row>
    <row r="1062" spans="2:24" ht="15" customHeight="1" x14ac:dyDescent="0.2">
      <c r="B1062" s="337" t="s">
        <v>36</v>
      </c>
      <c r="C1062" s="133" t="s">
        <v>36</v>
      </c>
      <c r="D1062" s="133" t="s">
        <v>36</v>
      </c>
      <c r="E1062" s="133"/>
      <c r="F1062" s="133"/>
      <c r="G1062" s="133"/>
      <c r="H1062" s="133"/>
      <c r="I1062" s="133"/>
      <c r="J1062" s="133"/>
      <c r="K1062" s="154"/>
      <c r="L1062" s="154"/>
      <c r="M1062" s="154"/>
      <c r="N1062" s="154"/>
      <c r="O1062" s="322" t="str">
        <f>IF($C1062="1 - HöS",'C1. Verprobung'!$C$17,
IF($C1062="2 - HöS/HS",'C1. Verprobung'!$C$18,
IF($C1062="3 - HS",'C1. Verprobung'!$C$19,
IF($C1062="4 - HS/MS",'C1. Verprobung'!$C$20,
IF($C1062="5 - MS",'C1. Verprobung'!$C$21,
IF($C1062="6 - MS/NS",'C1. Verprobung'!$C$22,
IF($C1062="7 - NS",'C1. Verprobung'!$C$23,"-")))))))</f>
        <v>-</v>
      </c>
      <c r="P1062" s="322" t="str">
        <f>IF($C1062="1 - HöS",'C1. Verprobung'!$D$17,
IF($C1062="2 - HöS/HS",'C1. Verprobung'!$D$18,
IF($C1062="3 - HS",'C1. Verprobung'!$D$19,
IF($C1062="4 - HS/MS",'C1. Verprobung'!$D$20,
IF($C1062="5 - MS",'C1. Verprobung'!$D$21,
IF($C1062="6 - MS/NS",'C1. Verprobung'!$D$22,
IF($C1062="7 - NS",'C1. Verprobung'!$D$23,"-")))))))</f>
        <v>-</v>
      </c>
      <c r="Q1062" s="322" t="str">
        <f>IF($C1062="1 - HöS",'C1. Verprobung'!$E$17,
IF($C1062="2 - HöS/HS",'C1. Verprobung'!$E$18,
IF($C1062="3 - HS",'C1. Verprobung'!$E$19,
IF($C1062="4 - HS/MS",'C1. Verprobung'!$E$20,
IF($C1062="5 - MS",'C1. Verprobung'!$E$21,
IF($C1062="6 - MS/NS",'C1. Verprobung'!$E$22,
IF($C1062="7 - NS",'C1. Verprobung'!$E$23,"-")))))))</f>
        <v>-</v>
      </c>
      <c r="R1062" s="322" t="str">
        <f>IF($C1062="1 - HöS",'C1. Verprobung'!$F$17,
IF($C1062="2 - HöS/HS",'C1. Verprobung'!$F$18,
IF($C1062="3 - HS",'C1. Verprobung'!$F$19,
IF($C1062="4 - HS/MS",'C1. Verprobung'!$F$20,
IF($C1062="5 - MS",'C1. Verprobung'!$F$21,
IF($C1062="6 - MS/NS",'C1. Verprobung'!$F$22,
IF($C1062="7 - NS",'C1. Verprobung'!$F$23,"-")))))))</f>
        <v>-</v>
      </c>
      <c r="S1062" s="151"/>
      <c r="T1062" s="181">
        <f t="shared" si="83"/>
        <v>0</v>
      </c>
      <c r="U1062" s="181">
        <f t="shared" si="84"/>
        <v>0</v>
      </c>
      <c r="V1062" s="181">
        <f t="shared" si="85"/>
        <v>0</v>
      </c>
      <c r="W1062" s="181">
        <f t="shared" si="86"/>
        <v>0</v>
      </c>
      <c r="X1062" s="181">
        <f t="shared" si="87"/>
        <v>0</v>
      </c>
    </row>
    <row r="1063" spans="2:24" ht="15" customHeight="1" x14ac:dyDescent="0.2">
      <c r="B1063" s="337" t="s">
        <v>36</v>
      </c>
      <c r="C1063" s="133" t="s">
        <v>36</v>
      </c>
      <c r="D1063" s="133" t="s">
        <v>36</v>
      </c>
      <c r="E1063" s="133"/>
      <c r="F1063" s="133"/>
      <c r="G1063" s="133"/>
      <c r="H1063" s="133"/>
      <c r="I1063" s="133"/>
      <c r="J1063" s="133"/>
      <c r="K1063" s="154"/>
      <c r="L1063" s="154"/>
      <c r="M1063" s="154"/>
      <c r="N1063" s="154"/>
      <c r="O1063" s="322" t="str">
        <f>IF($C1063="1 - HöS",'C1. Verprobung'!$C$17,
IF($C1063="2 - HöS/HS",'C1. Verprobung'!$C$18,
IF($C1063="3 - HS",'C1. Verprobung'!$C$19,
IF($C1063="4 - HS/MS",'C1. Verprobung'!$C$20,
IF($C1063="5 - MS",'C1. Verprobung'!$C$21,
IF($C1063="6 - MS/NS",'C1. Verprobung'!$C$22,
IF($C1063="7 - NS",'C1. Verprobung'!$C$23,"-")))))))</f>
        <v>-</v>
      </c>
      <c r="P1063" s="322" t="str">
        <f>IF($C1063="1 - HöS",'C1. Verprobung'!$D$17,
IF($C1063="2 - HöS/HS",'C1. Verprobung'!$D$18,
IF($C1063="3 - HS",'C1. Verprobung'!$D$19,
IF($C1063="4 - HS/MS",'C1. Verprobung'!$D$20,
IF($C1063="5 - MS",'C1. Verprobung'!$D$21,
IF($C1063="6 - MS/NS",'C1. Verprobung'!$D$22,
IF($C1063="7 - NS",'C1. Verprobung'!$D$23,"-")))))))</f>
        <v>-</v>
      </c>
      <c r="Q1063" s="322" t="str">
        <f>IF($C1063="1 - HöS",'C1. Verprobung'!$E$17,
IF($C1063="2 - HöS/HS",'C1. Verprobung'!$E$18,
IF($C1063="3 - HS",'C1. Verprobung'!$E$19,
IF($C1063="4 - HS/MS",'C1. Verprobung'!$E$20,
IF($C1063="5 - MS",'C1. Verprobung'!$E$21,
IF($C1063="6 - MS/NS",'C1. Verprobung'!$E$22,
IF($C1063="7 - NS",'C1. Verprobung'!$E$23,"-")))))))</f>
        <v>-</v>
      </c>
      <c r="R1063" s="322" t="str">
        <f>IF($C1063="1 - HöS",'C1. Verprobung'!$F$17,
IF($C1063="2 - HöS/HS",'C1. Verprobung'!$F$18,
IF($C1063="3 - HS",'C1. Verprobung'!$F$19,
IF($C1063="4 - HS/MS",'C1. Verprobung'!$F$20,
IF($C1063="5 - MS",'C1. Verprobung'!$F$21,
IF($C1063="6 - MS/NS",'C1. Verprobung'!$F$22,
IF($C1063="7 - NS",'C1. Verprobung'!$F$23,"-")))))))</f>
        <v>-</v>
      </c>
      <c r="S1063" s="151"/>
      <c r="T1063" s="181">
        <f t="shared" si="83"/>
        <v>0</v>
      </c>
      <c r="U1063" s="181">
        <f t="shared" si="84"/>
        <v>0</v>
      </c>
      <c r="V1063" s="181">
        <f t="shared" si="85"/>
        <v>0</v>
      </c>
      <c r="W1063" s="181">
        <f t="shared" si="86"/>
        <v>0</v>
      </c>
      <c r="X1063" s="181">
        <f t="shared" si="87"/>
        <v>0</v>
      </c>
    </row>
    <row r="1064" spans="2:24" ht="15" customHeight="1" x14ac:dyDescent="0.2">
      <c r="B1064" s="337" t="s">
        <v>36</v>
      </c>
      <c r="C1064" s="133" t="s">
        <v>36</v>
      </c>
      <c r="D1064" s="133" t="s">
        <v>36</v>
      </c>
      <c r="E1064" s="133"/>
      <c r="F1064" s="133"/>
      <c r="G1064" s="133"/>
      <c r="H1064" s="133"/>
      <c r="I1064" s="133"/>
      <c r="J1064" s="133"/>
      <c r="K1064" s="154"/>
      <c r="L1064" s="154"/>
      <c r="M1064" s="154"/>
      <c r="N1064" s="154"/>
      <c r="O1064" s="322" t="str">
        <f>IF($C1064="1 - HöS",'C1. Verprobung'!$C$17,
IF($C1064="2 - HöS/HS",'C1. Verprobung'!$C$18,
IF($C1064="3 - HS",'C1. Verprobung'!$C$19,
IF($C1064="4 - HS/MS",'C1. Verprobung'!$C$20,
IF($C1064="5 - MS",'C1. Verprobung'!$C$21,
IF($C1064="6 - MS/NS",'C1. Verprobung'!$C$22,
IF($C1064="7 - NS",'C1. Verprobung'!$C$23,"-")))))))</f>
        <v>-</v>
      </c>
      <c r="P1064" s="322" t="str">
        <f>IF($C1064="1 - HöS",'C1. Verprobung'!$D$17,
IF($C1064="2 - HöS/HS",'C1. Verprobung'!$D$18,
IF($C1064="3 - HS",'C1. Verprobung'!$D$19,
IF($C1064="4 - HS/MS",'C1. Verprobung'!$D$20,
IF($C1064="5 - MS",'C1. Verprobung'!$D$21,
IF($C1064="6 - MS/NS",'C1. Verprobung'!$D$22,
IF($C1064="7 - NS",'C1. Verprobung'!$D$23,"-")))))))</f>
        <v>-</v>
      </c>
      <c r="Q1064" s="322" t="str">
        <f>IF($C1064="1 - HöS",'C1. Verprobung'!$E$17,
IF($C1064="2 - HöS/HS",'C1. Verprobung'!$E$18,
IF($C1064="3 - HS",'C1. Verprobung'!$E$19,
IF($C1064="4 - HS/MS",'C1. Verprobung'!$E$20,
IF($C1064="5 - MS",'C1. Verprobung'!$E$21,
IF($C1064="6 - MS/NS",'C1. Verprobung'!$E$22,
IF($C1064="7 - NS",'C1. Verprobung'!$E$23,"-")))))))</f>
        <v>-</v>
      </c>
      <c r="R1064" s="322" t="str">
        <f>IF($C1064="1 - HöS",'C1. Verprobung'!$F$17,
IF($C1064="2 - HöS/HS",'C1. Verprobung'!$F$18,
IF($C1064="3 - HS",'C1. Verprobung'!$F$19,
IF($C1064="4 - HS/MS",'C1. Verprobung'!$F$20,
IF($C1064="5 - MS",'C1. Verprobung'!$F$21,
IF($C1064="6 - MS/NS",'C1. Verprobung'!$F$22,
IF($C1064="7 - NS",'C1. Verprobung'!$F$23,"-")))))))</f>
        <v>-</v>
      </c>
      <c r="S1064" s="151"/>
      <c r="T1064" s="181">
        <f t="shared" si="83"/>
        <v>0</v>
      </c>
      <c r="U1064" s="181">
        <f t="shared" si="84"/>
        <v>0</v>
      </c>
      <c r="V1064" s="181">
        <f t="shared" si="85"/>
        <v>0</v>
      </c>
      <c r="W1064" s="181">
        <f t="shared" si="86"/>
        <v>0</v>
      </c>
      <c r="X1064" s="181">
        <f t="shared" si="87"/>
        <v>0</v>
      </c>
    </row>
    <row r="1065" spans="2:24" ht="15" customHeight="1" x14ac:dyDescent="0.2">
      <c r="B1065" s="337" t="s">
        <v>36</v>
      </c>
      <c r="C1065" s="133" t="s">
        <v>36</v>
      </c>
      <c r="D1065" s="133" t="s">
        <v>36</v>
      </c>
      <c r="E1065" s="133"/>
      <c r="F1065" s="133"/>
      <c r="G1065" s="133"/>
      <c r="H1065" s="133"/>
      <c r="I1065" s="133"/>
      <c r="J1065" s="133"/>
      <c r="K1065" s="154"/>
      <c r="L1065" s="154"/>
      <c r="M1065" s="154"/>
      <c r="N1065" s="154"/>
      <c r="O1065" s="322" t="str">
        <f>IF($C1065="1 - HöS",'C1. Verprobung'!$C$17,
IF($C1065="2 - HöS/HS",'C1. Verprobung'!$C$18,
IF($C1065="3 - HS",'C1. Verprobung'!$C$19,
IF($C1065="4 - HS/MS",'C1. Verprobung'!$C$20,
IF($C1065="5 - MS",'C1. Verprobung'!$C$21,
IF($C1065="6 - MS/NS",'C1. Verprobung'!$C$22,
IF($C1065="7 - NS",'C1. Verprobung'!$C$23,"-")))))))</f>
        <v>-</v>
      </c>
      <c r="P1065" s="322" t="str">
        <f>IF($C1065="1 - HöS",'C1. Verprobung'!$D$17,
IF($C1065="2 - HöS/HS",'C1. Verprobung'!$D$18,
IF($C1065="3 - HS",'C1. Verprobung'!$D$19,
IF($C1065="4 - HS/MS",'C1. Verprobung'!$D$20,
IF($C1065="5 - MS",'C1. Verprobung'!$D$21,
IF($C1065="6 - MS/NS",'C1. Verprobung'!$D$22,
IF($C1065="7 - NS",'C1. Verprobung'!$D$23,"-")))))))</f>
        <v>-</v>
      </c>
      <c r="Q1065" s="322" t="str">
        <f>IF($C1065="1 - HöS",'C1. Verprobung'!$E$17,
IF($C1065="2 - HöS/HS",'C1. Verprobung'!$E$18,
IF($C1065="3 - HS",'C1. Verprobung'!$E$19,
IF($C1065="4 - HS/MS",'C1. Verprobung'!$E$20,
IF($C1065="5 - MS",'C1. Verprobung'!$E$21,
IF($C1065="6 - MS/NS",'C1. Verprobung'!$E$22,
IF($C1065="7 - NS",'C1. Verprobung'!$E$23,"-")))))))</f>
        <v>-</v>
      </c>
      <c r="R1065" s="322" t="str">
        <f>IF($C1065="1 - HöS",'C1. Verprobung'!$F$17,
IF($C1065="2 - HöS/HS",'C1. Verprobung'!$F$18,
IF($C1065="3 - HS",'C1. Verprobung'!$F$19,
IF($C1065="4 - HS/MS",'C1. Verprobung'!$F$20,
IF($C1065="5 - MS",'C1. Verprobung'!$F$21,
IF($C1065="6 - MS/NS",'C1. Verprobung'!$F$22,
IF($C1065="7 - NS",'C1. Verprobung'!$F$23,"-")))))))</f>
        <v>-</v>
      </c>
      <c r="S1065" s="151"/>
      <c r="T1065" s="181">
        <f t="shared" si="83"/>
        <v>0</v>
      </c>
      <c r="U1065" s="181">
        <f t="shared" si="84"/>
        <v>0</v>
      </c>
      <c r="V1065" s="181">
        <f t="shared" si="85"/>
        <v>0</v>
      </c>
      <c r="W1065" s="181">
        <f t="shared" si="86"/>
        <v>0</v>
      </c>
      <c r="X1065" s="181">
        <f t="shared" si="87"/>
        <v>0</v>
      </c>
    </row>
    <row r="1066" spans="2:24" ht="15" customHeight="1" x14ac:dyDescent="0.2">
      <c r="B1066" s="337" t="s">
        <v>36</v>
      </c>
      <c r="C1066" s="133" t="s">
        <v>36</v>
      </c>
      <c r="D1066" s="133" t="s">
        <v>36</v>
      </c>
      <c r="E1066" s="133"/>
      <c r="F1066" s="133"/>
      <c r="G1066" s="133"/>
      <c r="H1066" s="133"/>
      <c r="I1066" s="133"/>
      <c r="J1066" s="133"/>
      <c r="K1066" s="154"/>
      <c r="L1066" s="154"/>
      <c r="M1066" s="154"/>
      <c r="N1066" s="154"/>
      <c r="O1066" s="322" t="str">
        <f>IF($C1066="1 - HöS",'C1. Verprobung'!$C$17,
IF($C1066="2 - HöS/HS",'C1. Verprobung'!$C$18,
IF($C1066="3 - HS",'C1. Verprobung'!$C$19,
IF($C1066="4 - HS/MS",'C1. Verprobung'!$C$20,
IF($C1066="5 - MS",'C1. Verprobung'!$C$21,
IF($C1066="6 - MS/NS",'C1. Verprobung'!$C$22,
IF($C1066="7 - NS",'C1. Verprobung'!$C$23,"-")))))))</f>
        <v>-</v>
      </c>
      <c r="P1066" s="322" t="str">
        <f>IF($C1066="1 - HöS",'C1. Verprobung'!$D$17,
IF($C1066="2 - HöS/HS",'C1. Verprobung'!$D$18,
IF($C1066="3 - HS",'C1. Verprobung'!$D$19,
IF($C1066="4 - HS/MS",'C1. Verprobung'!$D$20,
IF($C1066="5 - MS",'C1. Verprobung'!$D$21,
IF($C1066="6 - MS/NS",'C1. Verprobung'!$D$22,
IF($C1066="7 - NS",'C1. Verprobung'!$D$23,"-")))))))</f>
        <v>-</v>
      </c>
      <c r="Q1066" s="322" t="str">
        <f>IF($C1066="1 - HöS",'C1. Verprobung'!$E$17,
IF($C1066="2 - HöS/HS",'C1. Verprobung'!$E$18,
IF($C1066="3 - HS",'C1. Verprobung'!$E$19,
IF($C1066="4 - HS/MS",'C1. Verprobung'!$E$20,
IF($C1066="5 - MS",'C1. Verprobung'!$E$21,
IF($C1066="6 - MS/NS",'C1. Verprobung'!$E$22,
IF($C1066="7 - NS",'C1. Verprobung'!$E$23,"-")))))))</f>
        <v>-</v>
      </c>
      <c r="R1066" s="322" t="str">
        <f>IF($C1066="1 - HöS",'C1. Verprobung'!$F$17,
IF($C1066="2 - HöS/HS",'C1. Verprobung'!$F$18,
IF($C1066="3 - HS",'C1. Verprobung'!$F$19,
IF($C1066="4 - HS/MS",'C1. Verprobung'!$F$20,
IF($C1066="5 - MS",'C1. Verprobung'!$F$21,
IF($C1066="6 - MS/NS",'C1. Verprobung'!$F$22,
IF($C1066="7 - NS",'C1. Verprobung'!$F$23,"-")))))))</f>
        <v>-</v>
      </c>
      <c r="S1066" s="151"/>
      <c r="T1066" s="181">
        <f t="shared" si="83"/>
        <v>0</v>
      </c>
      <c r="U1066" s="181">
        <f t="shared" si="84"/>
        <v>0</v>
      </c>
      <c r="V1066" s="181">
        <f t="shared" si="85"/>
        <v>0</v>
      </c>
      <c r="W1066" s="181">
        <f t="shared" si="86"/>
        <v>0</v>
      </c>
      <c r="X1066" s="181">
        <f t="shared" si="87"/>
        <v>0</v>
      </c>
    </row>
    <row r="1067" spans="2:24" ht="15" customHeight="1" x14ac:dyDescent="0.2">
      <c r="B1067" s="337" t="s">
        <v>36</v>
      </c>
      <c r="C1067" s="133" t="s">
        <v>36</v>
      </c>
      <c r="D1067" s="133" t="s">
        <v>36</v>
      </c>
      <c r="E1067" s="133"/>
      <c r="F1067" s="133"/>
      <c r="G1067" s="133"/>
      <c r="H1067" s="133"/>
      <c r="I1067" s="133"/>
      <c r="J1067" s="133"/>
      <c r="K1067" s="154"/>
      <c r="L1067" s="154"/>
      <c r="M1067" s="154"/>
      <c r="N1067" s="154"/>
      <c r="O1067" s="322" t="str">
        <f>IF($C1067="1 - HöS",'C1. Verprobung'!$C$17,
IF($C1067="2 - HöS/HS",'C1. Verprobung'!$C$18,
IF($C1067="3 - HS",'C1. Verprobung'!$C$19,
IF($C1067="4 - HS/MS",'C1. Verprobung'!$C$20,
IF($C1067="5 - MS",'C1. Verprobung'!$C$21,
IF($C1067="6 - MS/NS",'C1. Verprobung'!$C$22,
IF($C1067="7 - NS",'C1. Verprobung'!$C$23,"-")))))))</f>
        <v>-</v>
      </c>
      <c r="P1067" s="322" t="str">
        <f>IF($C1067="1 - HöS",'C1. Verprobung'!$D$17,
IF($C1067="2 - HöS/HS",'C1. Verprobung'!$D$18,
IF($C1067="3 - HS",'C1. Verprobung'!$D$19,
IF($C1067="4 - HS/MS",'C1. Verprobung'!$D$20,
IF($C1067="5 - MS",'C1. Verprobung'!$D$21,
IF($C1067="6 - MS/NS",'C1. Verprobung'!$D$22,
IF($C1067="7 - NS",'C1. Verprobung'!$D$23,"-")))))))</f>
        <v>-</v>
      </c>
      <c r="Q1067" s="322" t="str">
        <f>IF($C1067="1 - HöS",'C1. Verprobung'!$E$17,
IF($C1067="2 - HöS/HS",'C1. Verprobung'!$E$18,
IF($C1067="3 - HS",'C1. Verprobung'!$E$19,
IF($C1067="4 - HS/MS",'C1. Verprobung'!$E$20,
IF($C1067="5 - MS",'C1. Verprobung'!$E$21,
IF($C1067="6 - MS/NS",'C1. Verprobung'!$E$22,
IF($C1067="7 - NS",'C1. Verprobung'!$E$23,"-")))))))</f>
        <v>-</v>
      </c>
      <c r="R1067" s="322" t="str">
        <f>IF($C1067="1 - HöS",'C1. Verprobung'!$F$17,
IF($C1067="2 - HöS/HS",'C1. Verprobung'!$F$18,
IF($C1067="3 - HS",'C1. Verprobung'!$F$19,
IF($C1067="4 - HS/MS",'C1. Verprobung'!$F$20,
IF($C1067="5 - MS",'C1. Verprobung'!$F$21,
IF($C1067="6 - MS/NS",'C1. Verprobung'!$F$22,
IF($C1067="7 - NS",'C1. Verprobung'!$F$23,"-")))))))</f>
        <v>-</v>
      </c>
      <c r="S1067" s="151"/>
      <c r="T1067" s="181">
        <f t="shared" si="83"/>
        <v>0</v>
      </c>
      <c r="U1067" s="181">
        <f t="shared" si="84"/>
        <v>0</v>
      </c>
      <c r="V1067" s="181">
        <f t="shared" si="85"/>
        <v>0</v>
      </c>
      <c r="W1067" s="181">
        <f t="shared" si="86"/>
        <v>0</v>
      </c>
      <c r="X1067" s="181">
        <f t="shared" si="87"/>
        <v>0</v>
      </c>
    </row>
    <row r="1068" spans="2:24" ht="15" customHeight="1" x14ac:dyDescent="0.2">
      <c r="B1068" s="337" t="s">
        <v>36</v>
      </c>
      <c r="C1068" s="133" t="s">
        <v>36</v>
      </c>
      <c r="D1068" s="133" t="s">
        <v>36</v>
      </c>
      <c r="E1068" s="133"/>
      <c r="F1068" s="133"/>
      <c r="G1068" s="133"/>
      <c r="H1068" s="133"/>
      <c r="I1068" s="133"/>
      <c r="J1068" s="133"/>
      <c r="K1068" s="154"/>
      <c r="L1068" s="154"/>
      <c r="M1068" s="154"/>
      <c r="N1068" s="154"/>
      <c r="O1068" s="322" t="str">
        <f>IF($C1068="1 - HöS",'C1. Verprobung'!$C$17,
IF($C1068="2 - HöS/HS",'C1. Verprobung'!$C$18,
IF($C1068="3 - HS",'C1. Verprobung'!$C$19,
IF($C1068="4 - HS/MS",'C1. Verprobung'!$C$20,
IF($C1068="5 - MS",'C1. Verprobung'!$C$21,
IF($C1068="6 - MS/NS",'C1. Verprobung'!$C$22,
IF($C1068="7 - NS",'C1. Verprobung'!$C$23,"-")))))))</f>
        <v>-</v>
      </c>
      <c r="P1068" s="322" t="str">
        <f>IF($C1068="1 - HöS",'C1. Verprobung'!$D$17,
IF($C1068="2 - HöS/HS",'C1. Verprobung'!$D$18,
IF($C1068="3 - HS",'C1. Verprobung'!$D$19,
IF($C1068="4 - HS/MS",'C1. Verprobung'!$D$20,
IF($C1068="5 - MS",'C1. Verprobung'!$D$21,
IF($C1068="6 - MS/NS",'C1. Verprobung'!$D$22,
IF($C1068="7 - NS",'C1. Verprobung'!$D$23,"-")))))))</f>
        <v>-</v>
      </c>
      <c r="Q1068" s="322" t="str">
        <f>IF($C1068="1 - HöS",'C1. Verprobung'!$E$17,
IF($C1068="2 - HöS/HS",'C1. Verprobung'!$E$18,
IF($C1068="3 - HS",'C1. Verprobung'!$E$19,
IF($C1068="4 - HS/MS",'C1. Verprobung'!$E$20,
IF($C1068="5 - MS",'C1. Verprobung'!$E$21,
IF($C1068="6 - MS/NS",'C1. Verprobung'!$E$22,
IF($C1068="7 - NS",'C1. Verprobung'!$E$23,"-")))))))</f>
        <v>-</v>
      </c>
      <c r="R1068" s="322" t="str">
        <f>IF($C1068="1 - HöS",'C1. Verprobung'!$F$17,
IF($C1068="2 - HöS/HS",'C1. Verprobung'!$F$18,
IF($C1068="3 - HS",'C1. Verprobung'!$F$19,
IF($C1068="4 - HS/MS",'C1. Verprobung'!$F$20,
IF($C1068="5 - MS",'C1. Verprobung'!$F$21,
IF($C1068="6 - MS/NS",'C1. Verprobung'!$F$22,
IF($C1068="7 - NS",'C1. Verprobung'!$F$23,"-")))))))</f>
        <v>-</v>
      </c>
      <c r="S1068" s="151"/>
      <c r="T1068" s="181">
        <f t="shared" si="83"/>
        <v>0</v>
      </c>
      <c r="U1068" s="181">
        <f t="shared" si="84"/>
        <v>0</v>
      </c>
      <c r="V1068" s="181">
        <f t="shared" si="85"/>
        <v>0</v>
      </c>
      <c r="W1068" s="181">
        <f t="shared" si="86"/>
        <v>0</v>
      </c>
      <c r="X1068" s="181">
        <f t="shared" si="87"/>
        <v>0</v>
      </c>
    </row>
    <row r="1069" spans="2:24" ht="15" customHeight="1" x14ac:dyDescent="0.2">
      <c r="B1069" s="337" t="s">
        <v>36</v>
      </c>
      <c r="C1069" s="133" t="s">
        <v>36</v>
      </c>
      <c r="D1069" s="133" t="s">
        <v>36</v>
      </c>
      <c r="E1069" s="133"/>
      <c r="F1069" s="133"/>
      <c r="G1069" s="133"/>
      <c r="H1069" s="133"/>
      <c r="I1069" s="133"/>
      <c r="J1069" s="133"/>
      <c r="K1069" s="154"/>
      <c r="L1069" s="154"/>
      <c r="M1069" s="154"/>
      <c r="N1069" s="154"/>
      <c r="O1069" s="322" t="str">
        <f>IF($C1069="1 - HöS",'C1. Verprobung'!$C$17,
IF($C1069="2 - HöS/HS",'C1. Verprobung'!$C$18,
IF($C1069="3 - HS",'C1. Verprobung'!$C$19,
IF($C1069="4 - HS/MS",'C1. Verprobung'!$C$20,
IF($C1069="5 - MS",'C1. Verprobung'!$C$21,
IF($C1069="6 - MS/NS",'C1. Verprobung'!$C$22,
IF($C1069="7 - NS",'C1. Verprobung'!$C$23,"-")))))))</f>
        <v>-</v>
      </c>
      <c r="P1069" s="322" t="str">
        <f>IF($C1069="1 - HöS",'C1. Verprobung'!$D$17,
IF($C1069="2 - HöS/HS",'C1. Verprobung'!$D$18,
IF($C1069="3 - HS",'C1. Verprobung'!$D$19,
IF($C1069="4 - HS/MS",'C1. Verprobung'!$D$20,
IF($C1069="5 - MS",'C1. Verprobung'!$D$21,
IF($C1069="6 - MS/NS",'C1. Verprobung'!$D$22,
IF($C1069="7 - NS",'C1. Verprobung'!$D$23,"-")))))))</f>
        <v>-</v>
      </c>
      <c r="Q1069" s="322" t="str">
        <f>IF($C1069="1 - HöS",'C1. Verprobung'!$E$17,
IF($C1069="2 - HöS/HS",'C1. Verprobung'!$E$18,
IF($C1069="3 - HS",'C1. Verprobung'!$E$19,
IF($C1069="4 - HS/MS",'C1. Verprobung'!$E$20,
IF($C1069="5 - MS",'C1. Verprobung'!$E$21,
IF($C1069="6 - MS/NS",'C1. Verprobung'!$E$22,
IF($C1069="7 - NS",'C1. Verprobung'!$E$23,"-")))))))</f>
        <v>-</v>
      </c>
      <c r="R1069" s="322" t="str">
        <f>IF($C1069="1 - HöS",'C1. Verprobung'!$F$17,
IF($C1069="2 - HöS/HS",'C1. Verprobung'!$F$18,
IF($C1069="3 - HS",'C1. Verprobung'!$F$19,
IF($C1069="4 - HS/MS",'C1. Verprobung'!$F$20,
IF($C1069="5 - MS",'C1. Verprobung'!$F$21,
IF($C1069="6 - MS/NS",'C1. Verprobung'!$F$22,
IF($C1069="7 - NS",'C1. Verprobung'!$F$23,"-")))))))</f>
        <v>-</v>
      </c>
      <c r="S1069" s="151"/>
      <c r="T1069" s="181">
        <f t="shared" si="83"/>
        <v>0</v>
      </c>
      <c r="U1069" s="181">
        <f t="shared" si="84"/>
        <v>0</v>
      </c>
      <c r="V1069" s="181">
        <f t="shared" si="85"/>
        <v>0</v>
      </c>
      <c r="W1069" s="181">
        <f t="shared" si="86"/>
        <v>0</v>
      </c>
      <c r="X1069" s="181">
        <f t="shared" si="87"/>
        <v>0</v>
      </c>
    </row>
    <row r="1070" spans="2:24" ht="15" customHeight="1" x14ac:dyDescent="0.2">
      <c r="B1070" s="337" t="s">
        <v>36</v>
      </c>
      <c r="C1070" s="133" t="s">
        <v>36</v>
      </c>
      <c r="D1070" s="133" t="s">
        <v>36</v>
      </c>
      <c r="E1070" s="133"/>
      <c r="F1070" s="133"/>
      <c r="G1070" s="133"/>
      <c r="H1070" s="133"/>
      <c r="I1070" s="133"/>
      <c r="J1070" s="133"/>
      <c r="K1070" s="154"/>
      <c r="L1070" s="154"/>
      <c r="M1070" s="154"/>
      <c r="N1070" s="154"/>
      <c r="O1070" s="322" t="str">
        <f>IF($C1070="1 - HöS",'C1. Verprobung'!$C$17,
IF($C1070="2 - HöS/HS",'C1. Verprobung'!$C$18,
IF($C1070="3 - HS",'C1. Verprobung'!$C$19,
IF($C1070="4 - HS/MS",'C1. Verprobung'!$C$20,
IF($C1070="5 - MS",'C1. Verprobung'!$C$21,
IF($C1070="6 - MS/NS",'C1. Verprobung'!$C$22,
IF($C1070="7 - NS",'C1. Verprobung'!$C$23,"-")))))))</f>
        <v>-</v>
      </c>
      <c r="P1070" s="322" t="str">
        <f>IF($C1070="1 - HöS",'C1. Verprobung'!$D$17,
IF($C1070="2 - HöS/HS",'C1. Verprobung'!$D$18,
IF($C1070="3 - HS",'C1. Verprobung'!$D$19,
IF($C1070="4 - HS/MS",'C1. Verprobung'!$D$20,
IF($C1070="5 - MS",'C1. Verprobung'!$D$21,
IF($C1070="6 - MS/NS",'C1. Verprobung'!$D$22,
IF($C1070="7 - NS",'C1. Verprobung'!$D$23,"-")))))))</f>
        <v>-</v>
      </c>
      <c r="Q1070" s="322" t="str">
        <f>IF($C1070="1 - HöS",'C1. Verprobung'!$E$17,
IF($C1070="2 - HöS/HS",'C1. Verprobung'!$E$18,
IF($C1070="3 - HS",'C1. Verprobung'!$E$19,
IF($C1070="4 - HS/MS",'C1. Verprobung'!$E$20,
IF($C1070="5 - MS",'C1. Verprobung'!$E$21,
IF($C1070="6 - MS/NS",'C1. Verprobung'!$E$22,
IF($C1070="7 - NS",'C1. Verprobung'!$E$23,"-")))))))</f>
        <v>-</v>
      </c>
      <c r="R1070" s="322" t="str">
        <f>IF($C1070="1 - HöS",'C1. Verprobung'!$F$17,
IF($C1070="2 - HöS/HS",'C1. Verprobung'!$F$18,
IF($C1070="3 - HS",'C1. Verprobung'!$F$19,
IF($C1070="4 - HS/MS",'C1. Verprobung'!$F$20,
IF($C1070="5 - MS",'C1. Verprobung'!$F$21,
IF($C1070="6 - MS/NS",'C1. Verprobung'!$F$22,
IF($C1070="7 - NS",'C1. Verprobung'!$F$23,"-")))))))</f>
        <v>-</v>
      </c>
      <c r="S1070" s="151"/>
      <c r="T1070" s="181">
        <f t="shared" si="83"/>
        <v>0</v>
      </c>
      <c r="U1070" s="181">
        <f t="shared" si="84"/>
        <v>0</v>
      </c>
      <c r="V1070" s="181">
        <f t="shared" si="85"/>
        <v>0</v>
      </c>
      <c r="W1070" s="181">
        <f t="shared" si="86"/>
        <v>0</v>
      </c>
      <c r="X1070" s="181">
        <f t="shared" si="87"/>
        <v>0</v>
      </c>
    </row>
    <row r="1071" spans="2:24" ht="15" customHeight="1" x14ac:dyDescent="0.2">
      <c r="B1071" s="337" t="s">
        <v>36</v>
      </c>
      <c r="C1071" s="133" t="s">
        <v>36</v>
      </c>
      <c r="D1071" s="133" t="s">
        <v>36</v>
      </c>
      <c r="E1071" s="133"/>
      <c r="F1071" s="133"/>
      <c r="G1071" s="133"/>
      <c r="H1071" s="133"/>
      <c r="I1071" s="133"/>
      <c r="J1071" s="133"/>
      <c r="K1071" s="154"/>
      <c r="L1071" s="154"/>
      <c r="M1071" s="154"/>
      <c r="N1071" s="154"/>
      <c r="O1071" s="322" t="str">
        <f>IF($C1071="1 - HöS",'C1. Verprobung'!$C$17,
IF($C1071="2 - HöS/HS",'C1. Verprobung'!$C$18,
IF($C1071="3 - HS",'C1. Verprobung'!$C$19,
IF($C1071="4 - HS/MS",'C1. Verprobung'!$C$20,
IF($C1071="5 - MS",'C1. Verprobung'!$C$21,
IF($C1071="6 - MS/NS",'C1. Verprobung'!$C$22,
IF($C1071="7 - NS",'C1. Verprobung'!$C$23,"-")))))))</f>
        <v>-</v>
      </c>
      <c r="P1071" s="322" t="str">
        <f>IF($C1071="1 - HöS",'C1. Verprobung'!$D$17,
IF($C1071="2 - HöS/HS",'C1. Verprobung'!$D$18,
IF($C1071="3 - HS",'C1. Verprobung'!$D$19,
IF($C1071="4 - HS/MS",'C1. Verprobung'!$D$20,
IF($C1071="5 - MS",'C1. Verprobung'!$D$21,
IF($C1071="6 - MS/NS",'C1. Verprobung'!$D$22,
IF($C1071="7 - NS",'C1. Verprobung'!$D$23,"-")))))))</f>
        <v>-</v>
      </c>
      <c r="Q1071" s="322" t="str">
        <f>IF($C1071="1 - HöS",'C1. Verprobung'!$E$17,
IF($C1071="2 - HöS/HS",'C1. Verprobung'!$E$18,
IF($C1071="3 - HS",'C1. Verprobung'!$E$19,
IF($C1071="4 - HS/MS",'C1. Verprobung'!$E$20,
IF($C1071="5 - MS",'C1. Verprobung'!$E$21,
IF($C1071="6 - MS/NS",'C1. Verprobung'!$E$22,
IF($C1071="7 - NS",'C1. Verprobung'!$E$23,"-")))))))</f>
        <v>-</v>
      </c>
      <c r="R1071" s="322" t="str">
        <f>IF($C1071="1 - HöS",'C1. Verprobung'!$F$17,
IF($C1071="2 - HöS/HS",'C1. Verprobung'!$F$18,
IF($C1071="3 - HS",'C1. Verprobung'!$F$19,
IF($C1071="4 - HS/MS",'C1. Verprobung'!$F$20,
IF($C1071="5 - MS",'C1. Verprobung'!$F$21,
IF($C1071="6 - MS/NS",'C1. Verprobung'!$F$22,
IF($C1071="7 - NS",'C1. Verprobung'!$F$23,"-")))))))</f>
        <v>-</v>
      </c>
      <c r="S1071" s="151"/>
      <c r="T1071" s="181">
        <f t="shared" si="83"/>
        <v>0</v>
      </c>
      <c r="U1071" s="181">
        <f t="shared" si="84"/>
        <v>0</v>
      </c>
      <c r="V1071" s="181">
        <f t="shared" si="85"/>
        <v>0</v>
      </c>
      <c r="W1071" s="181">
        <f t="shared" si="86"/>
        <v>0</v>
      </c>
      <c r="X1071" s="181">
        <f t="shared" si="87"/>
        <v>0</v>
      </c>
    </row>
    <row r="1072" spans="2:24" ht="15" customHeight="1" x14ac:dyDescent="0.2">
      <c r="B1072" s="337" t="s">
        <v>36</v>
      </c>
      <c r="C1072" s="133" t="s">
        <v>36</v>
      </c>
      <c r="D1072" s="133" t="s">
        <v>36</v>
      </c>
      <c r="E1072" s="133"/>
      <c r="F1072" s="133"/>
      <c r="G1072" s="133"/>
      <c r="H1072" s="133"/>
      <c r="I1072" s="133"/>
      <c r="J1072" s="133"/>
      <c r="K1072" s="154"/>
      <c r="L1072" s="154"/>
      <c r="M1072" s="154"/>
      <c r="N1072" s="154"/>
      <c r="O1072" s="322" t="str">
        <f>IF($C1072="1 - HöS",'C1. Verprobung'!$C$17,
IF($C1072="2 - HöS/HS",'C1. Verprobung'!$C$18,
IF($C1072="3 - HS",'C1. Verprobung'!$C$19,
IF($C1072="4 - HS/MS",'C1. Verprobung'!$C$20,
IF($C1072="5 - MS",'C1. Verprobung'!$C$21,
IF($C1072="6 - MS/NS",'C1. Verprobung'!$C$22,
IF($C1072="7 - NS",'C1. Verprobung'!$C$23,"-")))))))</f>
        <v>-</v>
      </c>
      <c r="P1072" s="322" t="str">
        <f>IF($C1072="1 - HöS",'C1. Verprobung'!$D$17,
IF($C1072="2 - HöS/HS",'C1. Verprobung'!$D$18,
IF($C1072="3 - HS",'C1. Verprobung'!$D$19,
IF($C1072="4 - HS/MS",'C1. Verprobung'!$D$20,
IF($C1072="5 - MS",'C1. Verprobung'!$D$21,
IF($C1072="6 - MS/NS",'C1. Verprobung'!$D$22,
IF($C1072="7 - NS",'C1. Verprobung'!$D$23,"-")))))))</f>
        <v>-</v>
      </c>
      <c r="Q1072" s="322" t="str">
        <f>IF($C1072="1 - HöS",'C1. Verprobung'!$E$17,
IF($C1072="2 - HöS/HS",'C1. Verprobung'!$E$18,
IF($C1072="3 - HS",'C1. Verprobung'!$E$19,
IF($C1072="4 - HS/MS",'C1. Verprobung'!$E$20,
IF($C1072="5 - MS",'C1. Verprobung'!$E$21,
IF($C1072="6 - MS/NS",'C1. Verprobung'!$E$22,
IF($C1072="7 - NS",'C1. Verprobung'!$E$23,"-")))))))</f>
        <v>-</v>
      </c>
      <c r="R1072" s="322" t="str">
        <f>IF($C1072="1 - HöS",'C1. Verprobung'!$F$17,
IF($C1072="2 - HöS/HS",'C1. Verprobung'!$F$18,
IF($C1072="3 - HS",'C1. Verprobung'!$F$19,
IF($C1072="4 - HS/MS",'C1. Verprobung'!$F$20,
IF($C1072="5 - MS",'C1. Verprobung'!$F$21,
IF($C1072="6 - MS/NS",'C1. Verprobung'!$F$22,
IF($C1072="7 - NS",'C1. Verprobung'!$F$23,"-")))))))</f>
        <v>-</v>
      </c>
      <c r="S1072" s="151"/>
      <c r="T1072" s="181">
        <f t="shared" si="83"/>
        <v>0</v>
      </c>
      <c r="U1072" s="181">
        <f t="shared" si="84"/>
        <v>0</v>
      </c>
      <c r="V1072" s="181">
        <f t="shared" si="85"/>
        <v>0</v>
      </c>
      <c r="W1072" s="181">
        <f t="shared" si="86"/>
        <v>0</v>
      </c>
      <c r="X1072" s="181">
        <f t="shared" si="87"/>
        <v>0</v>
      </c>
    </row>
    <row r="1073" spans="2:24" ht="15" customHeight="1" x14ac:dyDescent="0.2">
      <c r="B1073" s="337" t="s">
        <v>36</v>
      </c>
      <c r="C1073" s="133" t="s">
        <v>36</v>
      </c>
      <c r="D1073" s="133" t="s">
        <v>36</v>
      </c>
      <c r="E1073" s="133"/>
      <c r="F1073" s="133"/>
      <c r="G1073" s="133"/>
      <c r="H1073" s="133"/>
      <c r="I1073" s="133"/>
      <c r="J1073" s="133"/>
      <c r="K1073" s="154"/>
      <c r="L1073" s="154"/>
      <c r="M1073" s="154"/>
      <c r="N1073" s="154"/>
      <c r="O1073" s="322" t="str">
        <f>IF($C1073="1 - HöS",'C1. Verprobung'!$C$17,
IF($C1073="2 - HöS/HS",'C1. Verprobung'!$C$18,
IF($C1073="3 - HS",'C1. Verprobung'!$C$19,
IF($C1073="4 - HS/MS",'C1. Verprobung'!$C$20,
IF($C1073="5 - MS",'C1. Verprobung'!$C$21,
IF($C1073="6 - MS/NS",'C1. Verprobung'!$C$22,
IF($C1073="7 - NS",'C1. Verprobung'!$C$23,"-")))))))</f>
        <v>-</v>
      </c>
      <c r="P1073" s="322" t="str">
        <f>IF($C1073="1 - HöS",'C1. Verprobung'!$D$17,
IF($C1073="2 - HöS/HS",'C1. Verprobung'!$D$18,
IF($C1073="3 - HS",'C1. Verprobung'!$D$19,
IF($C1073="4 - HS/MS",'C1. Verprobung'!$D$20,
IF($C1073="5 - MS",'C1. Verprobung'!$D$21,
IF($C1073="6 - MS/NS",'C1. Verprobung'!$D$22,
IF($C1073="7 - NS",'C1. Verprobung'!$D$23,"-")))))))</f>
        <v>-</v>
      </c>
      <c r="Q1073" s="322" t="str">
        <f>IF($C1073="1 - HöS",'C1. Verprobung'!$E$17,
IF($C1073="2 - HöS/HS",'C1. Verprobung'!$E$18,
IF($C1073="3 - HS",'C1. Verprobung'!$E$19,
IF($C1073="4 - HS/MS",'C1. Verprobung'!$E$20,
IF($C1073="5 - MS",'C1. Verprobung'!$E$21,
IF($C1073="6 - MS/NS",'C1. Verprobung'!$E$22,
IF($C1073="7 - NS",'C1. Verprobung'!$E$23,"-")))))))</f>
        <v>-</v>
      </c>
      <c r="R1073" s="322" t="str">
        <f>IF($C1073="1 - HöS",'C1. Verprobung'!$F$17,
IF($C1073="2 - HöS/HS",'C1. Verprobung'!$F$18,
IF($C1073="3 - HS",'C1. Verprobung'!$F$19,
IF($C1073="4 - HS/MS",'C1. Verprobung'!$F$20,
IF($C1073="5 - MS",'C1. Verprobung'!$F$21,
IF($C1073="6 - MS/NS",'C1. Verprobung'!$F$22,
IF($C1073="7 - NS",'C1. Verprobung'!$F$23,"-")))))))</f>
        <v>-</v>
      </c>
      <c r="S1073" s="151"/>
      <c r="T1073" s="181">
        <f t="shared" si="83"/>
        <v>0</v>
      </c>
      <c r="U1073" s="181">
        <f t="shared" si="84"/>
        <v>0</v>
      </c>
      <c r="V1073" s="181">
        <f t="shared" si="85"/>
        <v>0</v>
      </c>
      <c r="W1073" s="181">
        <f t="shared" si="86"/>
        <v>0</v>
      </c>
      <c r="X1073" s="181">
        <f t="shared" si="87"/>
        <v>0</v>
      </c>
    </row>
    <row r="1074" spans="2:24" ht="15" customHeight="1" x14ac:dyDescent="0.2">
      <c r="B1074" s="337" t="s">
        <v>36</v>
      </c>
      <c r="C1074" s="133" t="s">
        <v>36</v>
      </c>
      <c r="D1074" s="133" t="s">
        <v>36</v>
      </c>
      <c r="E1074" s="133"/>
      <c r="F1074" s="133"/>
      <c r="G1074" s="133"/>
      <c r="H1074" s="133"/>
      <c r="I1074" s="133"/>
      <c r="J1074" s="133"/>
      <c r="K1074" s="154"/>
      <c r="L1074" s="154"/>
      <c r="M1074" s="154"/>
      <c r="N1074" s="154"/>
      <c r="O1074" s="322" t="str">
        <f>IF($C1074="1 - HöS",'C1. Verprobung'!$C$17,
IF($C1074="2 - HöS/HS",'C1. Verprobung'!$C$18,
IF($C1074="3 - HS",'C1. Verprobung'!$C$19,
IF($C1074="4 - HS/MS",'C1. Verprobung'!$C$20,
IF($C1074="5 - MS",'C1. Verprobung'!$C$21,
IF($C1074="6 - MS/NS",'C1. Verprobung'!$C$22,
IF($C1074="7 - NS",'C1. Verprobung'!$C$23,"-")))))))</f>
        <v>-</v>
      </c>
      <c r="P1074" s="322" t="str">
        <f>IF($C1074="1 - HöS",'C1. Verprobung'!$D$17,
IF($C1074="2 - HöS/HS",'C1. Verprobung'!$D$18,
IF($C1074="3 - HS",'C1. Verprobung'!$D$19,
IF($C1074="4 - HS/MS",'C1. Verprobung'!$D$20,
IF($C1074="5 - MS",'C1. Verprobung'!$D$21,
IF($C1074="6 - MS/NS",'C1. Verprobung'!$D$22,
IF($C1074="7 - NS",'C1. Verprobung'!$D$23,"-")))))))</f>
        <v>-</v>
      </c>
      <c r="Q1074" s="322" t="str">
        <f>IF($C1074="1 - HöS",'C1. Verprobung'!$E$17,
IF($C1074="2 - HöS/HS",'C1. Verprobung'!$E$18,
IF($C1074="3 - HS",'C1. Verprobung'!$E$19,
IF($C1074="4 - HS/MS",'C1. Verprobung'!$E$20,
IF($C1074="5 - MS",'C1. Verprobung'!$E$21,
IF($C1074="6 - MS/NS",'C1. Verprobung'!$E$22,
IF($C1074="7 - NS",'C1. Verprobung'!$E$23,"-")))))))</f>
        <v>-</v>
      </c>
      <c r="R1074" s="322" t="str">
        <f>IF($C1074="1 - HöS",'C1. Verprobung'!$F$17,
IF($C1074="2 - HöS/HS",'C1. Verprobung'!$F$18,
IF($C1074="3 - HS",'C1. Verprobung'!$F$19,
IF($C1074="4 - HS/MS",'C1. Verprobung'!$F$20,
IF($C1074="5 - MS",'C1. Verprobung'!$F$21,
IF($C1074="6 - MS/NS",'C1. Verprobung'!$F$22,
IF($C1074="7 - NS",'C1. Verprobung'!$F$23,"-")))))))</f>
        <v>-</v>
      </c>
      <c r="S1074" s="151"/>
      <c r="T1074" s="181">
        <f t="shared" si="83"/>
        <v>0</v>
      </c>
      <c r="U1074" s="181">
        <f t="shared" si="84"/>
        <v>0</v>
      </c>
      <c r="V1074" s="181">
        <f t="shared" si="85"/>
        <v>0</v>
      </c>
      <c r="W1074" s="181">
        <f t="shared" si="86"/>
        <v>0</v>
      </c>
      <c r="X1074" s="181">
        <f t="shared" si="87"/>
        <v>0</v>
      </c>
    </row>
    <row r="1075" spans="2:24" ht="15" customHeight="1" x14ac:dyDescent="0.2">
      <c r="B1075" s="337" t="s">
        <v>36</v>
      </c>
      <c r="C1075" s="133" t="s">
        <v>36</v>
      </c>
      <c r="D1075" s="133" t="s">
        <v>36</v>
      </c>
      <c r="E1075" s="133"/>
      <c r="F1075" s="133"/>
      <c r="G1075" s="133"/>
      <c r="H1075" s="133"/>
      <c r="I1075" s="133"/>
      <c r="J1075" s="133"/>
      <c r="K1075" s="154"/>
      <c r="L1075" s="154"/>
      <c r="M1075" s="154"/>
      <c r="N1075" s="154"/>
      <c r="O1075" s="322" t="str">
        <f>IF($C1075="1 - HöS",'C1. Verprobung'!$C$17,
IF($C1075="2 - HöS/HS",'C1. Verprobung'!$C$18,
IF($C1075="3 - HS",'C1. Verprobung'!$C$19,
IF($C1075="4 - HS/MS",'C1. Verprobung'!$C$20,
IF($C1075="5 - MS",'C1. Verprobung'!$C$21,
IF($C1075="6 - MS/NS",'C1. Verprobung'!$C$22,
IF($C1075="7 - NS",'C1. Verprobung'!$C$23,"-")))))))</f>
        <v>-</v>
      </c>
      <c r="P1075" s="322" t="str">
        <f>IF($C1075="1 - HöS",'C1. Verprobung'!$D$17,
IF($C1075="2 - HöS/HS",'C1. Verprobung'!$D$18,
IF($C1075="3 - HS",'C1. Verprobung'!$D$19,
IF($C1075="4 - HS/MS",'C1. Verprobung'!$D$20,
IF($C1075="5 - MS",'C1. Verprobung'!$D$21,
IF($C1075="6 - MS/NS",'C1. Verprobung'!$D$22,
IF($C1075="7 - NS",'C1. Verprobung'!$D$23,"-")))))))</f>
        <v>-</v>
      </c>
      <c r="Q1075" s="322" t="str">
        <f>IF($C1075="1 - HöS",'C1. Verprobung'!$E$17,
IF($C1075="2 - HöS/HS",'C1. Verprobung'!$E$18,
IF($C1075="3 - HS",'C1. Verprobung'!$E$19,
IF($C1075="4 - HS/MS",'C1. Verprobung'!$E$20,
IF($C1075="5 - MS",'C1. Verprobung'!$E$21,
IF($C1075="6 - MS/NS",'C1. Verprobung'!$E$22,
IF($C1075="7 - NS",'C1. Verprobung'!$E$23,"-")))))))</f>
        <v>-</v>
      </c>
      <c r="R1075" s="322" t="str">
        <f>IF($C1075="1 - HöS",'C1. Verprobung'!$F$17,
IF($C1075="2 - HöS/HS",'C1. Verprobung'!$F$18,
IF($C1075="3 - HS",'C1. Verprobung'!$F$19,
IF($C1075="4 - HS/MS",'C1. Verprobung'!$F$20,
IF($C1075="5 - MS",'C1. Verprobung'!$F$21,
IF($C1075="6 - MS/NS",'C1. Verprobung'!$F$22,
IF($C1075="7 - NS",'C1. Verprobung'!$F$23,"-")))))))</f>
        <v>-</v>
      </c>
      <c r="S1075" s="151"/>
      <c r="T1075" s="181">
        <f t="shared" si="83"/>
        <v>0</v>
      </c>
      <c r="U1075" s="181">
        <f t="shared" si="84"/>
        <v>0</v>
      </c>
      <c r="V1075" s="181">
        <f t="shared" si="85"/>
        <v>0</v>
      </c>
      <c r="W1075" s="181">
        <f t="shared" si="86"/>
        <v>0</v>
      </c>
      <c r="X1075" s="181">
        <f t="shared" si="87"/>
        <v>0</v>
      </c>
    </row>
    <row r="1076" spans="2:24" ht="15" customHeight="1" x14ac:dyDescent="0.2">
      <c r="B1076" s="337" t="s">
        <v>36</v>
      </c>
      <c r="C1076" s="133" t="s">
        <v>36</v>
      </c>
      <c r="D1076" s="133" t="s">
        <v>36</v>
      </c>
      <c r="E1076" s="133"/>
      <c r="F1076" s="133"/>
      <c r="G1076" s="133"/>
      <c r="H1076" s="133"/>
      <c r="I1076" s="133"/>
      <c r="J1076" s="133"/>
      <c r="K1076" s="154"/>
      <c r="L1076" s="154"/>
      <c r="M1076" s="154"/>
      <c r="N1076" s="154"/>
      <c r="O1076" s="322" t="str">
        <f>IF($C1076="1 - HöS",'C1. Verprobung'!$C$17,
IF($C1076="2 - HöS/HS",'C1. Verprobung'!$C$18,
IF($C1076="3 - HS",'C1. Verprobung'!$C$19,
IF($C1076="4 - HS/MS",'C1. Verprobung'!$C$20,
IF($C1076="5 - MS",'C1. Verprobung'!$C$21,
IF($C1076="6 - MS/NS",'C1. Verprobung'!$C$22,
IF($C1076="7 - NS",'C1. Verprobung'!$C$23,"-")))))))</f>
        <v>-</v>
      </c>
      <c r="P1076" s="322" t="str">
        <f>IF($C1076="1 - HöS",'C1. Verprobung'!$D$17,
IF($C1076="2 - HöS/HS",'C1. Verprobung'!$D$18,
IF($C1076="3 - HS",'C1. Verprobung'!$D$19,
IF($C1076="4 - HS/MS",'C1. Verprobung'!$D$20,
IF($C1076="5 - MS",'C1. Verprobung'!$D$21,
IF($C1076="6 - MS/NS",'C1. Verprobung'!$D$22,
IF($C1076="7 - NS",'C1. Verprobung'!$D$23,"-")))))))</f>
        <v>-</v>
      </c>
      <c r="Q1076" s="322" t="str">
        <f>IF($C1076="1 - HöS",'C1. Verprobung'!$E$17,
IF($C1076="2 - HöS/HS",'C1. Verprobung'!$E$18,
IF($C1076="3 - HS",'C1. Verprobung'!$E$19,
IF($C1076="4 - HS/MS",'C1. Verprobung'!$E$20,
IF($C1076="5 - MS",'C1. Verprobung'!$E$21,
IF($C1076="6 - MS/NS",'C1. Verprobung'!$E$22,
IF($C1076="7 - NS",'C1. Verprobung'!$E$23,"-")))))))</f>
        <v>-</v>
      </c>
      <c r="R1076" s="322" t="str">
        <f>IF($C1076="1 - HöS",'C1. Verprobung'!$F$17,
IF($C1076="2 - HöS/HS",'C1. Verprobung'!$F$18,
IF($C1076="3 - HS",'C1. Verprobung'!$F$19,
IF($C1076="4 - HS/MS",'C1. Verprobung'!$F$20,
IF($C1076="5 - MS",'C1. Verprobung'!$F$21,
IF($C1076="6 - MS/NS",'C1. Verprobung'!$F$22,
IF($C1076="7 - NS",'C1. Verprobung'!$F$23,"-")))))))</f>
        <v>-</v>
      </c>
      <c r="S1076" s="151"/>
      <c r="T1076" s="181">
        <f t="shared" si="83"/>
        <v>0</v>
      </c>
      <c r="U1076" s="181">
        <f t="shared" si="84"/>
        <v>0</v>
      </c>
      <c r="V1076" s="181">
        <f t="shared" si="85"/>
        <v>0</v>
      </c>
      <c r="W1076" s="181">
        <f t="shared" si="86"/>
        <v>0</v>
      </c>
      <c r="X1076" s="181">
        <f t="shared" si="87"/>
        <v>0</v>
      </c>
    </row>
    <row r="1077" spans="2:24" ht="15" customHeight="1" x14ac:dyDescent="0.2">
      <c r="B1077" s="337" t="s">
        <v>36</v>
      </c>
      <c r="C1077" s="133" t="s">
        <v>36</v>
      </c>
      <c r="D1077" s="133" t="s">
        <v>36</v>
      </c>
      <c r="E1077" s="133"/>
      <c r="F1077" s="133"/>
      <c r="G1077" s="133"/>
      <c r="H1077" s="133"/>
      <c r="I1077" s="133"/>
      <c r="J1077" s="133"/>
      <c r="K1077" s="154"/>
      <c r="L1077" s="154"/>
      <c r="M1077" s="154"/>
      <c r="N1077" s="154"/>
      <c r="O1077" s="322" t="str">
        <f>IF($C1077="1 - HöS",'C1. Verprobung'!$C$17,
IF($C1077="2 - HöS/HS",'C1. Verprobung'!$C$18,
IF($C1077="3 - HS",'C1. Verprobung'!$C$19,
IF($C1077="4 - HS/MS",'C1. Verprobung'!$C$20,
IF($C1077="5 - MS",'C1. Verprobung'!$C$21,
IF($C1077="6 - MS/NS",'C1. Verprobung'!$C$22,
IF($C1077="7 - NS",'C1. Verprobung'!$C$23,"-")))))))</f>
        <v>-</v>
      </c>
      <c r="P1077" s="322" t="str">
        <f>IF($C1077="1 - HöS",'C1. Verprobung'!$D$17,
IF($C1077="2 - HöS/HS",'C1. Verprobung'!$D$18,
IF($C1077="3 - HS",'C1. Verprobung'!$D$19,
IF($C1077="4 - HS/MS",'C1. Verprobung'!$D$20,
IF($C1077="5 - MS",'C1. Verprobung'!$D$21,
IF($C1077="6 - MS/NS",'C1. Verprobung'!$D$22,
IF($C1077="7 - NS",'C1. Verprobung'!$D$23,"-")))))))</f>
        <v>-</v>
      </c>
      <c r="Q1077" s="322" t="str">
        <f>IF($C1077="1 - HöS",'C1. Verprobung'!$E$17,
IF($C1077="2 - HöS/HS",'C1. Verprobung'!$E$18,
IF($C1077="3 - HS",'C1. Verprobung'!$E$19,
IF($C1077="4 - HS/MS",'C1. Verprobung'!$E$20,
IF($C1077="5 - MS",'C1. Verprobung'!$E$21,
IF($C1077="6 - MS/NS",'C1. Verprobung'!$E$22,
IF($C1077="7 - NS",'C1. Verprobung'!$E$23,"-")))))))</f>
        <v>-</v>
      </c>
      <c r="R1077" s="322" t="str">
        <f>IF($C1077="1 - HöS",'C1. Verprobung'!$F$17,
IF($C1077="2 - HöS/HS",'C1. Verprobung'!$F$18,
IF($C1077="3 - HS",'C1. Verprobung'!$F$19,
IF($C1077="4 - HS/MS",'C1. Verprobung'!$F$20,
IF($C1077="5 - MS",'C1. Verprobung'!$F$21,
IF($C1077="6 - MS/NS",'C1. Verprobung'!$F$22,
IF($C1077="7 - NS",'C1. Verprobung'!$F$23,"-")))))))</f>
        <v>-</v>
      </c>
      <c r="S1077" s="151"/>
      <c r="T1077" s="181">
        <f t="shared" si="83"/>
        <v>0</v>
      </c>
      <c r="U1077" s="181">
        <f t="shared" si="84"/>
        <v>0</v>
      </c>
      <c r="V1077" s="181">
        <f t="shared" si="85"/>
        <v>0</v>
      </c>
      <c r="W1077" s="181">
        <f t="shared" si="86"/>
        <v>0</v>
      </c>
      <c r="X1077" s="181">
        <f t="shared" si="87"/>
        <v>0</v>
      </c>
    </row>
    <row r="1078" spans="2:24" ht="15" customHeight="1" x14ac:dyDescent="0.2">
      <c r="B1078" s="337" t="s">
        <v>36</v>
      </c>
      <c r="C1078" s="133" t="s">
        <v>36</v>
      </c>
      <c r="D1078" s="133" t="s">
        <v>36</v>
      </c>
      <c r="E1078" s="133"/>
      <c r="F1078" s="133"/>
      <c r="G1078" s="133"/>
      <c r="H1078" s="133"/>
      <c r="I1078" s="133"/>
      <c r="J1078" s="133"/>
      <c r="K1078" s="154"/>
      <c r="L1078" s="154"/>
      <c r="M1078" s="154"/>
      <c r="N1078" s="154"/>
      <c r="O1078" s="322" t="str">
        <f>IF($C1078="1 - HöS",'C1. Verprobung'!$C$17,
IF($C1078="2 - HöS/HS",'C1. Verprobung'!$C$18,
IF($C1078="3 - HS",'C1. Verprobung'!$C$19,
IF($C1078="4 - HS/MS",'C1. Verprobung'!$C$20,
IF($C1078="5 - MS",'C1. Verprobung'!$C$21,
IF($C1078="6 - MS/NS",'C1. Verprobung'!$C$22,
IF($C1078="7 - NS",'C1. Verprobung'!$C$23,"-")))))))</f>
        <v>-</v>
      </c>
      <c r="P1078" s="322" t="str">
        <f>IF($C1078="1 - HöS",'C1. Verprobung'!$D$17,
IF($C1078="2 - HöS/HS",'C1. Verprobung'!$D$18,
IF($C1078="3 - HS",'C1. Verprobung'!$D$19,
IF($C1078="4 - HS/MS",'C1. Verprobung'!$D$20,
IF($C1078="5 - MS",'C1. Verprobung'!$D$21,
IF($C1078="6 - MS/NS",'C1. Verprobung'!$D$22,
IF($C1078="7 - NS",'C1. Verprobung'!$D$23,"-")))))))</f>
        <v>-</v>
      </c>
      <c r="Q1078" s="322" t="str">
        <f>IF($C1078="1 - HöS",'C1. Verprobung'!$E$17,
IF($C1078="2 - HöS/HS",'C1. Verprobung'!$E$18,
IF($C1078="3 - HS",'C1. Verprobung'!$E$19,
IF($C1078="4 - HS/MS",'C1. Verprobung'!$E$20,
IF($C1078="5 - MS",'C1. Verprobung'!$E$21,
IF($C1078="6 - MS/NS",'C1. Verprobung'!$E$22,
IF($C1078="7 - NS",'C1. Verprobung'!$E$23,"-")))))))</f>
        <v>-</v>
      </c>
      <c r="R1078" s="322" t="str">
        <f>IF($C1078="1 - HöS",'C1. Verprobung'!$F$17,
IF($C1078="2 - HöS/HS",'C1. Verprobung'!$F$18,
IF($C1078="3 - HS",'C1. Verprobung'!$F$19,
IF($C1078="4 - HS/MS",'C1. Verprobung'!$F$20,
IF($C1078="5 - MS",'C1. Verprobung'!$F$21,
IF($C1078="6 - MS/NS",'C1. Verprobung'!$F$22,
IF($C1078="7 - NS",'C1. Verprobung'!$F$23,"-")))))))</f>
        <v>-</v>
      </c>
      <c r="S1078" s="151"/>
      <c r="T1078" s="181">
        <f t="shared" si="83"/>
        <v>0</v>
      </c>
      <c r="U1078" s="181">
        <f t="shared" si="84"/>
        <v>0</v>
      </c>
      <c r="V1078" s="181">
        <f t="shared" si="85"/>
        <v>0</v>
      </c>
      <c r="W1078" s="181">
        <f t="shared" si="86"/>
        <v>0</v>
      </c>
      <c r="X1078" s="181">
        <f t="shared" si="87"/>
        <v>0</v>
      </c>
    </row>
    <row r="1079" spans="2:24" ht="15" customHeight="1" x14ac:dyDescent="0.2">
      <c r="B1079" s="337" t="s">
        <v>36</v>
      </c>
      <c r="C1079" s="133" t="s">
        <v>36</v>
      </c>
      <c r="D1079" s="133" t="s">
        <v>36</v>
      </c>
      <c r="E1079" s="133"/>
      <c r="F1079" s="133"/>
      <c r="G1079" s="133"/>
      <c r="H1079" s="133"/>
      <c r="I1079" s="133"/>
      <c r="J1079" s="133"/>
      <c r="K1079" s="154"/>
      <c r="L1079" s="154"/>
      <c r="M1079" s="154"/>
      <c r="N1079" s="154"/>
      <c r="O1079" s="322" t="str">
        <f>IF($C1079="1 - HöS",'C1. Verprobung'!$C$17,
IF($C1079="2 - HöS/HS",'C1. Verprobung'!$C$18,
IF($C1079="3 - HS",'C1. Verprobung'!$C$19,
IF($C1079="4 - HS/MS",'C1. Verprobung'!$C$20,
IF($C1079="5 - MS",'C1. Verprobung'!$C$21,
IF($C1079="6 - MS/NS",'C1. Verprobung'!$C$22,
IF($C1079="7 - NS",'C1. Verprobung'!$C$23,"-")))))))</f>
        <v>-</v>
      </c>
      <c r="P1079" s="322" t="str">
        <f>IF($C1079="1 - HöS",'C1. Verprobung'!$D$17,
IF($C1079="2 - HöS/HS",'C1. Verprobung'!$D$18,
IF($C1079="3 - HS",'C1. Verprobung'!$D$19,
IF($C1079="4 - HS/MS",'C1. Verprobung'!$D$20,
IF($C1079="5 - MS",'C1. Verprobung'!$D$21,
IF($C1079="6 - MS/NS",'C1. Verprobung'!$D$22,
IF($C1079="7 - NS",'C1. Verprobung'!$D$23,"-")))))))</f>
        <v>-</v>
      </c>
      <c r="Q1079" s="322" t="str">
        <f>IF($C1079="1 - HöS",'C1. Verprobung'!$E$17,
IF($C1079="2 - HöS/HS",'C1. Verprobung'!$E$18,
IF($C1079="3 - HS",'C1. Verprobung'!$E$19,
IF($C1079="4 - HS/MS",'C1. Verprobung'!$E$20,
IF($C1079="5 - MS",'C1. Verprobung'!$E$21,
IF($C1079="6 - MS/NS",'C1. Verprobung'!$E$22,
IF($C1079="7 - NS",'C1. Verprobung'!$E$23,"-")))))))</f>
        <v>-</v>
      </c>
      <c r="R1079" s="322" t="str">
        <f>IF($C1079="1 - HöS",'C1. Verprobung'!$F$17,
IF($C1079="2 - HöS/HS",'C1. Verprobung'!$F$18,
IF($C1079="3 - HS",'C1. Verprobung'!$F$19,
IF($C1079="4 - HS/MS",'C1. Verprobung'!$F$20,
IF($C1079="5 - MS",'C1. Verprobung'!$F$21,
IF($C1079="6 - MS/NS",'C1. Verprobung'!$F$22,
IF($C1079="7 - NS",'C1. Verprobung'!$F$23,"-")))))))</f>
        <v>-</v>
      </c>
      <c r="S1079" s="151"/>
      <c r="T1079" s="181">
        <f t="shared" si="83"/>
        <v>0</v>
      </c>
      <c r="U1079" s="181">
        <f t="shared" si="84"/>
        <v>0</v>
      </c>
      <c r="V1079" s="181">
        <f t="shared" si="85"/>
        <v>0</v>
      </c>
      <c r="W1079" s="181">
        <f t="shared" si="86"/>
        <v>0</v>
      </c>
      <c r="X1079" s="181">
        <f t="shared" si="87"/>
        <v>0</v>
      </c>
    </row>
    <row r="1080" spans="2:24" ht="15" customHeight="1" x14ac:dyDescent="0.2">
      <c r="B1080" s="337" t="s">
        <v>36</v>
      </c>
      <c r="C1080" s="133" t="s">
        <v>36</v>
      </c>
      <c r="D1080" s="133" t="s">
        <v>36</v>
      </c>
      <c r="E1080" s="133"/>
      <c r="F1080" s="133"/>
      <c r="G1080" s="133"/>
      <c r="H1080" s="133"/>
      <c r="I1080" s="133"/>
      <c r="J1080" s="133"/>
      <c r="K1080" s="154"/>
      <c r="L1080" s="154"/>
      <c r="M1080" s="154"/>
      <c r="N1080" s="154"/>
      <c r="O1080" s="322" t="str">
        <f>IF($C1080="1 - HöS",'C1. Verprobung'!$C$17,
IF($C1080="2 - HöS/HS",'C1. Verprobung'!$C$18,
IF($C1080="3 - HS",'C1. Verprobung'!$C$19,
IF($C1080="4 - HS/MS",'C1. Verprobung'!$C$20,
IF($C1080="5 - MS",'C1. Verprobung'!$C$21,
IF($C1080="6 - MS/NS",'C1. Verprobung'!$C$22,
IF($C1080="7 - NS",'C1. Verprobung'!$C$23,"-")))))))</f>
        <v>-</v>
      </c>
      <c r="P1080" s="322" t="str">
        <f>IF($C1080="1 - HöS",'C1. Verprobung'!$D$17,
IF($C1080="2 - HöS/HS",'C1. Verprobung'!$D$18,
IF($C1080="3 - HS",'C1. Verprobung'!$D$19,
IF($C1080="4 - HS/MS",'C1. Verprobung'!$D$20,
IF($C1080="5 - MS",'C1. Verprobung'!$D$21,
IF($C1080="6 - MS/NS",'C1. Verprobung'!$D$22,
IF($C1080="7 - NS",'C1. Verprobung'!$D$23,"-")))))))</f>
        <v>-</v>
      </c>
      <c r="Q1080" s="322" t="str">
        <f>IF($C1080="1 - HöS",'C1. Verprobung'!$E$17,
IF($C1080="2 - HöS/HS",'C1. Verprobung'!$E$18,
IF($C1080="3 - HS",'C1. Verprobung'!$E$19,
IF($C1080="4 - HS/MS",'C1. Verprobung'!$E$20,
IF($C1080="5 - MS",'C1. Verprobung'!$E$21,
IF($C1080="6 - MS/NS",'C1. Verprobung'!$E$22,
IF($C1080="7 - NS",'C1. Verprobung'!$E$23,"-")))))))</f>
        <v>-</v>
      </c>
      <c r="R1080" s="322" t="str">
        <f>IF($C1080="1 - HöS",'C1. Verprobung'!$F$17,
IF($C1080="2 - HöS/HS",'C1. Verprobung'!$F$18,
IF($C1080="3 - HS",'C1. Verprobung'!$F$19,
IF($C1080="4 - HS/MS",'C1. Verprobung'!$F$20,
IF($C1080="5 - MS",'C1. Verprobung'!$F$21,
IF($C1080="6 - MS/NS",'C1. Verprobung'!$F$22,
IF($C1080="7 - NS",'C1. Verprobung'!$F$23,"-")))))))</f>
        <v>-</v>
      </c>
      <c r="S1080" s="151"/>
      <c r="T1080" s="181">
        <f t="shared" si="83"/>
        <v>0</v>
      </c>
      <c r="U1080" s="181">
        <f t="shared" si="84"/>
        <v>0</v>
      </c>
      <c r="V1080" s="181">
        <f t="shared" si="85"/>
        <v>0</v>
      </c>
      <c r="W1080" s="181">
        <f t="shared" si="86"/>
        <v>0</v>
      </c>
      <c r="X1080" s="181">
        <f t="shared" si="87"/>
        <v>0</v>
      </c>
    </row>
    <row r="1081" spans="2:24" ht="15" customHeight="1" x14ac:dyDescent="0.2">
      <c r="B1081" s="337" t="s">
        <v>36</v>
      </c>
      <c r="C1081" s="133" t="s">
        <v>36</v>
      </c>
      <c r="D1081" s="133" t="s">
        <v>36</v>
      </c>
      <c r="E1081" s="133"/>
      <c r="F1081" s="133"/>
      <c r="G1081" s="133"/>
      <c r="H1081" s="133"/>
      <c r="I1081" s="133"/>
      <c r="J1081" s="133"/>
      <c r="K1081" s="154"/>
      <c r="L1081" s="154"/>
      <c r="M1081" s="154"/>
      <c r="N1081" s="154"/>
      <c r="O1081" s="322" t="str">
        <f>IF($C1081="1 - HöS",'C1. Verprobung'!$C$17,
IF($C1081="2 - HöS/HS",'C1. Verprobung'!$C$18,
IF($C1081="3 - HS",'C1. Verprobung'!$C$19,
IF($C1081="4 - HS/MS",'C1. Verprobung'!$C$20,
IF($C1081="5 - MS",'C1. Verprobung'!$C$21,
IF($C1081="6 - MS/NS",'C1. Verprobung'!$C$22,
IF($C1081="7 - NS",'C1. Verprobung'!$C$23,"-")))))))</f>
        <v>-</v>
      </c>
      <c r="P1081" s="322" t="str">
        <f>IF($C1081="1 - HöS",'C1. Verprobung'!$D$17,
IF($C1081="2 - HöS/HS",'C1. Verprobung'!$D$18,
IF($C1081="3 - HS",'C1. Verprobung'!$D$19,
IF($C1081="4 - HS/MS",'C1. Verprobung'!$D$20,
IF($C1081="5 - MS",'C1. Verprobung'!$D$21,
IF($C1081="6 - MS/NS",'C1. Verprobung'!$D$22,
IF($C1081="7 - NS",'C1. Verprobung'!$D$23,"-")))))))</f>
        <v>-</v>
      </c>
      <c r="Q1081" s="322" t="str">
        <f>IF($C1081="1 - HöS",'C1. Verprobung'!$E$17,
IF($C1081="2 - HöS/HS",'C1. Verprobung'!$E$18,
IF($C1081="3 - HS",'C1. Verprobung'!$E$19,
IF($C1081="4 - HS/MS",'C1. Verprobung'!$E$20,
IF($C1081="5 - MS",'C1. Verprobung'!$E$21,
IF($C1081="6 - MS/NS",'C1. Verprobung'!$E$22,
IF($C1081="7 - NS",'C1. Verprobung'!$E$23,"-")))))))</f>
        <v>-</v>
      </c>
      <c r="R1081" s="322" t="str">
        <f>IF($C1081="1 - HöS",'C1. Verprobung'!$F$17,
IF($C1081="2 - HöS/HS",'C1. Verprobung'!$F$18,
IF($C1081="3 - HS",'C1. Verprobung'!$F$19,
IF($C1081="4 - HS/MS",'C1. Verprobung'!$F$20,
IF($C1081="5 - MS",'C1. Verprobung'!$F$21,
IF($C1081="6 - MS/NS",'C1. Verprobung'!$F$22,
IF($C1081="7 - NS",'C1. Verprobung'!$F$23,"-")))))))</f>
        <v>-</v>
      </c>
      <c r="S1081" s="151"/>
      <c r="T1081" s="181">
        <f t="shared" si="83"/>
        <v>0</v>
      </c>
      <c r="U1081" s="181">
        <f t="shared" si="84"/>
        <v>0</v>
      </c>
      <c r="V1081" s="181">
        <f t="shared" si="85"/>
        <v>0</v>
      </c>
      <c r="W1081" s="181">
        <f t="shared" si="86"/>
        <v>0</v>
      </c>
      <c r="X1081" s="181">
        <f t="shared" si="87"/>
        <v>0</v>
      </c>
    </row>
    <row r="1082" spans="2:24" ht="15" customHeight="1" x14ac:dyDescent="0.2">
      <c r="B1082" s="337" t="s">
        <v>36</v>
      </c>
      <c r="C1082" s="133" t="s">
        <v>36</v>
      </c>
      <c r="D1082" s="133" t="s">
        <v>36</v>
      </c>
      <c r="E1082" s="133"/>
      <c r="F1082" s="133"/>
      <c r="G1082" s="133"/>
      <c r="H1082" s="133"/>
      <c r="I1082" s="133"/>
      <c r="J1082" s="133"/>
      <c r="K1082" s="154"/>
      <c r="L1082" s="154"/>
      <c r="M1082" s="154"/>
      <c r="N1082" s="154"/>
      <c r="O1082" s="322" t="str">
        <f>IF($C1082="1 - HöS",'C1. Verprobung'!$C$17,
IF($C1082="2 - HöS/HS",'C1. Verprobung'!$C$18,
IF($C1082="3 - HS",'C1. Verprobung'!$C$19,
IF($C1082="4 - HS/MS",'C1. Verprobung'!$C$20,
IF($C1082="5 - MS",'C1. Verprobung'!$C$21,
IF($C1082="6 - MS/NS",'C1. Verprobung'!$C$22,
IF($C1082="7 - NS",'C1. Verprobung'!$C$23,"-")))))))</f>
        <v>-</v>
      </c>
      <c r="P1082" s="322" t="str">
        <f>IF($C1082="1 - HöS",'C1. Verprobung'!$D$17,
IF($C1082="2 - HöS/HS",'C1. Verprobung'!$D$18,
IF($C1082="3 - HS",'C1. Verprobung'!$D$19,
IF($C1082="4 - HS/MS",'C1. Verprobung'!$D$20,
IF($C1082="5 - MS",'C1. Verprobung'!$D$21,
IF($C1082="6 - MS/NS",'C1. Verprobung'!$D$22,
IF($C1082="7 - NS",'C1. Verprobung'!$D$23,"-")))))))</f>
        <v>-</v>
      </c>
      <c r="Q1082" s="322" t="str">
        <f>IF($C1082="1 - HöS",'C1. Verprobung'!$E$17,
IF($C1082="2 - HöS/HS",'C1. Verprobung'!$E$18,
IF($C1082="3 - HS",'C1. Verprobung'!$E$19,
IF($C1082="4 - HS/MS",'C1. Verprobung'!$E$20,
IF($C1082="5 - MS",'C1. Verprobung'!$E$21,
IF($C1082="6 - MS/NS",'C1. Verprobung'!$E$22,
IF($C1082="7 - NS",'C1. Verprobung'!$E$23,"-")))))))</f>
        <v>-</v>
      </c>
      <c r="R1082" s="322" t="str">
        <f>IF($C1082="1 - HöS",'C1. Verprobung'!$F$17,
IF($C1082="2 - HöS/HS",'C1. Verprobung'!$F$18,
IF($C1082="3 - HS",'C1. Verprobung'!$F$19,
IF($C1082="4 - HS/MS",'C1. Verprobung'!$F$20,
IF($C1082="5 - MS",'C1. Verprobung'!$F$21,
IF($C1082="6 - MS/NS",'C1. Verprobung'!$F$22,
IF($C1082="7 - NS",'C1. Verprobung'!$F$23,"-")))))))</f>
        <v>-</v>
      </c>
      <c r="S1082" s="151"/>
      <c r="T1082" s="181">
        <f t="shared" si="83"/>
        <v>0</v>
      </c>
      <c r="U1082" s="181">
        <f t="shared" si="84"/>
        <v>0</v>
      </c>
      <c r="V1082" s="181">
        <f t="shared" si="85"/>
        <v>0</v>
      </c>
      <c r="W1082" s="181">
        <f t="shared" si="86"/>
        <v>0</v>
      </c>
      <c r="X1082" s="181">
        <f t="shared" si="87"/>
        <v>0</v>
      </c>
    </row>
    <row r="1083" spans="2:24" ht="15" customHeight="1" x14ac:dyDescent="0.2">
      <c r="B1083" s="337" t="s">
        <v>36</v>
      </c>
      <c r="C1083" s="133" t="s">
        <v>36</v>
      </c>
      <c r="D1083" s="133" t="s">
        <v>36</v>
      </c>
      <c r="E1083" s="133"/>
      <c r="F1083" s="133"/>
      <c r="G1083" s="133"/>
      <c r="H1083" s="133"/>
      <c r="I1083" s="133"/>
      <c r="J1083" s="133"/>
      <c r="K1083" s="154"/>
      <c r="L1083" s="154"/>
      <c r="M1083" s="154"/>
      <c r="N1083" s="154"/>
      <c r="O1083" s="322" t="str">
        <f>IF($C1083="1 - HöS",'C1. Verprobung'!$C$17,
IF($C1083="2 - HöS/HS",'C1. Verprobung'!$C$18,
IF($C1083="3 - HS",'C1. Verprobung'!$C$19,
IF($C1083="4 - HS/MS",'C1. Verprobung'!$C$20,
IF($C1083="5 - MS",'C1. Verprobung'!$C$21,
IF($C1083="6 - MS/NS",'C1. Verprobung'!$C$22,
IF($C1083="7 - NS",'C1. Verprobung'!$C$23,"-")))))))</f>
        <v>-</v>
      </c>
      <c r="P1083" s="322" t="str">
        <f>IF($C1083="1 - HöS",'C1. Verprobung'!$D$17,
IF($C1083="2 - HöS/HS",'C1. Verprobung'!$D$18,
IF($C1083="3 - HS",'C1. Verprobung'!$D$19,
IF($C1083="4 - HS/MS",'C1. Verprobung'!$D$20,
IF($C1083="5 - MS",'C1. Verprobung'!$D$21,
IF($C1083="6 - MS/NS",'C1. Verprobung'!$D$22,
IF($C1083="7 - NS",'C1. Verprobung'!$D$23,"-")))))))</f>
        <v>-</v>
      </c>
      <c r="Q1083" s="322" t="str">
        <f>IF($C1083="1 - HöS",'C1. Verprobung'!$E$17,
IF($C1083="2 - HöS/HS",'C1. Verprobung'!$E$18,
IF($C1083="3 - HS",'C1. Verprobung'!$E$19,
IF($C1083="4 - HS/MS",'C1. Verprobung'!$E$20,
IF($C1083="5 - MS",'C1. Verprobung'!$E$21,
IF($C1083="6 - MS/NS",'C1. Verprobung'!$E$22,
IF($C1083="7 - NS",'C1. Verprobung'!$E$23,"-")))))))</f>
        <v>-</v>
      </c>
      <c r="R1083" s="322" t="str">
        <f>IF($C1083="1 - HöS",'C1. Verprobung'!$F$17,
IF($C1083="2 - HöS/HS",'C1. Verprobung'!$F$18,
IF($C1083="3 - HS",'C1. Verprobung'!$F$19,
IF($C1083="4 - HS/MS",'C1. Verprobung'!$F$20,
IF($C1083="5 - MS",'C1. Verprobung'!$F$21,
IF($C1083="6 - MS/NS",'C1. Verprobung'!$F$22,
IF($C1083="7 - NS",'C1. Verprobung'!$F$23,"-")))))))</f>
        <v>-</v>
      </c>
      <c r="S1083" s="151"/>
      <c r="T1083" s="181">
        <f t="shared" si="83"/>
        <v>0</v>
      </c>
      <c r="U1083" s="181">
        <f t="shared" si="84"/>
        <v>0</v>
      </c>
      <c r="V1083" s="181">
        <f t="shared" si="85"/>
        <v>0</v>
      </c>
      <c r="W1083" s="181">
        <f t="shared" si="86"/>
        <v>0</v>
      </c>
      <c r="X1083" s="181">
        <f t="shared" si="87"/>
        <v>0</v>
      </c>
    </row>
    <row r="1084" spans="2:24" ht="15" customHeight="1" x14ac:dyDescent="0.2">
      <c r="B1084" s="337" t="s">
        <v>36</v>
      </c>
      <c r="C1084" s="133" t="s">
        <v>36</v>
      </c>
      <c r="D1084" s="133" t="s">
        <v>36</v>
      </c>
      <c r="E1084" s="133"/>
      <c r="F1084" s="133"/>
      <c r="G1084" s="133"/>
      <c r="H1084" s="133"/>
      <c r="I1084" s="133"/>
      <c r="J1084" s="133"/>
      <c r="K1084" s="154"/>
      <c r="L1084" s="154"/>
      <c r="M1084" s="154"/>
      <c r="N1084" s="154"/>
      <c r="O1084" s="322" t="str">
        <f>IF($C1084="1 - HöS",'C1. Verprobung'!$C$17,
IF($C1084="2 - HöS/HS",'C1. Verprobung'!$C$18,
IF($C1084="3 - HS",'C1. Verprobung'!$C$19,
IF($C1084="4 - HS/MS",'C1. Verprobung'!$C$20,
IF($C1084="5 - MS",'C1. Verprobung'!$C$21,
IF($C1084="6 - MS/NS",'C1. Verprobung'!$C$22,
IF($C1084="7 - NS",'C1. Verprobung'!$C$23,"-")))))))</f>
        <v>-</v>
      </c>
      <c r="P1084" s="322" t="str">
        <f>IF($C1084="1 - HöS",'C1. Verprobung'!$D$17,
IF($C1084="2 - HöS/HS",'C1. Verprobung'!$D$18,
IF($C1084="3 - HS",'C1. Verprobung'!$D$19,
IF($C1084="4 - HS/MS",'C1. Verprobung'!$D$20,
IF($C1084="5 - MS",'C1. Verprobung'!$D$21,
IF($C1084="6 - MS/NS",'C1. Verprobung'!$D$22,
IF($C1084="7 - NS",'C1. Verprobung'!$D$23,"-")))))))</f>
        <v>-</v>
      </c>
      <c r="Q1084" s="322" t="str">
        <f>IF($C1084="1 - HöS",'C1. Verprobung'!$E$17,
IF($C1084="2 - HöS/HS",'C1. Verprobung'!$E$18,
IF($C1084="3 - HS",'C1. Verprobung'!$E$19,
IF($C1084="4 - HS/MS",'C1. Verprobung'!$E$20,
IF($C1084="5 - MS",'C1. Verprobung'!$E$21,
IF($C1084="6 - MS/NS",'C1. Verprobung'!$E$22,
IF($C1084="7 - NS",'C1. Verprobung'!$E$23,"-")))))))</f>
        <v>-</v>
      </c>
      <c r="R1084" s="322" t="str">
        <f>IF($C1084="1 - HöS",'C1. Verprobung'!$F$17,
IF($C1084="2 - HöS/HS",'C1. Verprobung'!$F$18,
IF($C1084="3 - HS",'C1. Verprobung'!$F$19,
IF($C1084="4 - HS/MS",'C1. Verprobung'!$F$20,
IF($C1084="5 - MS",'C1. Verprobung'!$F$21,
IF($C1084="6 - MS/NS",'C1. Verprobung'!$F$22,
IF($C1084="7 - NS",'C1. Verprobung'!$F$23,"-")))))))</f>
        <v>-</v>
      </c>
      <c r="S1084" s="151"/>
      <c r="T1084" s="181">
        <f t="shared" si="83"/>
        <v>0</v>
      </c>
      <c r="U1084" s="181">
        <f t="shared" si="84"/>
        <v>0</v>
      </c>
      <c r="V1084" s="181">
        <f t="shared" si="85"/>
        <v>0</v>
      </c>
      <c r="W1084" s="181">
        <f t="shared" si="86"/>
        <v>0</v>
      </c>
      <c r="X1084" s="181">
        <f t="shared" si="87"/>
        <v>0</v>
      </c>
    </row>
    <row r="1085" spans="2:24" ht="15" customHeight="1" x14ac:dyDescent="0.2">
      <c r="B1085" s="337" t="s">
        <v>36</v>
      </c>
      <c r="C1085" s="133" t="s">
        <v>36</v>
      </c>
      <c r="D1085" s="133" t="s">
        <v>36</v>
      </c>
      <c r="E1085" s="133"/>
      <c r="F1085" s="133"/>
      <c r="G1085" s="133"/>
      <c r="H1085" s="133"/>
      <c r="I1085" s="133"/>
      <c r="J1085" s="133"/>
      <c r="K1085" s="154"/>
      <c r="L1085" s="154"/>
      <c r="M1085" s="154"/>
      <c r="N1085" s="154"/>
      <c r="O1085" s="322" t="str">
        <f>IF($C1085="1 - HöS",'C1. Verprobung'!$C$17,
IF($C1085="2 - HöS/HS",'C1. Verprobung'!$C$18,
IF($C1085="3 - HS",'C1. Verprobung'!$C$19,
IF($C1085="4 - HS/MS",'C1. Verprobung'!$C$20,
IF($C1085="5 - MS",'C1. Verprobung'!$C$21,
IF($C1085="6 - MS/NS",'C1. Verprobung'!$C$22,
IF($C1085="7 - NS",'C1. Verprobung'!$C$23,"-")))))))</f>
        <v>-</v>
      </c>
      <c r="P1085" s="322" t="str">
        <f>IF($C1085="1 - HöS",'C1. Verprobung'!$D$17,
IF($C1085="2 - HöS/HS",'C1. Verprobung'!$D$18,
IF($C1085="3 - HS",'C1. Verprobung'!$D$19,
IF($C1085="4 - HS/MS",'C1. Verprobung'!$D$20,
IF($C1085="5 - MS",'C1. Verprobung'!$D$21,
IF($C1085="6 - MS/NS",'C1. Verprobung'!$D$22,
IF($C1085="7 - NS",'C1. Verprobung'!$D$23,"-")))))))</f>
        <v>-</v>
      </c>
      <c r="Q1085" s="322" t="str">
        <f>IF($C1085="1 - HöS",'C1. Verprobung'!$E$17,
IF($C1085="2 - HöS/HS",'C1. Verprobung'!$E$18,
IF($C1085="3 - HS",'C1. Verprobung'!$E$19,
IF($C1085="4 - HS/MS",'C1. Verprobung'!$E$20,
IF($C1085="5 - MS",'C1. Verprobung'!$E$21,
IF($C1085="6 - MS/NS",'C1. Verprobung'!$E$22,
IF($C1085="7 - NS",'C1. Verprobung'!$E$23,"-")))))))</f>
        <v>-</v>
      </c>
      <c r="R1085" s="322" t="str">
        <f>IF($C1085="1 - HöS",'C1. Verprobung'!$F$17,
IF($C1085="2 - HöS/HS",'C1. Verprobung'!$F$18,
IF($C1085="3 - HS",'C1. Verprobung'!$F$19,
IF($C1085="4 - HS/MS",'C1. Verprobung'!$F$20,
IF($C1085="5 - MS",'C1. Verprobung'!$F$21,
IF($C1085="6 - MS/NS",'C1. Verprobung'!$F$22,
IF($C1085="7 - NS",'C1. Verprobung'!$F$23,"-")))))))</f>
        <v>-</v>
      </c>
      <c r="S1085" s="151"/>
      <c r="T1085" s="181">
        <f t="shared" si="83"/>
        <v>0</v>
      </c>
      <c r="U1085" s="181">
        <f t="shared" si="84"/>
        <v>0</v>
      </c>
      <c r="V1085" s="181">
        <f t="shared" si="85"/>
        <v>0</v>
      </c>
      <c r="W1085" s="181">
        <f t="shared" si="86"/>
        <v>0</v>
      </c>
      <c r="X1085" s="181">
        <f t="shared" si="87"/>
        <v>0</v>
      </c>
    </row>
    <row r="1086" spans="2:24" ht="15" customHeight="1" x14ac:dyDescent="0.2">
      <c r="B1086" s="337" t="s">
        <v>36</v>
      </c>
      <c r="C1086" s="133" t="s">
        <v>36</v>
      </c>
      <c r="D1086" s="133" t="s">
        <v>36</v>
      </c>
      <c r="E1086" s="133"/>
      <c r="F1086" s="133"/>
      <c r="G1086" s="133"/>
      <c r="H1086" s="133"/>
      <c r="I1086" s="133"/>
      <c r="J1086" s="133"/>
      <c r="K1086" s="154"/>
      <c r="L1086" s="154"/>
      <c r="M1086" s="154"/>
      <c r="N1086" s="154"/>
      <c r="O1086" s="322" t="str">
        <f>IF($C1086="1 - HöS",'C1. Verprobung'!$C$17,
IF($C1086="2 - HöS/HS",'C1. Verprobung'!$C$18,
IF($C1086="3 - HS",'C1. Verprobung'!$C$19,
IF($C1086="4 - HS/MS",'C1. Verprobung'!$C$20,
IF($C1086="5 - MS",'C1. Verprobung'!$C$21,
IF($C1086="6 - MS/NS",'C1. Verprobung'!$C$22,
IF($C1086="7 - NS",'C1. Verprobung'!$C$23,"-")))))))</f>
        <v>-</v>
      </c>
      <c r="P1086" s="322" t="str">
        <f>IF($C1086="1 - HöS",'C1. Verprobung'!$D$17,
IF($C1086="2 - HöS/HS",'C1. Verprobung'!$D$18,
IF($C1086="3 - HS",'C1. Verprobung'!$D$19,
IF($C1086="4 - HS/MS",'C1. Verprobung'!$D$20,
IF($C1086="5 - MS",'C1. Verprobung'!$D$21,
IF($C1086="6 - MS/NS",'C1. Verprobung'!$D$22,
IF($C1086="7 - NS",'C1. Verprobung'!$D$23,"-")))))))</f>
        <v>-</v>
      </c>
      <c r="Q1086" s="322" t="str">
        <f>IF($C1086="1 - HöS",'C1. Verprobung'!$E$17,
IF($C1086="2 - HöS/HS",'C1. Verprobung'!$E$18,
IF($C1086="3 - HS",'C1. Verprobung'!$E$19,
IF($C1086="4 - HS/MS",'C1. Verprobung'!$E$20,
IF($C1086="5 - MS",'C1. Verprobung'!$E$21,
IF($C1086="6 - MS/NS",'C1. Verprobung'!$E$22,
IF($C1086="7 - NS",'C1. Verprobung'!$E$23,"-")))))))</f>
        <v>-</v>
      </c>
      <c r="R1086" s="322" t="str">
        <f>IF($C1086="1 - HöS",'C1. Verprobung'!$F$17,
IF($C1086="2 - HöS/HS",'C1. Verprobung'!$F$18,
IF($C1086="3 - HS",'C1. Verprobung'!$F$19,
IF($C1086="4 - HS/MS",'C1. Verprobung'!$F$20,
IF($C1086="5 - MS",'C1. Verprobung'!$F$21,
IF($C1086="6 - MS/NS",'C1. Verprobung'!$F$22,
IF($C1086="7 - NS",'C1. Verprobung'!$F$23,"-")))))))</f>
        <v>-</v>
      </c>
      <c r="S1086" s="151"/>
      <c r="T1086" s="181">
        <f t="shared" si="83"/>
        <v>0</v>
      </c>
      <c r="U1086" s="181">
        <f t="shared" si="84"/>
        <v>0</v>
      </c>
      <c r="V1086" s="181">
        <f t="shared" si="85"/>
        <v>0</v>
      </c>
      <c r="W1086" s="181">
        <f t="shared" si="86"/>
        <v>0</v>
      </c>
      <c r="X1086" s="181">
        <f t="shared" si="87"/>
        <v>0</v>
      </c>
    </row>
    <row r="1087" spans="2:24" ht="15" customHeight="1" x14ac:dyDescent="0.2">
      <c r="B1087" s="337" t="s">
        <v>36</v>
      </c>
      <c r="C1087" s="133" t="s">
        <v>36</v>
      </c>
      <c r="D1087" s="133" t="s">
        <v>36</v>
      </c>
      <c r="E1087" s="133"/>
      <c r="F1087" s="133"/>
      <c r="G1087" s="133"/>
      <c r="H1087" s="133"/>
      <c r="I1087" s="133"/>
      <c r="J1087" s="133"/>
      <c r="K1087" s="154"/>
      <c r="L1087" s="154"/>
      <c r="M1087" s="154"/>
      <c r="N1087" s="154"/>
      <c r="O1087" s="322" t="str">
        <f>IF($C1087="1 - HöS",'C1. Verprobung'!$C$17,
IF($C1087="2 - HöS/HS",'C1. Verprobung'!$C$18,
IF($C1087="3 - HS",'C1. Verprobung'!$C$19,
IF($C1087="4 - HS/MS",'C1. Verprobung'!$C$20,
IF($C1087="5 - MS",'C1. Verprobung'!$C$21,
IF($C1087="6 - MS/NS",'C1. Verprobung'!$C$22,
IF($C1087="7 - NS",'C1. Verprobung'!$C$23,"-")))))))</f>
        <v>-</v>
      </c>
      <c r="P1087" s="322" t="str">
        <f>IF($C1087="1 - HöS",'C1. Verprobung'!$D$17,
IF($C1087="2 - HöS/HS",'C1. Verprobung'!$D$18,
IF($C1087="3 - HS",'C1. Verprobung'!$D$19,
IF($C1087="4 - HS/MS",'C1. Verprobung'!$D$20,
IF($C1087="5 - MS",'C1. Verprobung'!$D$21,
IF($C1087="6 - MS/NS",'C1. Verprobung'!$D$22,
IF($C1087="7 - NS",'C1. Verprobung'!$D$23,"-")))))))</f>
        <v>-</v>
      </c>
      <c r="Q1087" s="322" t="str">
        <f>IF($C1087="1 - HöS",'C1. Verprobung'!$E$17,
IF($C1087="2 - HöS/HS",'C1. Verprobung'!$E$18,
IF($C1087="3 - HS",'C1. Verprobung'!$E$19,
IF($C1087="4 - HS/MS",'C1. Verprobung'!$E$20,
IF($C1087="5 - MS",'C1. Verprobung'!$E$21,
IF($C1087="6 - MS/NS",'C1. Verprobung'!$E$22,
IF($C1087="7 - NS",'C1. Verprobung'!$E$23,"-")))))))</f>
        <v>-</v>
      </c>
      <c r="R1087" s="322" t="str">
        <f>IF($C1087="1 - HöS",'C1. Verprobung'!$F$17,
IF($C1087="2 - HöS/HS",'C1. Verprobung'!$F$18,
IF($C1087="3 - HS",'C1. Verprobung'!$F$19,
IF($C1087="4 - HS/MS",'C1. Verprobung'!$F$20,
IF($C1087="5 - MS",'C1. Verprobung'!$F$21,
IF($C1087="6 - MS/NS",'C1. Verprobung'!$F$22,
IF($C1087="7 - NS",'C1. Verprobung'!$F$23,"-")))))))</f>
        <v>-</v>
      </c>
      <c r="S1087" s="151"/>
      <c r="T1087" s="181">
        <f t="shared" si="83"/>
        <v>0</v>
      </c>
      <c r="U1087" s="181">
        <f t="shared" si="84"/>
        <v>0</v>
      </c>
      <c r="V1087" s="181">
        <f t="shared" si="85"/>
        <v>0</v>
      </c>
      <c r="W1087" s="181">
        <f t="shared" si="86"/>
        <v>0</v>
      </c>
      <c r="X1087" s="181">
        <f t="shared" si="87"/>
        <v>0</v>
      </c>
    </row>
    <row r="1088" spans="2:24" ht="15" customHeight="1" x14ac:dyDescent="0.2">
      <c r="B1088" s="337" t="s">
        <v>36</v>
      </c>
      <c r="C1088" s="133" t="s">
        <v>36</v>
      </c>
      <c r="D1088" s="133" t="s">
        <v>36</v>
      </c>
      <c r="E1088" s="133"/>
      <c r="F1088" s="133"/>
      <c r="G1088" s="133"/>
      <c r="H1088" s="133"/>
      <c r="I1088" s="133"/>
      <c r="J1088" s="133"/>
      <c r="K1088" s="154"/>
      <c r="L1088" s="154"/>
      <c r="M1088" s="154"/>
      <c r="N1088" s="154"/>
      <c r="O1088" s="322" t="str">
        <f>IF($C1088="1 - HöS",'C1. Verprobung'!$C$17,
IF($C1088="2 - HöS/HS",'C1. Verprobung'!$C$18,
IF($C1088="3 - HS",'C1. Verprobung'!$C$19,
IF($C1088="4 - HS/MS",'C1. Verprobung'!$C$20,
IF($C1088="5 - MS",'C1. Verprobung'!$C$21,
IF($C1088="6 - MS/NS",'C1. Verprobung'!$C$22,
IF($C1088="7 - NS",'C1. Verprobung'!$C$23,"-")))))))</f>
        <v>-</v>
      </c>
      <c r="P1088" s="322" t="str">
        <f>IF($C1088="1 - HöS",'C1. Verprobung'!$D$17,
IF($C1088="2 - HöS/HS",'C1. Verprobung'!$D$18,
IF($C1088="3 - HS",'C1. Verprobung'!$D$19,
IF($C1088="4 - HS/MS",'C1. Verprobung'!$D$20,
IF($C1088="5 - MS",'C1. Verprobung'!$D$21,
IF($C1088="6 - MS/NS",'C1. Verprobung'!$D$22,
IF($C1088="7 - NS",'C1. Verprobung'!$D$23,"-")))))))</f>
        <v>-</v>
      </c>
      <c r="Q1088" s="322" t="str">
        <f>IF($C1088="1 - HöS",'C1. Verprobung'!$E$17,
IF($C1088="2 - HöS/HS",'C1. Verprobung'!$E$18,
IF($C1088="3 - HS",'C1. Verprobung'!$E$19,
IF($C1088="4 - HS/MS",'C1. Verprobung'!$E$20,
IF($C1088="5 - MS",'C1. Verprobung'!$E$21,
IF($C1088="6 - MS/NS",'C1. Verprobung'!$E$22,
IF($C1088="7 - NS",'C1. Verprobung'!$E$23,"-")))))))</f>
        <v>-</v>
      </c>
      <c r="R1088" s="322" t="str">
        <f>IF($C1088="1 - HöS",'C1. Verprobung'!$F$17,
IF($C1088="2 - HöS/HS",'C1. Verprobung'!$F$18,
IF($C1088="3 - HS",'C1. Verprobung'!$F$19,
IF($C1088="4 - HS/MS",'C1. Verprobung'!$F$20,
IF($C1088="5 - MS",'C1. Verprobung'!$F$21,
IF($C1088="6 - MS/NS",'C1. Verprobung'!$F$22,
IF($C1088="7 - NS",'C1. Verprobung'!$F$23,"-")))))))</f>
        <v>-</v>
      </c>
      <c r="S1088" s="151"/>
      <c r="T1088" s="181">
        <f t="shared" si="83"/>
        <v>0</v>
      </c>
      <c r="U1088" s="181">
        <f t="shared" si="84"/>
        <v>0</v>
      </c>
      <c r="V1088" s="181">
        <f t="shared" si="85"/>
        <v>0</v>
      </c>
      <c r="W1088" s="181">
        <f t="shared" si="86"/>
        <v>0</v>
      </c>
      <c r="X1088" s="181">
        <f t="shared" si="87"/>
        <v>0</v>
      </c>
    </row>
    <row r="1089" spans="2:24" ht="15" customHeight="1" x14ac:dyDescent="0.2">
      <c r="B1089" s="337" t="s">
        <v>36</v>
      </c>
      <c r="C1089" s="133" t="s">
        <v>36</v>
      </c>
      <c r="D1089" s="133" t="s">
        <v>36</v>
      </c>
      <c r="E1089" s="133"/>
      <c r="F1089" s="133"/>
      <c r="G1089" s="133"/>
      <c r="H1089" s="133"/>
      <c r="I1089" s="133"/>
      <c r="J1089" s="133"/>
      <c r="K1089" s="154"/>
      <c r="L1089" s="154"/>
      <c r="M1089" s="154"/>
      <c r="N1089" s="154"/>
      <c r="O1089" s="322" t="str">
        <f>IF($C1089="1 - HöS",'C1. Verprobung'!$C$17,
IF($C1089="2 - HöS/HS",'C1. Verprobung'!$C$18,
IF($C1089="3 - HS",'C1. Verprobung'!$C$19,
IF($C1089="4 - HS/MS",'C1. Verprobung'!$C$20,
IF($C1089="5 - MS",'C1. Verprobung'!$C$21,
IF($C1089="6 - MS/NS",'C1. Verprobung'!$C$22,
IF($C1089="7 - NS",'C1. Verprobung'!$C$23,"-")))))))</f>
        <v>-</v>
      </c>
      <c r="P1089" s="322" t="str">
        <f>IF($C1089="1 - HöS",'C1. Verprobung'!$D$17,
IF($C1089="2 - HöS/HS",'C1. Verprobung'!$D$18,
IF($C1089="3 - HS",'C1. Verprobung'!$D$19,
IF($C1089="4 - HS/MS",'C1. Verprobung'!$D$20,
IF($C1089="5 - MS",'C1. Verprobung'!$D$21,
IF($C1089="6 - MS/NS",'C1. Verprobung'!$D$22,
IF($C1089="7 - NS",'C1. Verprobung'!$D$23,"-")))))))</f>
        <v>-</v>
      </c>
      <c r="Q1089" s="322" t="str">
        <f>IF($C1089="1 - HöS",'C1. Verprobung'!$E$17,
IF($C1089="2 - HöS/HS",'C1. Verprobung'!$E$18,
IF($C1089="3 - HS",'C1. Verprobung'!$E$19,
IF($C1089="4 - HS/MS",'C1. Verprobung'!$E$20,
IF($C1089="5 - MS",'C1. Verprobung'!$E$21,
IF($C1089="6 - MS/NS",'C1. Verprobung'!$E$22,
IF($C1089="7 - NS",'C1. Verprobung'!$E$23,"-")))))))</f>
        <v>-</v>
      </c>
      <c r="R1089" s="322" t="str">
        <f>IF($C1089="1 - HöS",'C1. Verprobung'!$F$17,
IF($C1089="2 - HöS/HS",'C1. Verprobung'!$F$18,
IF($C1089="3 - HS",'C1. Verprobung'!$F$19,
IF($C1089="4 - HS/MS",'C1. Verprobung'!$F$20,
IF($C1089="5 - MS",'C1. Verprobung'!$F$21,
IF($C1089="6 - MS/NS",'C1. Verprobung'!$F$22,
IF($C1089="7 - NS",'C1. Verprobung'!$F$23,"-")))))))</f>
        <v>-</v>
      </c>
      <c r="S1089" s="151"/>
      <c r="T1089" s="181">
        <f t="shared" si="83"/>
        <v>0</v>
      </c>
      <c r="U1089" s="181">
        <f t="shared" si="84"/>
        <v>0</v>
      </c>
      <c r="V1089" s="181">
        <f t="shared" si="85"/>
        <v>0</v>
      </c>
      <c r="W1089" s="181">
        <f t="shared" si="86"/>
        <v>0</v>
      </c>
      <c r="X1089" s="181">
        <f t="shared" si="87"/>
        <v>0</v>
      </c>
    </row>
    <row r="1090" spans="2:24" ht="15" customHeight="1" x14ac:dyDescent="0.2">
      <c r="B1090" s="337" t="s">
        <v>36</v>
      </c>
      <c r="C1090" s="133" t="s">
        <v>36</v>
      </c>
      <c r="D1090" s="133" t="s">
        <v>36</v>
      </c>
      <c r="E1090" s="133"/>
      <c r="F1090" s="133"/>
      <c r="G1090" s="133"/>
      <c r="H1090" s="133"/>
      <c r="I1090" s="133"/>
      <c r="J1090" s="133"/>
      <c r="K1090" s="154"/>
      <c r="L1090" s="154"/>
      <c r="M1090" s="154"/>
      <c r="N1090" s="154"/>
      <c r="O1090" s="322" t="str">
        <f>IF($C1090="1 - HöS",'C1. Verprobung'!$C$17,
IF($C1090="2 - HöS/HS",'C1. Verprobung'!$C$18,
IF($C1090="3 - HS",'C1. Verprobung'!$C$19,
IF($C1090="4 - HS/MS",'C1. Verprobung'!$C$20,
IF($C1090="5 - MS",'C1. Verprobung'!$C$21,
IF($C1090="6 - MS/NS",'C1. Verprobung'!$C$22,
IF($C1090="7 - NS",'C1. Verprobung'!$C$23,"-")))))))</f>
        <v>-</v>
      </c>
      <c r="P1090" s="322" t="str">
        <f>IF($C1090="1 - HöS",'C1. Verprobung'!$D$17,
IF($C1090="2 - HöS/HS",'C1. Verprobung'!$D$18,
IF($C1090="3 - HS",'C1. Verprobung'!$D$19,
IF($C1090="4 - HS/MS",'C1. Verprobung'!$D$20,
IF($C1090="5 - MS",'C1. Verprobung'!$D$21,
IF($C1090="6 - MS/NS",'C1. Verprobung'!$D$22,
IF($C1090="7 - NS",'C1. Verprobung'!$D$23,"-")))))))</f>
        <v>-</v>
      </c>
      <c r="Q1090" s="322" t="str">
        <f>IF($C1090="1 - HöS",'C1. Verprobung'!$E$17,
IF($C1090="2 - HöS/HS",'C1. Verprobung'!$E$18,
IF($C1090="3 - HS",'C1. Verprobung'!$E$19,
IF($C1090="4 - HS/MS",'C1. Verprobung'!$E$20,
IF($C1090="5 - MS",'C1. Verprobung'!$E$21,
IF($C1090="6 - MS/NS",'C1. Verprobung'!$E$22,
IF($C1090="7 - NS",'C1. Verprobung'!$E$23,"-")))))))</f>
        <v>-</v>
      </c>
      <c r="R1090" s="322" t="str">
        <f>IF($C1090="1 - HöS",'C1. Verprobung'!$F$17,
IF($C1090="2 - HöS/HS",'C1. Verprobung'!$F$18,
IF($C1090="3 - HS",'C1. Verprobung'!$F$19,
IF($C1090="4 - HS/MS",'C1. Verprobung'!$F$20,
IF($C1090="5 - MS",'C1. Verprobung'!$F$21,
IF($C1090="6 - MS/NS",'C1. Verprobung'!$F$22,
IF($C1090="7 - NS",'C1. Verprobung'!$F$23,"-")))))))</f>
        <v>-</v>
      </c>
      <c r="S1090" s="151"/>
      <c r="T1090" s="181">
        <f t="shared" si="83"/>
        <v>0</v>
      </c>
      <c r="U1090" s="181">
        <f t="shared" si="84"/>
        <v>0</v>
      </c>
      <c r="V1090" s="181">
        <f t="shared" si="85"/>
        <v>0</v>
      </c>
      <c r="W1090" s="181">
        <f t="shared" si="86"/>
        <v>0</v>
      </c>
      <c r="X1090" s="181">
        <f t="shared" si="87"/>
        <v>0</v>
      </c>
    </row>
    <row r="1091" spans="2:24" ht="15" customHeight="1" x14ac:dyDescent="0.2">
      <c r="B1091" s="337" t="s">
        <v>36</v>
      </c>
      <c r="C1091" s="133" t="s">
        <v>36</v>
      </c>
      <c r="D1091" s="133" t="s">
        <v>36</v>
      </c>
      <c r="E1091" s="133"/>
      <c r="F1091" s="133"/>
      <c r="G1091" s="133"/>
      <c r="H1091" s="133"/>
      <c r="I1091" s="133"/>
      <c r="J1091" s="133"/>
      <c r="K1091" s="154"/>
      <c r="L1091" s="154"/>
      <c r="M1091" s="154"/>
      <c r="N1091" s="154"/>
      <c r="O1091" s="322" t="str">
        <f>IF($C1091="1 - HöS",'C1. Verprobung'!$C$17,
IF($C1091="2 - HöS/HS",'C1. Verprobung'!$C$18,
IF($C1091="3 - HS",'C1. Verprobung'!$C$19,
IF($C1091="4 - HS/MS",'C1. Verprobung'!$C$20,
IF($C1091="5 - MS",'C1. Verprobung'!$C$21,
IF($C1091="6 - MS/NS",'C1. Verprobung'!$C$22,
IF($C1091="7 - NS",'C1. Verprobung'!$C$23,"-")))))))</f>
        <v>-</v>
      </c>
      <c r="P1091" s="322" t="str">
        <f>IF($C1091="1 - HöS",'C1. Verprobung'!$D$17,
IF($C1091="2 - HöS/HS",'C1. Verprobung'!$D$18,
IF($C1091="3 - HS",'C1. Verprobung'!$D$19,
IF($C1091="4 - HS/MS",'C1. Verprobung'!$D$20,
IF($C1091="5 - MS",'C1. Verprobung'!$D$21,
IF($C1091="6 - MS/NS",'C1. Verprobung'!$D$22,
IF($C1091="7 - NS",'C1. Verprobung'!$D$23,"-")))))))</f>
        <v>-</v>
      </c>
      <c r="Q1091" s="322" t="str">
        <f>IF($C1091="1 - HöS",'C1. Verprobung'!$E$17,
IF($C1091="2 - HöS/HS",'C1. Verprobung'!$E$18,
IF($C1091="3 - HS",'C1. Verprobung'!$E$19,
IF($C1091="4 - HS/MS",'C1. Verprobung'!$E$20,
IF($C1091="5 - MS",'C1. Verprobung'!$E$21,
IF($C1091="6 - MS/NS",'C1. Verprobung'!$E$22,
IF($C1091="7 - NS",'C1. Verprobung'!$E$23,"-")))))))</f>
        <v>-</v>
      </c>
      <c r="R1091" s="322" t="str">
        <f>IF($C1091="1 - HöS",'C1. Verprobung'!$F$17,
IF($C1091="2 - HöS/HS",'C1. Verprobung'!$F$18,
IF($C1091="3 - HS",'C1. Verprobung'!$F$19,
IF($C1091="4 - HS/MS",'C1. Verprobung'!$F$20,
IF($C1091="5 - MS",'C1. Verprobung'!$F$21,
IF($C1091="6 - MS/NS",'C1. Verprobung'!$F$22,
IF($C1091="7 - NS",'C1. Verprobung'!$F$23,"-")))))))</f>
        <v>-</v>
      </c>
      <c r="S1091" s="151"/>
      <c r="T1091" s="181">
        <f t="shared" si="83"/>
        <v>0</v>
      </c>
      <c r="U1091" s="181">
        <f t="shared" si="84"/>
        <v>0</v>
      </c>
      <c r="V1091" s="181">
        <f t="shared" si="85"/>
        <v>0</v>
      </c>
      <c r="W1091" s="181">
        <f t="shared" si="86"/>
        <v>0</v>
      </c>
      <c r="X1091" s="181">
        <f t="shared" si="87"/>
        <v>0</v>
      </c>
    </row>
    <row r="1092" spans="2:24" ht="15" customHeight="1" x14ac:dyDescent="0.2">
      <c r="B1092" s="337" t="s">
        <v>36</v>
      </c>
      <c r="C1092" s="133" t="s">
        <v>36</v>
      </c>
      <c r="D1092" s="133" t="s">
        <v>36</v>
      </c>
      <c r="E1092" s="133"/>
      <c r="F1092" s="133"/>
      <c r="G1092" s="133"/>
      <c r="H1092" s="133"/>
      <c r="I1092" s="133"/>
      <c r="J1092" s="133"/>
      <c r="K1092" s="154"/>
      <c r="L1092" s="154"/>
      <c r="M1092" s="154"/>
      <c r="N1092" s="154"/>
      <c r="O1092" s="322" t="str">
        <f>IF($C1092="1 - HöS",'C1. Verprobung'!$C$17,
IF($C1092="2 - HöS/HS",'C1. Verprobung'!$C$18,
IF($C1092="3 - HS",'C1. Verprobung'!$C$19,
IF($C1092="4 - HS/MS",'C1. Verprobung'!$C$20,
IF($C1092="5 - MS",'C1. Verprobung'!$C$21,
IF($C1092="6 - MS/NS",'C1. Verprobung'!$C$22,
IF($C1092="7 - NS",'C1. Verprobung'!$C$23,"-")))))))</f>
        <v>-</v>
      </c>
      <c r="P1092" s="322" t="str">
        <f>IF($C1092="1 - HöS",'C1. Verprobung'!$D$17,
IF($C1092="2 - HöS/HS",'C1. Verprobung'!$D$18,
IF($C1092="3 - HS",'C1. Verprobung'!$D$19,
IF($C1092="4 - HS/MS",'C1. Verprobung'!$D$20,
IF($C1092="5 - MS",'C1. Verprobung'!$D$21,
IF($C1092="6 - MS/NS",'C1. Verprobung'!$D$22,
IF($C1092="7 - NS",'C1. Verprobung'!$D$23,"-")))))))</f>
        <v>-</v>
      </c>
      <c r="Q1092" s="322" t="str">
        <f>IF($C1092="1 - HöS",'C1. Verprobung'!$E$17,
IF($C1092="2 - HöS/HS",'C1. Verprobung'!$E$18,
IF($C1092="3 - HS",'C1. Verprobung'!$E$19,
IF($C1092="4 - HS/MS",'C1. Verprobung'!$E$20,
IF($C1092="5 - MS",'C1. Verprobung'!$E$21,
IF($C1092="6 - MS/NS",'C1. Verprobung'!$E$22,
IF($C1092="7 - NS",'C1. Verprobung'!$E$23,"-")))))))</f>
        <v>-</v>
      </c>
      <c r="R1092" s="322" t="str">
        <f>IF($C1092="1 - HöS",'C1. Verprobung'!$F$17,
IF($C1092="2 - HöS/HS",'C1. Verprobung'!$F$18,
IF($C1092="3 - HS",'C1. Verprobung'!$F$19,
IF($C1092="4 - HS/MS",'C1. Verprobung'!$F$20,
IF($C1092="5 - MS",'C1. Verprobung'!$F$21,
IF($C1092="6 - MS/NS",'C1. Verprobung'!$F$22,
IF($C1092="7 - NS",'C1. Verprobung'!$F$23,"-")))))))</f>
        <v>-</v>
      </c>
      <c r="S1092" s="151"/>
      <c r="T1092" s="181">
        <f t="shared" si="83"/>
        <v>0</v>
      </c>
      <c r="U1092" s="181">
        <f t="shared" si="84"/>
        <v>0</v>
      </c>
      <c r="V1092" s="181">
        <f t="shared" si="85"/>
        <v>0</v>
      </c>
      <c r="W1092" s="181">
        <f t="shared" si="86"/>
        <v>0</v>
      </c>
      <c r="X1092" s="181">
        <f t="shared" si="87"/>
        <v>0</v>
      </c>
    </row>
    <row r="1093" spans="2:24" ht="15" customHeight="1" x14ac:dyDescent="0.2">
      <c r="B1093" s="337" t="s">
        <v>36</v>
      </c>
      <c r="C1093" s="133" t="s">
        <v>36</v>
      </c>
      <c r="D1093" s="133" t="s">
        <v>36</v>
      </c>
      <c r="E1093" s="133"/>
      <c r="F1093" s="133"/>
      <c r="G1093" s="133"/>
      <c r="H1093" s="133"/>
      <c r="I1093" s="133"/>
      <c r="J1093" s="133"/>
      <c r="K1093" s="154"/>
      <c r="L1093" s="154"/>
      <c r="M1093" s="154"/>
      <c r="N1093" s="154"/>
      <c r="O1093" s="322" t="str">
        <f>IF($C1093="1 - HöS",'C1. Verprobung'!$C$17,
IF($C1093="2 - HöS/HS",'C1. Verprobung'!$C$18,
IF($C1093="3 - HS",'C1. Verprobung'!$C$19,
IF($C1093="4 - HS/MS",'C1. Verprobung'!$C$20,
IF($C1093="5 - MS",'C1. Verprobung'!$C$21,
IF($C1093="6 - MS/NS",'C1. Verprobung'!$C$22,
IF($C1093="7 - NS",'C1. Verprobung'!$C$23,"-")))))))</f>
        <v>-</v>
      </c>
      <c r="P1093" s="322" t="str">
        <f>IF($C1093="1 - HöS",'C1. Verprobung'!$D$17,
IF($C1093="2 - HöS/HS",'C1. Verprobung'!$D$18,
IF($C1093="3 - HS",'C1. Verprobung'!$D$19,
IF($C1093="4 - HS/MS",'C1. Verprobung'!$D$20,
IF($C1093="5 - MS",'C1. Verprobung'!$D$21,
IF($C1093="6 - MS/NS",'C1. Verprobung'!$D$22,
IF($C1093="7 - NS",'C1. Verprobung'!$D$23,"-")))))))</f>
        <v>-</v>
      </c>
      <c r="Q1093" s="322" t="str">
        <f>IF($C1093="1 - HöS",'C1. Verprobung'!$E$17,
IF($C1093="2 - HöS/HS",'C1. Verprobung'!$E$18,
IF($C1093="3 - HS",'C1. Verprobung'!$E$19,
IF($C1093="4 - HS/MS",'C1. Verprobung'!$E$20,
IF($C1093="5 - MS",'C1. Verprobung'!$E$21,
IF($C1093="6 - MS/NS",'C1. Verprobung'!$E$22,
IF($C1093="7 - NS",'C1. Verprobung'!$E$23,"-")))))))</f>
        <v>-</v>
      </c>
      <c r="R1093" s="322" t="str">
        <f>IF($C1093="1 - HöS",'C1. Verprobung'!$F$17,
IF($C1093="2 - HöS/HS",'C1. Verprobung'!$F$18,
IF($C1093="3 - HS",'C1. Verprobung'!$F$19,
IF($C1093="4 - HS/MS",'C1. Verprobung'!$F$20,
IF($C1093="5 - MS",'C1. Verprobung'!$F$21,
IF($C1093="6 - MS/NS",'C1. Verprobung'!$F$22,
IF($C1093="7 - NS",'C1. Verprobung'!$F$23,"-")))))))</f>
        <v>-</v>
      </c>
      <c r="S1093" s="151"/>
      <c r="T1093" s="181">
        <f t="shared" si="83"/>
        <v>0</v>
      </c>
      <c r="U1093" s="181">
        <f t="shared" si="84"/>
        <v>0</v>
      </c>
      <c r="V1093" s="181">
        <f t="shared" si="85"/>
        <v>0</v>
      </c>
      <c r="W1093" s="181">
        <f t="shared" si="86"/>
        <v>0</v>
      </c>
      <c r="X1093" s="181">
        <f t="shared" si="87"/>
        <v>0</v>
      </c>
    </row>
    <row r="1094" spans="2:24" ht="15" customHeight="1" x14ac:dyDescent="0.2">
      <c r="B1094" s="337" t="s">
        <v>36</v>
      </c>
      <c r="C1094" s="133" t="s">
        <v>36</v>
      </c>
      <c r="D1094" s="133" t="s">
        <v>36</v>
      </c>
      <c r="E1094" s="133"/>
      <c r="F1094" s="133"/>
      <c r="G1094" s="133"/>
      <c r="H1094" s="133"/>
      <c r="I1094" s="133"/>
      <c r="J1094" s="133"/>
      <c r="K1094" s="154"/>
      <c r="L1094" s="154"/>
      <c r="M1094" s="154"/>
      <c r="N1094" s="154"/>
      <c r="O1094" s="322" t="str">
        <f>IF($C1094="1 - HöS",'C1. Verprobung'!$C$17,
IF($C1094="2 - HöS/HS",'C1. Verprobung'!$C$18,
IF($C1094="3 - HS",'C1. Verprobung'!$C$19,
IF($C1094="4 - HS/MS",'C1. Verprobung'!$C$20,
IF($C1094="5 - MS",'C1. Verprobung'!$C$21,
IF($C1094="6 - MS/NS",'C1. Verprobung'!$C$22,
IF($C1094="7 - NS",'C1. Verprobung'!$C$23,"-")))))))</f>
        <v>-</v>
      </c>
      <c r="P1094" s="322" t="str">
        <f>IF($C1094="1 - HöS",'C1. Verprobung'!$D$17,
IF($C1094="2 - HöS/HS",'C1. Verprobung'!$D$18,
IF($C1094="3 - HS",'C1. Verprobung'!$D$19,
IF($C1094="4 - HS/MS",'C1. Verprobung'!$D$20,
IF($C1094="5 - MS",'C1. Verprobung'!$D$21,
IF($C1094="6 - MS/NS",'C1. Verprobung'!$D$22,
IF($C1094="7 - NS",'C1. Verprobung'!$D$23,"-")))))))</f>
        <v>-</v>
      </c>
      <c r="Q1094" s="322" t="str">
        <f>IF($C1094="1 - HöS",'C1. Verprobung'!$E$17,
IF($C1094="2 - HöS/HS",'C1. Verprobung'!$E$18,
IF($C1094="3 - HS",'C1. Verprobung'!$E$19,
IF($C1094="4 - HS/MS",'C1. Verprobung'!$E$20,
IF($C1094="5 - MS",'C1. Verprobung'!$E$21,
IF($C1094="6 - MS/NS",'C1. Verprobung'!$E$22,
IF($C1094="7 - NS",'C1. Verprobung'!$E$23,"-")))))))</f>
        <v>-</v>
      </c>
      <c r="R1094" s="322" t="str">
        <f>IF($C1094="1 - HöS",'C1. Verprobung'!$F$17,
IF($C1094="2 - HöS/HS",'C1. Verprobung'!$F$18,
IF($C1094="3 - HS",'C1. Verprobung'!$F$19,
IF($C1094="4 - HS/MS",'C1. Verprobung'!$F$20,
IF($C1094="5 - MS",'C1. Verprobung'!$F$21,
IF($C1094="6 - MS/NS",'C1. Verprobung'!$F$22,
IF($C1094="7 - NS",'C1. Verprobung'!$F$23,"-")))))))</f>
        <v>-</v>
      </c>
      <c r="S1094" s="151"/>
      <c r="T1094" s="181">
        <f t="shared" si="83"/>
        <v>0</v>
      </c>
      <c r="U1094" s="181">
        <f t="shared" si="84"/>
        <v>0</v>
      </c>
      <c r="V1094" s="181">
        <f t="shared" si="85"/>
        <v>0</v>
      </c>
      <c r="W1094" s="181">
        <f t="shared" si="86"/>
        <v>0</v>
      </c>
      <c r="X1094" s="181">
        <f t="shared" si="87"/>
        <v>0</v>
      </c>
    </row>
    <row r="1095" spans="2:24" ht="15" customHeight="1" x14ac:dyDescent="0.2">
      <c r="B1095" s="337" t="s">
        <v>36</v>
      </c>
      <c r="C1095" s="133" t="s">
        <v>36</v>
      </c>
      <c r="D1095" s="133" t="s">
        <v>36</v>
      </c>
      <c r="E1095" s="133"/>
      <c r="F1095" s="133"/>
      <c r="G1095" s="133"/>
      <c r="H1095" s="133"/>
      <c r="I1095" s="133"/>
      <c r="J1095" s="133"/>
      <c r="K1095" s="154"/>
      <c r="L1095" s="154"/>
      <c r="M1095" s="154"/>
      <c r="N1095" s="154"/>
      <c r="O1095" s="322" t="str">
        <f>IF($C1095="1 - HöS",'C1. Verprobung'!$C$17,
IF($C1095="2 - HöS/HS",'C1. Verprobung'!$C$18,
IF($C1095="3 - HS",'C1. Verprobung'!$C$19,
IF($C1095="4 - HS/MS",'C1. Verprobung'!$C$20,
IF($C1095="5 - MS",'C1. Verprobung'!$C$21,
IF($C1095="6 - MS/NS",'C1. Verprobung'!$C$22,
IF($C1095="7 - NS",'C1. Verprobung'!$C$23,"-")))))))</f>
        <v>-</v>
      </c>
      <c r="P1095" s="322" t="str">
        <f>IF($C1095="1 - HöS",'C1. Verprobung'!$D$17,
IF($C1095="2 - HöS/HS",'C1. Verprobung'!$D$18,
IF($C1095="3 - HS",'C1. Verprobung'!$D$19,
IF($C1095="4 - HS/MS",'C1. Verprobung'!$D$20,
IF($C1095="5 - MS",'C1. Verprobung'!$D$21,
IF($C1095="6 - MS/NS",'C1. Verprobung'!$D$22,
IF($C1095="7 - NS",'C1. Verprobung'!$D$23,"-")))))))</f>
        <v>-</v>
      </c>
      <c r="Q1095" s="322" t="str">
        <f>IF($C1095="1 - HöS",'C1. Verprobung'!$E$17,
IF($C1095="2 - HöS/HS",'C1. Verprobung'!$E$18,
IF($C1095="3 - HS",'C1. Verprobung'!$E$19,
IF($C1095="4 - HS/MS",'C1. Verprobung'!$E$20,
IF($C1095="5 - MS",'C1. Verprobung'!$E$21,
IF($C1095="6 - MS/NS",'C1. Verprobung'!$E$22,
IF($C1095="7 - NS",'C1. Verprobung'!$E$23,"-")))))))</f>
        <v>-</v>
      </c>
      <c r="R1095" s="322" t="str">
        <f>IF($C1095="1 - HöS",'C1. Verprobung'!$F$17,
IF($C1095="2 - HöS/HS",'C1. Verprobung'!$F$18,
IF($C1095="3 - HS",'C1. Verprobung'!$F$19,
IF($C1095="4 - HS/MS",'C1. Verprobung'!$F$20,
IF($C1095="5 - MS",'C1. Verprobung'!$F$21,
IF($C1095="6 - MS/NS",'C1. Verprobung'!$F$22,
IF($C1095="7 - NS",'C1. Verprobung'!$F$23,"-")))))))</f>
        <v>-</v>
      </c>
      <c r="S1095" s="151"/>
      <c r="T1095" s="181">
        <f t="shared" si="83"/>
        <v>0</v>
      </c>
      <c r="U1095" s="181">
        <f t="shared" si="84"/>
        <v>0</v>
      </c>
      <c r="V1095" s="181">
        <f t="shared" si="85"/>
        <v>0</v>
      </c>
      <c r="W1095" s="181">
        <f t="shared" si="86"/>
        <v>0</v>
      </c>
      <c r="X1095" s="181">
        <f t="shared" si="87"/>
        <v>0</v>
      </c>
    </row>
    <row r="1096" spans="2:24" ht="15" customHeight="1" x14ac:dyDescent="0.2">
      <c r="B1096" s="337" t="s">
        <v>36</v>
      </c>
      <c r="C1096" s="133" t="s">
        <v>36</v>
      </c>
      <c r="D1096" s="133" t="s">
        <v>36</v>
      </c>
      <c r="E1096" s="133"/>
      <c r="F1096" s="133"/>
      <c r="G1096" s="133"/>
      <c r="H1096" s="133"/>
      <c r="I1096" s="133"/>
      <c r="J1096" s="133"/>
      <c r="K1096" s="154"/>
      <c r="L1096" s="154"/>
      <c r="M1096" s="154"/>
      <c r="N1096" s="154"/>
      <c r="O1096" s="322" t="str">
        <f>IF($C1096="1 - HöS",'C1. Verprobung'!$C$17,
IF($C1096="2 - HöS/HS",'C1. Verprobung'!$C$18,
IF($C1096="3 - HS",'C1. Verprobung'!$C$19,
IF($C1096="4 - HS/MS",'C1. Verprobung'!$C$20,
IF($C1096="5 - MS",'C1. Verprobung'!$C$21,
IF($C1096="6 - MS/NS",'C1. Verprobung'!$C$22,
IF($C1096="7 - NS",'C1. Verprobung'!$C$23,"-")))))))</f>
        <v>-</v>
      </c>
      <c r="P1096" s="322" t="str">
        <f>IF($C1096="1 - HöS",'C1. Verprobung'!$D$17,
IF($C1096="2 - HöS/HS",'C1. Verprobung'!$D$18,
IF($C1096="3 - HS",'C1. Verprobung'!$D$19,
IF($C1096="4 - HS/MS",'C1. Verprobung'!$D$20,
IF($C1096="5 - MS",'C1. Verprobung'!$D$21,
IF($C1096="6 - MS/NS",'C1. Verprobung'!$D$22,
IF($C1096="7 - NS",'C1. Verprobung'!$D$23,"-")))))))</f>
        <v>-</v>
      </c>
      <c r="Q1096" s="322" t="str">
        <f>IF($C1096="1 - HöS",'C1. Verprobung'!$E$17,
IF($C1096="2 - HöS/HS",'C1. Verprobung'!$E$18,
IF($C1096="3 - HS",'C1. Verprobung'!$E$19,
IF($C1096="4 - HS/MS",'C1. Verprobung'!$E$20,
IF($C1096="5 - MS",'C1. Verprobung'!$E$21,
IF($C1096="6 - MS/NS",'C1. Verprobung'!$E$22,
IF($C1096="7 - NS",'C1. Verprobung'!$E$23,"-")))))))</f>
        <v>-</v>
      </c>
      <c r="R1096" s="322" t="str">
        <f>IF($C1096="1 - HöS",'C1. Verprobung'!$F$17,
IF($C1096="2 - HöS/HS",'C1. Verprobung'!$F$18,
IF($C1096="3 - HS",'C1. Verprobung'!$F$19,
IF($C1096="4 - HS/MS",'C1. Verprobung'!$F$20,
IF($C1096="5 - MS",'C1. Verprobung'!$F$21,
IF($C1096="6 - MS/NS",'C1. Verprobung'!$F$22,
IF($C1096="7 - NS",'C1. Verprobung'!$F$23,"-")))))))</f>
        <v>-</v>
      </c>
      <c r="S1096" s="151"/>
      <c r="T1096" s="181">
        <f t="shared" si="83"/>
        <v>0</v>
      </c>
      <c r="U1096" s="181">
        <f t="shared" si="84"/>
        <v>0</v>
      </c>
      <c r="V1096" s="181">
        <f t="shared" si="85"/>
        <v>0</v>
      </c>
      <c r="W1096" s="181">
        <f t="shared" si="86"/>
        <v>0</v>
      </c>
      <c r="X1096" s="181">
        <f t="shared" si="87"/>
        <v>0</v>
      </c>
    </row>
    <row r="1097" spans="2:24" ht="15" customHeight="1" x14ac:dyDescent="0.2">
      <c r="B1097" s="337" t="s">
        <v>36</v>
      </c>
      <c r="C1097" s="133" t="s">
        <v>36</v>
      </c>
      <c r="D1097" s="133" t="s">
        <v>36</v>
      </c>
      <c r="E1097" s="133"/>
      <c r="F1097" s="133"/>
      <c r="G1097" s="133"/>
      <c r="H1097" s="133"/>
      <c r="I1097" s="133"/>
      <c r="J1097" s="133"/>
      <c r="K1097" s="154"/>
      <c r="L1097" s="154"/>
      <c r="M1097" s="154"/>
      <c r="N1097" s="154"/>
      <c r="O1097" s="322" t="str">
        <f>IF($C1097="1 - HöS",'C1. Verprobung'!$C$17,
IF($C1097="2 - HöS/HS",'C1. Verprobung'!$C$18,
IF($C1097="3 - HS",'C1. Verprobung'!$C$19,
IF($C1097="4 - HS/MS",'C1. Verprobung'!$C$20,
IF($C1097="5 - MS",'C1. Verprobung'!$C$21,
IF($C1097="6 - MS/NS",'C1. Verprobung'!$C$22,
IF($C1097="7 - NS",'C1. Verprobung'!$C$23,"-")))))))</f>
        <v>-</v>
      </c>
      <c r="P1097" s="322" t="str">
        <f>IF($C1097="1 - HöS",'C1. Verprobung'!$D$17,
IF($C1097="2 - HöS/HS",'C1. Verprobung'!$D$18,
IF($C1097="3 - HS",'C1. Verprobung'!$D$19,
IF($C1097="4 - HS/MS",'C1. Verprobung'!$D$20,
IF($C1097="5 - MS",'C1. Verprobung'!$D$21,
IF($C1097="6 - MS/NS",'C1. Verprobung'!$D$22,
IF($C1097="7 - NS",'C1. Verprobung'!$D$23,"-")))))))</f>
        <v>-</v>
      </c>
      <c r="Q1097" s="322" t="str">
        <f>IF($C1097="1 - HöS",'C1. Verprobung'!$E$17,
IF($C1097="2 - HöS/HS",'C1. Verprobung'!$E$18,
IF($C1097="3 - HS",'C1. Verprobung'!$E$19,
IF($C1097="4 - HS/MS",'C1. Verprobung'!$E$20,
IF($C1097="5 - MS",'C1. Verprobung'!$E$21,
IF($C1097="6 - MS/NS",'C1. Verprobung'!$E$22,
IF($C1097="7 - NS",'C1. Verprobung'!$E$23,"-")))))))</f>
        <v>-</v>
      </c>
      <c r="R1097" s="322" t="str">
        <f>IF($C1097="1 - HöS",'C1. Verprobung'!$F$17,
IF($C1097="2 - HöS/HS",'C1. Verprobung'!$F$18,
IF($C1097="3 - HS",'C1. Verprobung'!$F$19,
IF($C1097="4 - HS/MS",'C1. Verprobung'!$F$20,
IF($C1097="5 - MS",'C1. Verprobung'!$F$21,
IF($C1097="6 - MS/NS",'C1. Verprobung'!$F$22,
IF($C1097="7 - NS",'C1. Verprobung'!$F$23,"-")))))))</f>
        <v>-</v>
      </c>
      <c r="S1097" s="151"/>
      <c r="T1097" s="181">
        <f t="shared" si="83"/>
        <v>0</v>
      </c>
      <c r="U1097" s="181">
        <f t="shared" si="84"/>
        <v>0</v>
      </c>
      <c r="V1097" s="181">
        <f t="shared" si="85"/>
        <v>0</v>
      </c>
      <c r="W1097" s="181">
        <f t="shared" si="86"/>
        <v>0</v>
      </c>
      <c r="X1097" s="181">
        <f t="shared" si="87"/>
        <v>0</v>
      </c>
    </row>
    <row r="1098" spans="2:24" ht="15" customHeight="1" x14ac:dyDescent="0.2">
      <c r="B1098" s="337" t="s">
        <v>36</v>
      </c>
      <c r="C1098" s="133" t="s">
        <v>36</v>
      </c>
      <c r="D1098" s="133" t="s">
        <v>36</v>
      </c>
      <c r="E1098" s="133"/>
      <c r="F1098" s="133"/>
      <c r="G1098" s="133"/>
      <c r="H1098" s="133"/>
      <c r="I1098" s="133"/>
      <c r="J1098" s="133"/>
      <c r="K1098" s="154"/>
      <c r="L1098" s="154"/>
      <c r="M1098" s="154"/>
      <c r="N1098" s="154"/>
      <c r="O1098" s="322" t="str">
        <f>IF($C1098="1 - HöS",'C1. Verprobung'!$C$17,
IF($C1098="2 - HöS/HS",'C1. Verprobung'!$C$18,
IF($C1098="3 - HS",'C1. Verprobung'!$C$19,
IF($C1098="4 - HS/MS",'C1. Verprobung'!$C$20,
IF($C1098="5 - MS",'C1. Verprobung'!$C$21,
IF($C1098="6 - MS/NS",'C1. Verprobung'!$C$22,
IF($C1098="7 - NS",'C1. Verprobung'!$C$23,"-")))))))</f>
        <v>-</v>
      </c>
      <c r="P1098" s="322" t="str">
        <f>IF($C1098="1 - HöS",'C1. Verprobung'!$D$17,
IF($C1098="2 - HöS/HS",'C1. Verprobung'!$D$18,
IF($C1098="3 - HS",'C1. Verprobung'!$D$19,
IF($C1098="4 - HS/MS",'C1. Verprobung'!$D$20,
IF($C1098="5 - MS",'C1. Verprobung'!$D$21,
IF($C1098="6 - MS/NS",'C1. Verprobung'!$D$22,
IF($C1098="7 - NS",'C1. Verprobung'!$D$23,"-")))))))</f>
        <v>-</v>
      </c>
      <c r="Q1098" s="322" t="str">
        <f>IF($C1098="1 - HöS",'C1. Verprobung'!$E$17,
IF($C1098="2 - HöS/HS",'C1. Verprobung'!$E$18,
IF($C1098="3 - HS",'C1. Verprobung'!$E$19,
IF($C1098="4 - HS/MS",'C1. Verprobung'!$E$20,
IF($C1098="5 - MS",'C1. Verprobung'!$E$21,
IF($C1098="6 - MS/NS",'C1. Verprobung'!$E$22,
IF($C1098="7 - NS",'C1. Verprobung'!$E$23,"-")))))))</f>
        <v>-</v>
      </c>
      <c r="R1098" s="322" t="str">
        <f>IF($C1098="1 - HöS",'C1. Verprobung'!$F$17,
IF($C1098="2 - HöS/HS",'C1. Verprobung'!$F$18,
IF($C1098="3 - HS",'C1. Verprobung'!$F$19,
IF($C1098="4 - HS/MS",'C1. Verprobung'!$F$20,
IF($C1098="5 - MS",'C1. Verprobung'!$F$21,
IF($C1098="6 - MS/NS",'C1. Verprobung'!$F$22,
IF($C1098="7 - NS",'C1. Verprobung'!$F$23,"-")))))))</f>
        <v>-</v>
      </c>
      <c r="S1098" s="151"/>
      <c r="T1098" s="181">
        <f t="shared" si="83"/>
        <v>0</v>
      </c>
      <c r="U1098" s="181">
        <f t="shared" si="84"/>
        <v>0</v>
      </c>
      <c r="V1098" s="181">
        <f t="shared" si="85"/>
        <v>0</v>
      </c>
      <c r="W1098" s="181">
        <f t="shared" si="86"/>
        <v>0</v>
      </c>
      <c r="X1098" s="181">
        <f t="shared" si="87"/>
        <v>0</v>
      </c>
    </row>
    <row r="1099" spans="2:24" ht="15" customHeight="1" x14ac:dyDescent="0.2">
      <c r="B1099" s="337" t="s">
        <v>36</v>
      </c>
      <c r="C1099" s="133" t="s">
        <v>36</v>
      </c>
      <c r="D1099" s="133" t="s">
        <v>36</v>
      </c>
      <c r="E1099" s="133"/>
      <c r="F1099" s="133"/>
      <c r="G1099" s="133"/>
      <c r="H1099" s="133"/>
      <c r="I1099" s="133"/>
      <c r="J1099" s="133"/>
      <c r="K1099" s="154"/>
      <c r="L1099" s="154"/>
      <c r="M1099" s="154"/>
      <c r="N1099" s="154"/>
      <c r="O1099" s="322" t="str">
        <f>IF($C1099="1 - HöS",'C1. Verprobung'!$C$17,
IF($C1099="2 - HöS/HS",'C1. Verprobung'!$C$18,
IF($C1099="3 - HS",'C1. Verprobung'!$C$19,
IF($C1099="4 - HS/MS",'C1. Verprobung'!$C$20,
IF($C1099="5 - MS",'C1. Verprobung'!$C$21,
IF($C1099="6 - MS/NS",'C1. Verprobung'!$C$22,
IF($C1099="7 - NS",'C1. Verprobung'!$C$23,"-")))))))</f>
        <v>-</v>
      </c>
      <c r="P1099" s="322" t="str">
        <f>IF($C1099="1 - HöS",'C1. Verprobung'!$D$17,
IF($C1099="2 - HöS/HS",'C1. Verprobung'!$D$18,
IF($C1099="3 - HS",'C1. Verprobung'!$D$19,
IF($C1099="4 - HS/MS",'C1. Verprobung'!$D$20,
IF($C1099="5 - MS",'C1. Verprobung'!$D$21,
IF($C1099="6 - MS/NS",'C1. Verprobung'!$D$22,
IF($C1099="7 - NS",'C1. Verprobung'!$D$23,"-")))))))</f>
        <v>-</v>
      </c>
      <c r="Q1099" s="322" t="str">
        <f>IF($C1099="1 - HöS",'C1. Verprobung'!$E$17,
IF($C1099="2 - HöS/HS",'C1. Verprobung'!$E$18,
IF($C1099="3 - HS",'C1. Verprobung'!$E$19,
IF($C1099="4 - HS/MS",'C1. Verprobung'!$E$20,
IF($C1099="5 - MS",'C1. Verprobung'!$E$21,
IF($C1099="6 - MS/NS",'C1. Verprobung'!$E$22,
IF($C1099="7 - NS",'C1. Verprobung'!$E$23,"-")))))))</f>
        <v>-</v>
      </c>
      <c r="R1099" s="322" t="str">
        <f>IF($C1099="1 - HöS",'C1. Verprobung'!$F$17,
IF($C1099="2 - HöS/HS",'C1. Verprobung'!$F$18,
IF($C1099="3 - HS",'C1. Verprobung'!$F$19,
IF($C1099="4 - HS/MS",'C1. Verprobung'!$F$20,
IF($C1099="5 - MS",'C1. Verprobung'!$F$21,
IF($C1099="6 - MS/NS",'C1. Verprobung'!$F$22,
IF($C1099="7 - NS",'C1. Verprobung'!$F$23,"-")))))))</f>
        <v>-</v>
      </c>
      <c r="S1099" s="151"/>
      <c r="T1099" s="181">
        <f t="shared" si="83"/>
        <v>0</v>
      </c>
      <c r="U1099" s="181">
        <f t="shared" si="84"/>
        <v>0</v>
      </c>
      <c r="V1099" s="181">
        <f t="shared" si="85"/>
        <v>0</v>
      </c>
      <c r="W1099" s="181">
        <f t="shared" si="86"/>
        <v>0</v>
      </c>
      <c r="X1099" s="181">
        <f t="shared" si="87"/>
        <v>0</v>
      </c>
    </row>
    <row r="1100" spans="2:24" ht="15" customHeight="1" x14ac:dyDescent="0.2">
      <c r="B1100" s="337" t="s">
        <v>36</v>
      </c>
      <c r="C1100" s="133" t="s">
        <v>36</v>
      </c>
      <c r="D1100" s="133" t="s">
        <v>36</v>
      </c>
      <c r="E1100" s="133"/>
      <c r="F1100" s="133"/>
      <c r="G1100" s="133"/>
      <c r="H1100" s="133"/>
      <c r="I1100" s="133"/>
      <c r="J1100" s="133"/>
      <c r="K1100" s="154"/>
      <c r="L1100" s="154"/>
      <c r="M1100" s="154"/>
      <c r="N1100" s="154"/>
      <c r="O1100" s="322" t="str">
        <f>IF($C1100="1 - HöS",'C1. Verprobung'!$C$17,
IF($C1100="2 - HöS/HS",'C1. Verprobung'!$C$18,
IF($C1100="3 - HS",'C1. Verprobung'!$C$19,
IF($C1100="4 - HS/MS",'C1. Verprobung'!$C$20,
IF($C1100="5 - MS",'C1. Verprobung'!$C$21,
IF($C1100="6 - MS/NS",'C1. Verprobung'!$C$22,
IF($C1100="7 - NS",'C1. Verprobung'!$C$23,"-")))))))</f>
        <v>-</v>
      </c>
      <c r="P1100" s="322" t="str">
        <f>IF($C1100="1 - HöS",'C1. Verprobung'!$D$17,
IF($C1100="2 - HöS/HS",'C1. Verprobung'!$D$18,
IF($C1100="3 - HS",'C1. Verprobung'!$D$19,
IF($C1100="4 - HS/MS",'C1. Verprobung'!$D$20,
IF($C1100="5 - MS",'C1. Verprobung'!$D$21,
IF($C1100="6 - MS/NS",'C1. Verprobung'!$D$22,
IF($C1100="7 - NS",'C1. Verprobung'!$D$23,"-")))))))</f>
        <v>-</v>
      </c>
      <c r="Q1100" s="322" t="str">
        <f>IF($C1100="1 - HöS",'C1. Verprobung'!$E$17,
IF($C1100="2 - HöS/HS",'C1. Verprobung'!$E$18,
IF($C1100="3 - HS",'C1. Verprobung'!$E$19,
IF($C1100="4 - HS/MS",'C1. Verprobung'!$E$20,
IF($C1100="5 - MS",'C1. Verprobung'!$E$21,
IF($C1100="6 - MS/NS",'C1. Verprobung'!$E$22,
IF($C1100="7 - NS",'C1. Verprobung'!$E$23,"-")))))))</f>
        <v>-</v>
      </c>
      <c r="R1100" s="322" t="str">
        <f>IF($C1100="1 - HöS",'C1. Verprobung'!$F$17,
IF($C1100="2 - HöS/HS",'C1. Verprobung'!$F$18,
IF($C1100="3 - HS",'C1. Verprobung'!$F$19,
IF($C1100="4 - HS/MS",'C1. Verprobung'!$F$20,
IF($C1100="5 - MS",'C1. Verprobung'!$F$21,
IF($C1100="6 - MS/NS",'C1. Verprobung'!$F$22,
IF($C1100="7 - NS",'C1. Verprobung'!$F$23,"-")))))))</f>
        <v>-</v>
      </c>
      <c r="S1100" s="151"/>
      <c r="T1100" s="181">
        <f t="shared" si="83"/>
        <v>0</v>
      </c>
      <c r="U1100" s="181">
        <f t="shared" si="84"/>
        <v>0</v>
      </c>
      <c r="V1100" s="181">
        <f t="shared" si="85"/>
        <v>0</v>
      </c>
      <c r="W1100" s="181">
        <f t="shared" si="86"/>
        <v>0</v>
      </c>
      <c r="X1100" s="181">
        <f t="shared" si="87"/>
        <v>0</v>
      </c>
    </row>
    <row r="1101" spans="2:24" ht="15" customHeight="1" x14ac:dyDescent="0.2">
      <c r="B1101" s="337" t="s">
        <v>36</v>
      </c>
      <c r="C1101" s="133" t="s">
        <v>36</v>
      </c>
      <c r="D1101" s="133" t="s">
        <v>36</v>
      </c>
      <c r="E1101" s="133"/>
      <c r="F1101" s="133"/>
      <c r="G1101" s="133"/>
      <c r="H1101" s="133"/>
      <c r="I1101" s="133"/>
      <c r="J1101" s="133"/>
      <c r="K1101" s="154"/>
      <c r="L1101" s="154"/>
      <c r="M1101" s="154"/>
      <c r="N1101" s="154"/>
      <c r="O1101" s="322" t="str">
        <f>IF($C1101="1 - HöS",'C1. Verprobung'!$C$17,
IF($C1101="2 - HöS/HS",'C1. Verprobung'!$C$18,
IF($C1101="3 - HS",'C1. Verprobung'!$C$19,
IF($C1101="4 - HS/MS",'C1. Verprobung'!$C$20,
IF($C1101="5 - MS",'C1. Verprobung'!$C$21,
IF($C1101="6 - MS/NS",'C1. Verprobung'!$C$22,
IF($C1101="7 - NS",'C1. Verprobung'!$C$23,"-")))))))</f>
        <v>-</v>
      </c>
      <c r="P1101" s="322" t="str">
        <f>IF($C1101="1 - HöS",'C1. Verprobung'!$D$17,
IF($C1101="2 - HöS/HS",'C1. Verprobung'!$D$18,
IF($C1101="3 - HS",'C1. Verprobung'!$D$19,
IF($C1101="4 - HS/MS",'C1. Verprobung'!$D$20,
IF($C1101="5 - MS",'C1. Verprobung'!$D$21,
IF($C1101="6 - MS/NS",'C1. Verprobung'!$D$22,
IF($C1101="7 - NS",'C1. Verprobung'!$D$23,"-")))))))</f>
        <v>-</v>
      </c>
      <c r="Q1101" s="322" t="str">
        <f>IF($C1101="1 - HöS",'C1. Verprobung'!$E$17,
IF($C1101="2 - HöS/HS",'C1. Verprobung'!$E$18,
IF($C1101="3 - HS",'C1. Verprobung'!$E$19,
IF($C1101="4 - HS/MS",'C1. Verprobung'!$E$20,
IF($C1101="5 - MS",'C1. Verprobung'!$E$21,
IF($C1101="6 - MS/NS",'C1. Verprobung'!$E$22,
IF($C1101="7 - NS",'C1. Verprobung'!$E$23,"-")))))))</f>
        <v>-</v>
      </c>
      <c r="R1101" s="322" t="str">
        <f>IF($C1101="1 - HöS",'C1. Verprobung'!$F$17,
IF($C1101="2 - HöS/HS",'C1. Verprobung'!$F$18,
IF($C1101="3 - HS",'C1. Verprobung'!$F$19,
IF($C1101="4 - HS/MS",'C1. Verprobung'!$F$20,
IF($C1101="5 - MS",'C1. Verprobung'!$F$21,
IF($C1101="6 - MS/NS",'C1. Verprobung'!$F$22,
IF($C1101="7 - NS",'C1. Verprobung'!$F$23,"-")))))))</f>
        <v>-</v>
      </c>
      <c r="S1101" s="151"/>
      <c r="T1101" s="181">
        <f t="shared" si="83"/>
        <v>0</v>
      </c>
      <c r="U1101" s="181">
        <f t="shared" si="84"/>
        <v>0</v>
      </c>
      <c r="V1101" s="181">
        <f t="shared" si="85"/>
        <v>0</v>
      </c>
      <c r="W1101" s="181">
        <f t="shared" si="86"/>
        <v>0</v>
      </c>
      <c r="X1101" s="181">
        <f t="shared" si="87"/>
        <v>0</v>
      </c>
    </row>
    <row r="1102" spans="2:24" ht="15" customHeight="1" x14ac:dyDescent="0.2">
      <c r="B1102" s="337" t="s">
        <v>36</v>
      </c>
      <c r="C1102" s="133" t="s">
        <v>36</v>
      </c>
      <c r="D1102" s="133" t="s">
        <v>36</v>
      </c>
      <c r="E1102" s="133"/>
      <c r="F1102" s="133"/>
      <c r="G1102" s="133"/>
      <c r="H1102" s="133"/>
      <c r="I1102" s="133"/>
      <c r="J1102" s="133"/>
      <c r="K1102" s="154"/>
      <c r="L1102" s="154"/>
      <c r="M1102" s="154"/>
      <c r="N1102" s="154"/>
      <c r="O1102" s="322" t="str">
        <f>IF($C1102="1 - HöS",'C1. Verprobung'!$C$17,
IF($C1102="2 - HöS/HS",'C1. Verprobung'!$C$18,
IF($C1102="3 - HS",'C1. Verprobung'!$C$19,
IF($C1102="4 - HS/MS",'C1. Verprobung'!$C$20,
IF($C1102="5 - MS",'C1. Verprobung'!$C$21,
IF($C1102="6 - MS/NS",'C1. Verprobung'!$C$22,
IF($C1102="7 - NS",'C1. Verprobung'!$C$23,"-")))))))</f>
        <v>-</v>
      </c>
      <c r="P1102" s="322" t="str">
        <f>IF($C1102="1 - HöS",'C1. Verprobung'!$D$17,
IF($C1102="2 - HöS/HS",'C1. Verprobung'!$D$18,
IF($C1102="3 - HS",'C1. Verprobung'!$D$19,
IF($C1102="4 - HS/MS",'C1. Verprobung'!$D$20,
IF($C1102="5 - MS",'C1. Verprobung'!$D$21,
IF($C1102="6 - MS/NS",'C1. Verprobung'!$D$22,
IF($C1102="7 - NS",'C1. Verprobung'!$D$23,"-")))))))</f>
        <v>-</v>
      </c>
      <c r="Q1102" s="322" t="str">
        <f>IF($C1102="1 - HöS",'C1. Verprobung'!$E$17,
IF($C1102="2 - HöS/HS",'C1. Verprobung'!$E$18,
IF($C1102="3 - HS",'C1. Verprobung'!$E$19,
IF($C1102="4 - HS/MS",'C1. Verprobung'!$E$20,
IF($C1102="5 - MS",'C1. Verprobung'!$E$21,
IF($C1102="6 - MS/NS",'C1. Verprobung'!$E$22,
IF($C1102="7 - NS",'C1. Verprobung'!$E$23,"-")))))))</f>
        <v>-</v>
      </c>
      <c r="R1102" s="322" t="str">
        <f>IF($C1102="1 - HöS",'C1. Verprobung'!$F$17,
IF($C1102="2 - HöS/HS",'C1. Verprobung'!$F$18,
IF($C1102="3 - HS",'C1. Verprobung'!$F$19,
IF($C1102="4 - HS/MS",'C1. Verprobung'!$F$20,
IF($C1102="5 - MS",'C1. Verprobung'!$F$21,
IF($C1102="6 - MS/NS",'C1. Verprobung'!$F$22,
IF($C1102="7 - NS",'C1. Verprobung'!$F$23,"-")))))))</f>
        <v>-</v>
      </c>
      <c r="S1102" s="151"/>
      <c r="T1102" s="181">
        <f t="shared" si="83"/>
        <v>0</v>
      </c>
      <c r="U1102" s="181">
        <f t="shared" si="84"/>
        <v>0</v>
      </c>
      <c r="V1102" s="181">
        <f t="shared" si="85"/>
        <v>0</v>
      </c>
      <c r="W1102" s="181">
        <f t="shared" si="86"/>
        <v>0</v>
      </c>
      <c r="X1102" s="181">
        <f t="shared" si="87"/>
        <v>0</v>
      </c>
    </row>
    <row r="1103" spans="2:24" ht="15" customHeight="1" x14ac:dyDescent="0.2">
      <c r="B1103" s="337" t="s">
        <v>36</v>
      </c>
      <c r="C1103" s="133" t="s">
        <v>36</v>
      </c>
      <c r="D1103" s="133" t="s">
        <v>36</v>
      </c>
      <c r="E1103" s="133"/>
      <c r="F1103" s="133"/>
      <c r="G1103" s="133"/>
      <c r="H1103" s="133"/>
      <c r="I1103" s="133"/>
      <c r="J1103" s="133"/>
      <c r="K1103" s="154"/>
      <c r="L1103" s="154"/>
      <c r="M1103" s="154"/>
      <c r="N1103" s="154"/>
      <c r="O1103" s="322" t="str">
        <f>IF($C1103="1 - HöS",'C1. Verprobung'!$C$17,
IF($C1103="2 - HöS/HS",'C1. Verprobung'!$C$18,
IF($C1103="3 - HS",'C1. Verprobung'!$C$19,
IF($C1103="4 - HS/MS",'C1. Verprobung'!$C$20,
IF($C1103="5 - MS",'C1. Verprobung'!$C$21,
IF($C1103="6 - MS/NS",'C1. Verprobung'!$C$22,
IF($C1103="7 - NS",'C1. Verprobung'!$C$23,"-")))))))</f>
        <v>-</v>
      </c>
      <c r="P1103" s="322" t="str">
        <f>IF($C1103="1 - HöS",'C1. Verprobung'!$D$17,
IF($C1103="2 - HöS/HS",'C1. Verprobung'!$D$18,
IF($C1103="3 - HS",'C1. Verprobung'!$D$19,
IF($C1103="4 - HS/MS",'C1. Verprobung'!$D$20,
IF($C1103="5 - MS",'C1. Verprobung'!$D$21,
IF($C1103="6 - MS/NS",'C1. Verprobung'!$D$22,
IF($C1103="7 - NS",'C1. Verprobung'!$D$23,"-")))))))</f>
        <v>-</v>
      </c>
      <c r="Q1103" s="322" t="str">
        <f>IF($C1103="1 - HöS",'C1. Verprobung'!$E$17,
IF($C1103="2 - HöS/HS",'C1. Verprobung'!$E$18,
IF($C1103="3 - HS",'C1. Verprobung'!$E$19,
IF($C1103="4 - HS/MS",'C1. Verprobung'!$E$20,
IF($C1103="5 - MS",'C1. Verprobung'!$E$21,
IF($C1103="6 - MS/NS",'C1. Verprobung'!$E$22,
IF($C1103="7 - NS",'C1. Verprobung'!$E$23,"-")))))))</f>
        <v>-</v>
      </c>
      <c r="R1103" s="322" t="str">
        <f>IF($C1103="1 - HöS",'C1. Verprobung'!$F$17,
IF($C1103="2 - HöS/HS",'C1. Verprobung'!$F$18,
IF($C1103="3 - HS",'C1. Verprobung'!$F$19,
IF($C1103="4 - HS/MS",'C1. Verprobung'!$F$20,
IF($C1103="5 - MS",'C1. Verprobung'!$F$21,
IF($C1103="6 - MS/NS",'C1. Verprobung'!$F$22,
IF($C1103="7 - NS",'C1. Verprobung'!$F$23,"-")))))))</f>
        <v>-</v>
      </c>
      <c r="S1103" s="151"/>
      <c r="T1103" s="181">
        <f t="shared" si="83"/>
        <v>0</v>
      </c>
      <c r="U1103" s="181">
        <f t="shared" si="84"/>
        <v>0</v>
      </c>
      <c r="V1103" s="181">
        <f t="shared" si="85"/>
        <v>0</v>
      </c>
      <c r="W1103" s="181">
        <f t="shared" si="86"/>
        <v>0</v>
      </c>
      <c r="X1103" s="181">
        <f t="shared" si="87"/>
        <v>0</v>
      </c>
    </row>
    <row r="1104" spans="2:24" ht="15" customHeight="1" x14ac:dyDescent="0.2">
      <c r="B1104" s="337" t="s">
        <v>36</v>
      </c>
      <c r="C1104" s="133" t="s">
        <v>36</v>
      </c>
      <c r="D1104" s="133" t="s">
        <v>36</v>
      </c>
      <c r="E1104" s="133"/>
      <c r="F1104" s="133"/>
      <c r="G1104" s="133"/>
      <c r="H1104" s="133"/>
      <c r="I1104" s="133"/>
      <c r="J1104" s="133"/>
      <c r="K1104" s="154"/>
      <c r="L1104" s="154"/>
      <c r="M1104" s="154"/>
      <c r="N1104" s="154"/>
      <c r="O1104" s="322" t="str">
        <f>IF($C1104="1 - HöS",'C1. Verprobung'!$C$17,
IF($C1104="2 - HöS/HS",'C1. Verprobung'!$C$18,
IF($C1104="3 - HS",'C1. Verprobung'!$C$19,
IF($C1104="4 - HS/MS",'C1. Verprobung'!$C$20,
IF($C1104="5 - MS",'C1. Verprobung'!$C$21,
IF($C1104="6 - MS/NS",'C1. Verprobung'!$C$22,
IF($C1104="7 - NS",'C1. Verprobung'!$C$23,"-")))))))</f>
        <v>-</v>
      </c>
      <c r="P1104" s="322" t="str">
        <f>IF($C1104="1 - HöS",'C1. Verprobung'!$D$17,
IF($C1104="2 - HöS/HS",'C1. Verprobung'!$D$18,
IF($C1104="3 - HS",'C1. Verprobung'!$D$19,
IF($C1104="4 - HS/MS",'C1. Verprobung'!$D$20,
IF($C1104="5 - MS",'C1. Verprobung'!$D$21,
IF($C1104="6 - MS/NS",'C1. Verprobung'!$D$22,
IF($C1104="7 - NS",'C1. Verprobung'!$D$23,"-")))))))</f>
        <v>-</v>
      </c>
      <c r="Q1104" s="322" t="str">
        <f>IF($C1104="1 - HöS",'C1. Verprobung'!$E$17,
IF($C1104="2 - HöS/HS",'C1. Verprobung'!$E$18,
IF($C1104="3 - HS",'C1. Verprobung'!$E$19,
IF($C1104="4 - HS/MS",'C1. Verprobung'!$E$20,
IF($C1104="5 - MS",'C1. Verprobung'!$E$21,
IF($C1104="6 - MS/NS",'C1. Verprobung'!$E$22,
IF($C1104="7 - NS",'C1. Verprobung'!$E$23,"-")))))))</f>
        <v>-</v>
      </c>
      <c r="R1104" s="322" t="str">
        <f>IF($C1104="1 - HöS",'C1. Verprobung'!$F$17,
IF($C1104="2 - HöS/HS",'C1. Verprobung'!$F$18,
IF($C1104="3 - HS",'C1. Verprobung'!$F$19,
IF($C1104="4 - HS/MS",'C1. Verprobung'!$F$20,
IF($C1104="5 - MS",'C1. Verprobung'!$F$21,
IF($C1104="6 - MS/NS",'C1. Verprobung'!$F$22,
IF($C1104="7 - NS",'C1. Verprobung'!$F$23,"-")))))))</f>
        <v>-</v>
      </c>
      <c r="S1104" s="151"/>
      <c r="T1104" s="181">
        <f t="shared" si="83"/>
        <v>0</v>
      </c>
      <c r="U1104" s="181">
        <f t="shared" si="84"/>
        <v>0</v>
      </c>
      <c r="V1104" s="181">
        <f t="shared" si="85"/>
        <v>0</v>
      </c>
      <c r="W1104" s="181">
        <f t="shared" si="86"/>
        <v>0</v>
      </c>
      <c r="X1104" s="181">
        <f t="shared" si="87"/>
        <v>0</v>
      </c>
    </row>
    <row r="1105" spans="2:24" ht="15" customHeight="1" x14ac:dyDescent="0.2">
      <c r="B1105" s="337" t="s">
        <v>36</v>
      </c>
      <c r="C1105" s="133" t="s">
        <v>36</v>
      </c>
      <c r="D1105" s="133" t="s">
        <v>36</v>
      </c>
      <c r="E1105" s="133"/>
      <c r="F1105" s="133"/>
      <c r="G1105" s="133"/>
      <c r="H1105" s="133"/>
      <c r="I1105" s="133"/>
      <c r="J1105" s="133"/>
      <c r="K1105" s="154"/>
      <c r="L1105" s="154"/>
      <c r="M1105" s="154"/>
      <c r="N1105" s="154"/>
      <c r="O1105" s="322" t="str">
        <f>IF($C1105="1 - HöS",'C1. Verprobung'!$C$17,
IF($C1105="2 - HöS/HS",'C1. Verprobung'!$C$18,
IF($C1105="3 - HS",'C1. Verprobung'!$C$19,
IF($C1105="4 - HS/MS",'C1. Verprobung'!$C$20,
IF($C1105="5 - MS",'C1. Verprobung'!$C$21,
IF($C1105="6 - MS/NS",'C1. Verprobung'!$C$22,
IF($C1105="7 - NS",'C1. Verprobung'!$C$23,"-")))))))</f>
        <v>-</v>
      </c>
      <c r="P1105" s="322" t="str">
        <f>IF($C1105="1 - HöS",'C1. Verprobung'!$D$17,
IF($C1105="2 - HöS/HS",'C1. Verprobung'!$D$18,
IF($C1105="3 - HS",'C1. Verprobung'!$D$19,
IF($C1105="4 - HS/MS",'C1. Verprobung'!$D$20,
IF($C1105="5 - MS",'C1. Verprobung'!$D$21,
IF($C1105="6 - MS/NS",'C1. Verprobung'!$D$22,
IF($C1105="7 - NS",'C1. Verprobung'!$D$23,"-")))))))</f>
        <v>-</v>
      </c>
      <c r="Q1105" s="322" t="str">
        <f>IF($C1105="1 - HöS",'C1. Verprobung'!$E$17,
IF($C1105="2 - HöS/HS",'C1. Verprobung'!$E$18,
IF($C1105="3 - HS",'C1. Verprobung'!$E$19,
IF($C1105="4 - HS/MS",'C1. Verprobung'!$E$20,
IF($C1105="5 - MS",'C1. Verprobung'!$E$21,
IF($C1105="6 - MS/NS",'C1. Verprobung'!$E$22,
IF($C1105="7 - NS",'C1. Verprobung'!$E$23,"-")))))))</f>
        <v>-</v>
      </c>
      <c r="R1105" s="322" t="str">
        <f>IF($C1105="1 - HöS",'C1. Verprobung'!$F$17,
IF($C1105="2 - HöS/HS",'C1. Verprobung'!$F$18,
IF($C1105="3 - HS",'C1. Verprobung'!$F$19,
IF($C1105="4 - HS/MS",'C1. Verprobung'!$F$20,
IF($C1105="5 - MS",'C1. Verprobung'!$F$21,
IF($C1105="6 - MS/NS",'C1. Verprobung'!$F$22,
IF($C1105="7 - NS",'C1. Verprobung'!$F$23,"-")))))))</f>
        <v>-</v>
      </c>
      <c r="S1105" s="151"/>
      <c r="T1105" s="181">
        <f t="shared" ref="T1105:T1168" si="88">IF($B1105="§ 19 Abs. 2 Satz 1 StromNEV",(($K1105*$O1105)+($L1105*$P1105/100))*($S1105),0)</f>
        <v>0</v>
      </c>
      <c r="U1105" s="181">
        <f t="shared" ref="U1105:U1168" si="89">IF($B1105="§ 19 Abs. 2 Satz 1 StromNEV",(($M1105*$Q1105)+($N1105*$R1105/100))*($S1105),0)</f>
        <v>0</v>
      </c>
      <c r="V1105" s="181">
        <f t="shared" ref="V1105:V1168" si="90">IF($B1105="§ 19 Abs. 2 Satz 2 StromNEV",(($M1105*$Q1105)+($N1105*$R1105/100))*($S1105),0)</f>
        <v>0</v>
      </c>
      <c r="W1105" s="181">
        <f t="shared" si="86"/>
        <v>0</v>
      </c>
      <c r="X1105" s="181">
        <f t="shared" si="87"/>
        <v>0</v>
      </c>
    </row>
    <row r="1106" spans="2:24" ht="15" customHeight="1" x14ac:dyDescent="0.2">
      <c r="B1106" s="337" t="s">
        <v>36</v>
      </c>
      <c r="C1106" s="133" t="s">
        <v>36</v>
      </c>
      <c r="D1106" s="133" t="s">
        <v>36</v>
      </c>
      <c r="E1106" s="133"/>
      <c r="F1106" s="133"/>
      <c r="G1106" s="133"/>
      <c r="H1106" s="133"/>
      <c r="I1106" s="133"/>
      <c r="J1106" s="133"/>
      <c r="K1106" s="154"/>
      <c r="L1106" s="154"/>
      <c r="M1106" s="154"/>
      <c r="N1106" s="154"/>
      <c r="O1106" s="322" t="str">
        <f>IF($C1106="1 - HöS",'C1. Verprobung'!$C$17,
IF($C1106="2 - HöS/HS",'C1. Verprobung'!$C$18,
IF($C1106="3 - HS",'C1. Verprobung'!$C$19,
IF($C1106="4 - HS/MS",'C1. Verprobung'!$C$20,
IF($C1106="5 - MS",'C1. Verprobung'!$C$21,
IF($C1106="6 - MS/NS",'C1. Verprobung'!$C$22,
IF($C1106="7 - NS",'C1. Verprobung'!$C$23,"-")))))))</f>
        <v>-</v>
      </c>
      <c r="P1106" s="322" t="str">
        <f>IF($C1106="1 - HöS",'C1. Verprobung'!$D$17,
IF($C1106="2 - HöS/HS",'C1. Verprobung'!$D$18,
IF($C1106="3 - HS",'C1. Verprobung'!$D$19,
IF($C1106="4 - HS/MS",'C1. Verprobung'!$D$20,
IF($C1106="5 - MS",'C1. Verprobung'!$D$21,
IF($C1106="6 - MS/NS",'C1. Verprobung'!$D$22,
IF($C1106="7 - NS",'C1. Verprobung'!$D$23,"-")))))))</f>
        <v>-</v>
      </c>
      <c r="Q1106" s="322" t="str">
        <f>IF($C1106="1 - HöS",'C1. Verprobung'!$E$17,
IF($C1106="2 - HöS/HS",'C1. Verprobung'!$E$18,
IF($C1106="3 - HS",'C1. Verprobung'!$E$19,
IF($C1106="4 - HS/MS",'C1. Verprobung'!$E$20,
IF($C1106="5 - MS",'C1. Verprobung'!$E$21,
IF($C1106="6 - MS/NS",'C1. Verprobung'!$E$22,
IF($C1106="7 - NS",'C1. Verprobung'!$E$23,"-")))))))</f>
        <v>-</v>
      </c>
      <c r="R1106" s="322" t="str">
        <f>IF($C1106="1 - HöS",'C1. Verprobung'!$F$17,
IF($C1106="2 - HöS/HS",'C1. Verprobung'!$F$18,
IF($C1106="3 - HS",'C1. Verprobung'!$F$19,
IF($C1106="4 - HS/MS",'C1. Verprobung'!$F$20,
IF($C1106="5 - MS",'C1. Verprobung'!$F$21,
IF($C1106="6 - MS/NS",'C1. Verprobung'!$F$22,
IF($C1106="7 - NS",'C1. Verprobung'!$F$23,"-")))))))</f>
        <v>-</v>
      </c>
      <c r="S1106" s="151"/>
      <c r="T1106" s="181">
        <f t="shared" si="88"/>
        <v>0</v>
      </c>
      <c r="U1106" s="181">
        <f t="shared" si="89"/>
        <v>0</v>
      </c>
      <c r="V1106" s="181">
        <f t="shared" si="90"/>
        <v>0</v>
      </c>
      <c r="W1106" s="181">
        <f t="shared" ref="W1106:W1169" si="91">IF($B1106="§ 118 Abs. 6 Satz 9 EnWG",(($K1106*$O1106)+($L1106*$P1106/100))*($S1106),0)</f>
        <v>0</v>
      </c>
      <c r="X1106" s="181">
        <f t="shared" ref="X1106:X1169" si="92">IF($B1106="§ 118 Abs. 6 Satz 9 EnWG",(($M1106*$Q1106)+($N1106*$R1106/100))*($S1106),0)</f>
        <v>0</v>
      </c>
    </row>
    <row r="1107" spans="2:24" ht="15" customHeight="1" x14ac:dyDescent="0.2">
      <c r="B1107" s="337" t="s">
        <v>36</v>
      </c>
      <c r="C1107" s="133" t="s">
        <v>36</v>
      </c>
      <c r="D1107" s="133" t="s">
        <v>36</v>
      </c>
      <c r="E1107" s="133"/>
      <c r="F1107" s="133"/>
      <c r="G1107" s="133"/>
      <c r="H1107" s="133"/>
      <c r="I1107" s="133"/>
      <c r="J1107" s="133"/>
      <c r="K1107" s="154"/>
      <c r="L1107" s="154"/>
      <c r="M1107" s="154"/>
      <c r="N1107" s="154"/>
      <c r="O1107" s="322" t="str">
        <f>IF($C1107="1 - HöS",'C1. Verprobung'!$C$17,
IF($C1107="2 - HöS/HS",'C1. Verprobung'!$C$18,
IF($C1107="3 - HS",'C1. Verprobung'!$C$19,
IF($C1107="4 - HS/MS",'C1. Verprobung'!$C$20,
IF($C1107="5 - MS",'C1. Verprobung'!$C$21,
IF($C1107="6 - MS/NS",'C1. Verprobung'!$C$22,
IF($C1107="7 - NS",'C1. Verprobung'!$C$23,"-")))))))</f>
        <v>-</v>
      </c>
      <c r="P1107" s="322" t="str">
        <f>IF($C1107="1 - HöS",'C1. Verprobung'!$D$17,
IF($C1107="2 - HöS/HS",'C1. Verprobung'!$D$18,
IF($C1107="3 - HS",'C1. Verprobung'!$D$19,
IF($C1107="4 - HS/MS",'C1. Verprobung'!$D$20,
IF($C1107="5 - MS",'C1. Verprobung'!$D$21,
IF($C1107="6 - MS/NS",'C1. Verprobung'!$D$22,
IF($C1107="7 - NS",'C1. Verprobung'!$D$23,"-")))))))</f>
        <v>-</v>
      </c>
      <c r="Q1107" s="322" t="str">
        <f>IF($C1107="1 - HöS",'C1. Verprobung'!$E$17,
IF($C1107="2 - HöS/HS",'C1. Verprobung'!$E$18,
IF($C1107="3 - HS",'C1. Verprobung'!$E$19,
IF($C1107="4 - HS/MS",'C1. Verprobung'!$E$20,
IF($C1107="5 - MS",'C1. Verprobung'!$E$21,
IF($C1107="6 - MS/NS",'C1. Verprobung'!$E$22,
IF($C1107="7 - NS",'C1. Verprobung'!$E$23,"-")))))))</f>
        <v>-</v>
      </c>
      <c r="R1107" s="322" t="str">
        <f>IF($C1107="1 - HöS",'C1. Verprobung'!$F$17,
IF($C1107="2 - HöS/HS",'C1. Verprobung'!$F$18,
IF($C1107="3 - HS",'C1. Verprobung'!$F$19,
IF($C1107="4 - HS/MS",'C1. Verprobung'!$F$20,
IF($C1107="5 - MS",'C1. Verprobung'!$F$21,
IF($C1107="6 - MS/NS",'C1. Verprobung'!$F$22,
IF($C1107="7 - NS",'C1. Verprobung'!$F$23,"-")))))))</f>
        <v>-</v>
      </c>
      <c r="S1107" s="151"/>
      <c r="T1107" s="181">
        <f t="shared" si="88"/>
        <v>0</v>
      </c>
      <c r="U1107" s="181">
        <f t="shared" si="89"/>
        <v>0</v>
      </c>
      <c r="V1107" s="181">
        <f t="shared" si="90"/>
        <v>0</v>
      </c>
      <c r="W1107" s="181">
        <f t="shared" si="91"/>
        <v>0</v>
      </c>
      <c r="X1107" s="181">
        <f t="shared" si="92"/>
        <v>0</v>
      </c>
    </row>
    <row r="1108" spans="2:24" ht="15" customHeight="1" x14ac:dyDescent="0.2">
      <c r="B1108" s="337" t="s">
        <v>36</v>
      </c>
      <c r="C1108" s="133" t="s">
        <v>36</v>
      </c>
      <c r="D1108" s="133" t="s">
        <v>36</v>
      </c>
      <c r="E1108" s="133"/>
      <c r="F1108" s="133"/>
      <c r="G1108" s="133"/>
      <c r="H1108" s="133"/>
      <c r="I1108" s="133"/>
      <c r="J1108" s="133"/>
      <c r="K1108" s="154"/>
      <c r="L1108" s="154"/>
      <c r="M1108" s="154"/>
      <c r="N1108" s="154"/>
      <c r="O1108" s="322" t="str">
        <f>IF($C1108="1 - HöS",'C1. Verprobung'!$C$17,
IF($C1108="2 - HöS/HS",'C1. Verprobung'!$C$18,
IF($C1108="3 - HS",'C1. Verprobung'!$C$19,
IF($C1108="4 - HS/MS",'C1. Verprobung'!$C$20,
IF($C1108="5 - MS",'C1. Verprobung'!$C$21,
IF($C1108="6 - MS/NS",'C1. Verprobung'!$C$22,
IF($C1108="7 - NS",'C1. Verprobung'!$C$23,"-")))))))</f>
        <v>-</v>
      </c>
      <c r="P1108" s="322" t="str">
        <f>IF($C1108="1 - HöS",'C1. Verprobung'!$D$17,
IF($C1108="2 - HöS/HS",'C1. Verprobung'!$D$18,
IF($C1108="3 - HS",'C1. Verprobung'!$D$19,
IF($C1108="4 - HS/MS",'C1. Verprobung'!$D$20,
IF($C1108="5 - MS",'C1. Verprobung'!$D$21,
IF($C1108="6 - MS/NS",'C1. Verprobung'!$D$22,
IF($C1108="7 - NS",'C1. Verprobung'!$D$23,"-")))))))</f>
        <v>-</v>
      </c>
      <c r="Q1108" s="322" t="str">
        <f>IF($C1108="1 - HöS",'C1. Verprobung'!$E$17,
IF($C1108="2 - HöS/HS",'C1. Verprobung'!$E$18,
IF($C1108="3 - HS",'C1. Verprobung'!$E$19,
IF($C1108="4 - HS/MS",'C1. Verprobung'!$E$20,
IF($C1108="5 - MS",'C1. Verprobung'!$E$21,
IF($C1108="6 - MS/NS",'C1. Verprobung'!$E$22,
IF($C1108="7 - NS",'C1. Verprobung'!$E$23,"-")))))))</f>
        <v>-</v>
      </c>
      <c r="R1108" s="322" t="str">
        <f>IF($C1108="1 - HöS",'C1. Verprobung'!$F$17,
IF($C1108="2 - HöS/HS",'C1. Verprobung'!$F$18,
IF($C1108="3 - HS",'C1. Verprobung'!$F$19,
IF($C1108="4 - HS/MS",'C1. Verprobung'!$F$20,
IF($C1108="5 - MS",'C1. Verprobung'!$F$21,
IF($C1108="6 - MS/NS",'C1. Verprobung'!$F$22,
IF($C1108="7 - NS",'C1. Verprobung'!$F$23,"-")))))))</f>
        <v>-</v>
      </c>
      <c r="S1108" s="151"/>
      <c r="T1108" s="181">
        <f t="shared" si="88"/>
        <v>0</v>
      </c>
      <c r="U1108" s="181">
        <f t="shared" si="89"/>
        <v>0</v>
      </c>
      <c r="V1108" s="181">
        <f t="shared" si="90"/>
        <v>0</v>
      </c>
      <c r="W1108" s="181">
        <f t="shared" si="91"/>
        <v>0</v>
      </c>
      <c r="X1108" s="181">
        <f t="shared" si="92"/>
        <v>0</v>
      </c>
    </row>
    <row r="1109" spans="2:24" ht="15" customHeight="1" x14ac:dyDescent="0.2">
      <c r="B1109" s="337" t="s">
        <v>36</v>
      </c>
      <c r="C1109" s="133" t="s">
        <v>36</v>
      </c>
      <c r="D1109" s="133" t="s">
        <v>36</v>
      </c>
      <c r="E1109" s="133"/>
      <c r="F1109" s="133"/>
      <c r="G1109" s="133"/>
      <c r="H1109" s="133"/>
      <c r="I1109" s="133"/>
      <c r="J1109" s="133"/>
      <c r="K1109" s="154"/>
      <c r="L1109" s="154"/>
      <c r="M1109" s="154"/>
      <c r="N1109" s="154"/>
      <c r="O1109" s="322" t="str">
        <f>IF($C1109="1 - HöS",'C1. Verprobung'!$C$17,
IF($C1109="2 - HöS/HS",'C1. Verprobung'!$C$18,
IF($C1109="3 - HS",'C1. Verprobung'!$C$19,
IF($C1109="4 - HS/MS",'C1. Verprobung'!$C$20,
IF($C1109="5 - MS",'C1. Verprobung'!$C$21,
IF($C1109="6 - MS/NS",'C1. Verprobung'!$C$22,
IF($C1109="7 - NS",'C1. Verprobung'!$C$23,"-")))))))</f>
        <v>-</v>
      </c>
      <c r="P1109" s="322" t="str">
        <f>IF($C1109="1 - HöS",'C1. Verprobung'!$D$17,
IF($C1109="2 - HöS/HS",'C1. Verprobung'!$D$18,
IF($C1109="3 - HS",'C1. Verprobung'!$D$19,
IF($C1109="4 - HS/MS",'C1. Verprobung'!$D$20,
IF($C1109="5 - MS",'C1. Verprobung'!$D$21,
IF($C1109="6 - MS/NS",'C1. Verprobung'!$D$22,
IF($C1109="7 - NS",'C1. Verprobung'!$D$23,"-")))))))</f>
        <v>-</v>
      </c>
      <c r="Q1109" s="322" t="str">
        <f>IF($C1109="1 - HöS",'C1. Verprobung'!$E$17,
IF($C1109="2 - HöS/HS",'C1. Verprobung'!$E$18,
IF($C1109="3 - HS",'C1. Verprobung'!$E$19,
IF($C1109="4 - HS/MS",'C1. Verprobung'!$E$20,
IF($C1109="5 - MS",'C1. Verprobung'!$E$21,
IF($C1109="6 - MS/NS",'C1. Verprobung'!$E$22,
IF($C1109="7 - NS",'C1. Verprobung'!$E$23,"-")))))))</f>
        <v>-</v>
      </c>
      <c r="R1109" s="322" t="str">
        <f>IF($C1109="1 - HöS",'C1. Verprobung'!$F$17,
IF($C1109="2 - HöS/HS",'C1. Verprobung'!$F$18,
IF($C1109="3 - HS",'C1. Verprobung'!$F$19,
IF($C1109="4 - HS/MS",'C1. Verprobung'!$F$20,
IF($C1109="5 - MS",'C1. Verprobung'!$F$21,
IF($C1109="6 - MS/NS",'C1. Verprobung'!$F$22,
IF($C1109="7 - NS",'C1. Verprobung'!$F$23,"-")))))))</f>
        <v>-</v>
      </c>
      <c r="S1109" s="151"/>
      <c r="T1109" s="181">
        <f t="shared" si="88"/>
        <v>0</v>
      </c>
      <c r="U1109" s="181">
        <f t="shared" si="89"/>
        <v>0</v>
      </c>
      <c r="V1109" s="181">
        <f t="shared" si="90"/>
        <v>0</v>
      </c>
      <c r="W1109" s="181">
        <f t="shared" si="91"/>
        <v>0</v>
      </c>
      <c r="X1109" s="181">
        <f t="shared" si="92"/>
        <v>0</v>
      </c>
    </row>
    <row r="1110" spans="2:24" ht="15" customHeight="1" x14ac:dyDescent="0.2">
      <c r="B1110" s="337" t="s">
        <v>36</v>
      </c>
      <c r="C1110" s="133" t="s">
        <v>36</v>
      </c>
      <c r="D1110" s="133" t="s">
        <v>36</v>
      </c>
      <c r="E1110" s="133"/>
      <c r="F1110" s="133"/>
      <c r="G1110" s="133"/>
      <c r="H1110" s="133"/>
      <c r="I1110" s="133"/>
      <c r="J1110" s="133"/>
      <c r="K1110" s="154"/>
      <c r="L1110" s="154"/>
      <c r="M1110" s="154"/>
      <c r="N1110" s="154"/>
      <c r="O1110" s="322" t="str">
        <f>IF($C1110="1 - HöS",'C1. Verprobung'!$C$17,
IF($C1110="2 - HöS/HS",'C1. Verprobung'!$C$18,
IF($C1110="3 - HS",'C1. Verprobung'!$C$19,
IF($C1110="4 - HS/MS",'C1. Verprobung'!$C$20,
IF($C1110="5 - MS",'C1. Verprobung'!$C$21,
IF($C1110="6 - MS/NS",'C1. Verprobung'!$C$22,
IF($C1110="7 - NS",'C1. Verprobung'!$C$23,"-")))))))</f>
        <v>-</v>
      </c>
      <c r="P1110" s="322" t="str">
        <f>IF($C1110="1 - HöS",'C1. Verprobung'!$D$17,
IF($C1110="2 - HöS/HS",'C1. Verprobung'!$D$18,
IF($C1110="3 - HS",'C1. Verprobung'!$D$19,
IF($C1110="4 - HS/MS",'C1. Verprobung'!$D$20,
IF($C1110="5 - MS",'C1. Verprobung'!$D$21,
IF($C1110="6 - MS/NS",'C1. Verprobung'!$D$22,
IF($C1110="7 - NS",'C1. Verprobung'!$D$23,"-")))))))</f>
        <v>-</v>
      </c>
      <c r="Q1110" s="322" t="str">
        <f>IF($C1110="1 - HöS",'C1. Verprobung'!$E$17,
IF($C1110="2 - HöS/HS",'C1. Verprobung'!$E$18,
IF($C1110="3 - HS",'C1. Verprobung'!$E$19,
IF($C1110="4 - HS/MS",'C1. Verprobung'!$E$20,
IF($C1110="5 - MS",'C1. Verprobung'!$E$21,
IF($C1110="6 - MS/NS",'C1. Verprobung'!$E$22,
IF($C1110="7 - NS",'C1. Verprobung'!$E$23,"-")))))))</f>
        <v>-</v>
      </c>
      <c r="R1110" s="322" t="str">
        <f>IF($C1110="1 - HöS",'C1. Verprobung'!$F$17,
IF($C1110="2 - HöS/HS",'C1. Verprobung'!$F$18,
IF($C1110="3 - HS",'C1. Verprobung'!$F$19,
IF($C1110="4 - HS/MS",'C1. Verprobung'!$F$20,
IF($C1110="5 - MS",'C1. Verprobung'!$F$21,
IF($C1110="6 - MS/NS",'C1. Verprobung'!$F$22,
IF($C1110="7 - NS",'C1. Verprobung'!$F$23,"-")))))))</f>
        <v>-</v>
      </c>
      <c r="S1110" s="151"/>
      <c r="T1110" s="181">
        <f t="shared" si="88"/>
        <v>0</v>
      </c>
      <c r="U1110" s="181">
        <f t="shared" si="89"/>
        <v>0</v>
      </c>
      <c r="V1110" s="181">
        <f t="shared" si="90"/>
        <v>0</v>
      </c>
      <c r="W1110" s="181">
        <f t="shared" si="91"/>
        <v>0</v>
      </c>
      <c r="X1110" s="181">
        <f t="shared" si="92"/>
        <v>0</v>
      </c>
    </row>
    <row r="1111" spans="2:24" ht="15" customHeight="1" x14ac:dyDescent="0.2">
      <c r="B1111" s="337" t="s">
        <v>36</v>
      </c>
      <c r="C1111" s="133" t="s">
        <v>36</v>
      </c>
      <c r="D1111" s="133" t="s">
        <v>36</v>
      </c>
      <c r="E1111" s="133"/>
      <c r="F1111" s="133"/>
      <c r="G1111" s="133"/>
      <c r="H1111" s="133"/>
      <c r="I1111" s="133"/>
      <c r="J1111" s="133"/>
      <c r="K1111" s="154"/>
      <c r="L1111" s="154"/>
      <c r="M1111" s="154"/>
      <c r="N1111" s="154"/>
      <c r="O1111" s="322" t="str">
        <f>IF($C1111="1 - HöS",'C1. Verprobung'!$C$17,
IF($C1111="2 - HöS/HS",'C1. Verprobung'!$C$18,
IF($C1111="3 - HS",'C1. Verprobung'!$C$19,
IF($C1111="4 - HS/MS",'C1. Verprobung'!$C$20,
IF($C1111="5 - MS",'C1. Verprobung'!$C$21,
IF($C1111="6 - MS/NS",'C1. Verprobung'!$C$22,
IF($C1111="7 - NS",'C1. Verprobung'!$C$23,"-")))))))</f>
        <v>-</v>
      </c>
      <c r="P1111" s="322" t="str">
        <f>IF($C1111="1 - HöS",'C1. Verprobung'!$D$17,
IF($C1111="2 - HöS/HS",'C1. Verprobung'!$D$18,
IF($C1111="3 - HS",'C1. Verprobung'!$D$19,
IF($C1111="4 - HS/MS",'C1. Verprobung'!$D$20,
IF($C1111="5 - MS",'C1. Verprobung'!$D$21,
IF($C1111="6 - MS/NS",'C1. Verprobung'!$D$22,
IF($C1111="7 - NS",'C1. Verprobung'!$D$23,"-")))))))</f>
        <v>-</v>
      </c>
      <c r="Q1111" s="322" t="str">
        <f>IF($C1111="1 - HöS",'C1. Verprobung'!$E$17,
IF($C1111="2 - HöS/HS",'C1. Verprobung'!$E$18,
IF($C1111="3 - HS",'C1. Verprobung'!$E$19,
IF($C1111="4 - HS/MS",'C1. Verprobung'!$E$20,
IF($C1111="5 - MS",'C1. Verprobung'!$E$21,
IF($C1111="6 - MS/NS",'C1. Verprobung'!$E$22,
IF($C1111="7 - NS",'C1. Verprobung'!$E$23,"-")))))))</f>
        <v>-</v>
      </c>
      <c r="R1111" s="322" t="str">
        <f>IF($C1111="1 - HöS",'C1. Verprobung'!$F$17,
IF($C1111="2 - HöS/HS",'C1. Verprobung'!$F$18,
IF($C1111="3 - HS",'C1. Verprobung'!$F$19,
IF($C1111="4 - HS/MS",'C1. Verprobung'!$F$20,
IF($C1111="5 - MS",'C1. Verprobung'!$F$21,
IF($C1111="6 - MS/NS",'C1. Verprobung'!$F$22,
IF($C1111="7 - NS",'C1. Verprobung'!$F$23,"-")))))))</f>
        <v>-</v>
      </c>
      <c r="S1111" s="151"/>
      <c r="T1111" s="181">
        <f t="shared" si="88"/>
        <v>0</v>
      </c>
      <c r="U1111" s="181">
        <f t="shared" si="89"/>
        <v>0</v>
      </c>
      <c r="V1111" s="181">
        <f t="shared" si="90"/>
        <v>0</v>
      </c>
      <c r="W1111" s="181">
        <f t="shared" si="91"/>
        <v>0</v>
      </c>
      <c r="X1111" s="181">
        <f t="shared" si="92"/>
        <v>0</v>
      </c>
    </row>
    <row r="1112" spans="2:24" ht="15" customHeight="1" x14ac:dyDescent="0.2">
      <c r="B1112" s="337" t="s">
        <v>36</v>
      </c>
      <c r="C1112" s="133" t="s">
        <v>36</v>
      </c>
      <c r="D1112" s="133" t="s">
        <v>36</v>
      </c>
      <c r="E1112" s="133"/>
      <c r="F1112" s="133"/>
      <c r="G1112" s="133"/>
      <c r="H1112" s="133"/>
      <c r="I1112" s="133"/>
      <c r="J1112" s="133"/>
      <c r="K1112" s="154"/>
      <c r="L1112" s="154"/>
      <c r="M1112" s="154"/>
      <c r="N1112" s="154"/>
      <c r="O1112" s="322" t="str">
        <f>IF($C1112="1 - HöS",'C1. Verprobung'!$C$17,
IF($C1112="2 - HöS/HS",'C1. Verprobung'!$C$18,
IF($C1112="3 - HS",'C1. Verprobung'!$C$19,
IF($C1112="4 - HS/MS",'C1. Verprobung'!$C$20,
IF($C1112="5 - MS",'C1. Verprobung'!$C$21,
IF($C1112="6 - MS/NS",'C1. Verprobung'!$C$22,
IF($C1112="7 - NS",'C1. Verprobung'!$C$23,"-")))))))</f>
        <v>-</v>
      </c>
      <c r="P1112" s="322" t="str">
        <f>IF($C1112="1 - HöS",'C1. Verprobung'!$D$17,
IF($C1112="2 - HöS/HS",'C1. Verprobung'!$D$18,
IF($C1112="3 - HS",'C1. Verprobung'!$D$19,
IF($C1112="4 - HS/MS",'C1. Verprobung'!$D$20,
IF($C1112="5 - MS",'C1. Verprobung'!$D$21,
IF($C1112="6 - MS/NS",'C1. Verprobung'!$D$22,
IF($C1112="7 - NS",'C1. Verprobung'!$D$23,"-")))))))</f>
        <v>-</v>
      </c>
      <c r="Q1112" s="322" t="str">
        <f>IF($C1112="1 - HöS",'C1. Verprobung'!$E$17,
IF($C1112="2 - HöS/HS",'C1. Verprobung'!$E$18,
IF($C1112="3 - HS",'C1. Verprobung'!$E$19,
IF($C1112="4 - HS/MS",'C1. Verprobung'!$E$20,
IF($C1112="5 - MS",'C1. Verprobung'!$E$21,
IF($C1112="6 - MS/NS",'C1. Verprobung'!$E$22,
IF($C1112="7 - NS",'C1. Verprobung'!$E$23,"-")))))))</f>
        <v>-</v>
      </c>
      <c r="R1112" s="322" t="str">
        <f>IF($C1112="1 - HöS",'C1. Verprobung'!$F$17,
IF($C1112="2 - HöS/HS",'C1. Verprobung'!$F$18,
IF($C1112="3 - HS",'C1. Verprobung'!$F$19,
IF($C1112="4 - HS/MS",'C1. Verprobung'!$F$20,
IF($C1112="5 - MS",'C1. Verprobung'!$F$21,
IF($C1112="6 - MS/NS",'C1. Verprobung'!$F$22,
IF($C1112="7 - NS",'C1. Verprobung'!$F$23,"-")))))))</f>
        <v>-</v>
      </c>
      <c r="S1112" s="151"/>
      <c r="T1112" s="181">
        <f t="shared" si="88"/>
        <v>0</v>
      </c>
      <c r="U1112" s="181">
        <f t="shared" si="89"/>
        <v>0</v>
      </c>
      <c r="V1112" s="181">
        <f t="shared" si="90"/>
        <v>0</v>
      </c>
      <c r="W1112" s="181">
        <f t="shared" si="91"/>
        <v>0</v>
      </c>
      <c r="X1112" s="181">
        <f t="shared" si="92"/>
        <v>0</v>
      </c>
    </row>
    <row r="1113" spans="2:24" ht="15" customHeight="1" x14ac:dyDescent="0.2">
      <c r="B1113" s="337" t="s">
        <v>36</v>
      </c>
      <c r="C1113" s="133" t="s">
        <v>36</v>
      </c>
      <c r="D1113" s="133" t="s">
        <v>36</v>
      </c>
      <c r="E1113" s="133"/>
      <c r="F1113" s="133"/>
      <c r="G1113" s="133"/>
      <c r="H1113" s="133"/>
      <c r="I1113" s="133"/>
      <c r="J1113" s="133"/>
      <c r="K1113" s="154"/>
      <c r="L1113" s="154"/>
      <c r="M1113" s="154"/>
      <c r="N1113" s="154"/>
      <c r="O1113" s="322" t="str">
        <f>IF($C1113="1 - HöS",'C1. Verprobung'!$C$17,
IF($C1113="2 - HöS/HS",'C1. Verprobung'!$C$18,
IF($C1113="3 - HS",'C1. Verprobung'!$C$19,
IF($C1113="4 - HS/MS",'C1. Verprobung'!$C$20,
IF($C1113="5 - MS",'C1. Verprobung'!$C$21,
IF($C1113="6 - MS/NS",'C1. Verprobung'!$C$22,
IF($C1113="7 - NS",'C1. Verprobung'!$C$23,"-")))))))</f>
        <v>-</v>
      </c>
      <c r="P1113" s="322" t="str">
        <f>IF($C1113="1 - HöS",'C1. Verprobung'!$D$17,
IF($C1113="2 - HöS/HS",'C1. Verprobung'!$D$18,
IF($C1113="3 - HS",'C1. Verprobung'!$D$19,
IF($C1113="4 - HS/MS",'C1. Verprobung'!$D$20,
IF($C1113="5 - MS",'C1. Verprobung'!$D$21,
IF($C1113="6 - MS/NS",'C1. Verprobung'!$D$22,
IF($C1113="7 - NS",'C1. Verprobung'!$D$23,"-")))))))</f>
        <v>-</v>
      </c>
      <c r="Q1113" s="322" t="str">
        <f>IF($C1113="1 - HöS",'C1. Verprobung'!$E$17,
IF($C1113="2 - HöS/HS",'C1. Verprobung'!$E$18,
IF($C1113="3 - HS",'C1. Verprobung'!$E$19,
IF($C1113="4 - HS/MS",'C1. Verprobung'!$E$20,
IF($C1113="5 - MS",'C1. Verprobung'!$E$21,
IF($C1113="6 - MS/NS",'C1. Verprobung'!$E$22,
IF($C1113="7 - NS",'C1. Verprobung'!$E$23,"-")))))))</f>
        <v>-</v>
      </c>
      <c r="R1113" s="322" t="str">
        <f>IF($C1113="1 - HöS",'C1. Verprobung'!$F$17,
IF($C1113="2 - HöS/HS",'C1. Verprobung'!$F$18,
IF($C1113="3 - HS",'C1. Verprobung'!$F$19,
IF($C1113="4 - HS/MS",'C1. Verprobung'!$F$20,
IF($C1113="5 - MS",'C1. Verprobung'!$F$21,
IF($C1113="6 - MS/NS",'C1. Verprobung'!$F$22,
IF($C1113="7 - NS",'C1. Verprobung'!$F$23,"-")))))))</f>
        <v>-</v>
      </c>
      <c r="S1113" s="151"/>
      <c r="T1113" s="181">
        <f t="shared" si="88"/>
        <v>0</v>
      </c>
      <c r="U1113" s="181">
        <f t="shared" si="89"/>
        <v>0</v>
      </c>
      <c r="V1113" s="181">
        <f t="shared" si="90"/>
        <v>0</v>
      </c>
      <c r="W1113" s="181">
        <f t="shared" si="91"/>
        <v>0</v>
      </c>
      <c r="X1113" s="181">
        <f t="shared" si="92"/>
        <v>0</v>
      </c>
    </row>
    <row r="1114" spans="2:24" ht="15" customHeight="1" x14ac:dyDescent="0.2">
      <c r="B1114" s="337" t="s">
        <v>36</v>
      </c>
      <c r="C1114" s="133" t="s">
        <v>36</v>
      </c>
      <c r="D1114" s="133" t="s">
        <v>36</v>
      </c>
      <c r="E1114" s="133"/>
      <c r="F1114" s="133"/>
      <c r="G1114" s="133"/>
      <c r="H1114" s="133"/>
      <c r="I1114" s="133"/>
      <c r="J1114" s="133"/>
      <c r="K1114" s="154"/>
      <c r="L1114" s="154"/>
      <c r="M1114" s="154"/>
      <c r="N1114" s="154"/>
      <c r="O1114" s="322" t="str">
        <f>IF($C1114="1 - HöS",'C1. Verprobung'!$C$17,
IF($C1114="2 - HöS/HS",'C1. Verprobung'!$C$18,
IF($C1114="3 - HS",'C1. Verprobung'!$C$19,
IF($C1114="4 - HS/MS",'C1. Verprobung'!$C$20,
IF($C1114="5 - MS",'C1. Verprobung'!$C$21,
IF($C1114="6 - MS/NS",'C1. Verprobung'!$C$22,
IF($C1114="7 - NS",'C1. Verprobung'!$C$23,"-")))))))</f>
        <v>-</v>
      </c>
      <c r="P1114" s="322" t="str">
        <f>IF($C1114="1 - HöS",'C1. Verprobung'!$D$17,
IF($C1114="2 - HöS/HS",'C1. Verprobung'!$D$18,
IF($C1114="3 - HS",'C1. Verprobung'!$D$19,
IF($C1114="4 - HS/MS",'C1. Verprobung'!$D$20,
IF($C1114="5 - MS",'C1. Verprobung'!$D$21,
IF($C1114="6 - MS/NS",'C1. Verprobung'!$D$22,
IF($C1114="7 - NS",'C1. Verprobung'!$D$23,"-")))))))</f>
        <v>-</v>
      </c>
      <c r="Q1114" s="322" t="str">
        <f>IF($C1114="1 - HöS",'C1. Verprobung'!$E$17,
IF($C1114="2 - HöS/HS",'C1. Verprobung'!$E$18,
IF($C1114="3 - HS",'C1. Verprobung'!$E$19,
IF($C1114="4 - HS/MS",'C1. Verprobung'!$E$20,
IF($C1114="5 - MS",'C1. Verprobung'!$E$21,
IF($C1114="6 - MS/NS",'C1. Verprobung'!$E$22,
IF($C1114="7 - NS",'C1. Verprobung'!$E$23,"-")))))))</f>
        <v>-</v>
      </c>
      <c r="R1114" s="322" t="str">
        <f>IF($C1114="1 - HöS",'C1. Verprobung'!$F$17,
IF($C1114="2 - HöS/HS",'C1. Verprobung'!$F$18,
IF($C1114="3 - HS",'C1. Verprobung'!$F$19,
IF($C1114="4 - HS/MS",'C1. Verprobung'!$F$20,
IF($C1114="5 - MS",'C1. Verprobung'!$F$21,
IF($C1114="6 - MS/NS",'C1. Verprobung'!$F$22,
IF($C1114="7 - NS",'C1. Verprobung'!$F$23,"-")))))))</f>
        <v>-</v>
      </c>
      <c r="S1114" s="151"/>
      <c r="T1114" s="181">
        <f t="shared" si="88"/>
        <v>0</v>
      </c>
      <c r="U1114" s="181">
        <f t="shared" si="89"/>
        <v>0</v>
      </c>
      <c r="V1114" s="181">
        <f t="shared" si="90"/>
        <v>0</v>
      </c>
      <c r="W1114" s="181">
        <f t="shared" si="91"/>
        <v>0</v>
      </c>
      <c r="X1114" s="181">
        <f t="shared" si="92"/>
        <v>0</v>
      </c>
    </row>
    <row r="1115" spans="2:24" ht="15" customHeight="1" x14ac:dyDescent="0.2">
      <c r="B1115" s="337" t="s">
        <v>36</v>
      </c>
      <c r="C1115" s="133" t="s">
        <v>36</v>
      </c>
      <c r="D1115" s="133" t="s">
        <v>36</v>
      </c>
      <c r="E1115" s="133"/>
      <c r="F1115" s="133"/>
      <c r="G1115" s="133"/>
      <c r="H1115" s="133"/>
      <c r="I1115" s="133"/>
      <c r="J1115" s="133"/>
      <c r="K1115" s="154"/>
      <c r="L1115" s="154"/>
      <c r="M1115" s="154"/>
      <c r="N1115" s="154"/>
      <c r="O1115" s="322" t="str">
        <f>IF($C1115="1 - HöS",'C1. Verprobung'!$C$17,
IF($C1115="2 - HöS/HS",'C1. Verprobung'!$C$18,
IF($C1115="3 - HS",'C1. Verprobung'!$C$19,
IF($C1115="4 - HS/MS",'C1. Verprobung'!$C$20,
IF($C1115="5 - MS",'C1. Verprobung'!$C$21,
IF($C1115="6 - MS/NS",'C1. Verprobung'!$C$22,
IF($C1115="7 - NS",'C1. Verprobung'!$C$23,"-")))))))</f>
        <v>-</v>
      </c>
      <c r="P1115" s="322" t="str">
        <f>IF($C1115="1 - HöS",'C1. Verprobung'!$D$17,
IF($C1115="2 - HöS/HS",'C1. Verprobung'!$D$18,
IF($C1115="3 - HS",'C1. Verprobung'!$D$19,
IF($C1115="4 - HS/MS",'C1. Verprobung'!$D$20,
IF($C1115="5 - MS",'C1. Verprobung'!$D$21,
IF($C1115="6 - MS/NS",'C1. Verprobung'!$D$22,
IF($C1115="7 - NS",'C1. Verprobung'!$D$23,"-")))))))</f>
        <v>-</v>
      </c>
      <c r="Q1115" s="322" t="str">
        <f>IF($C1115="1 - HöS",'C1. Verprobung'!$E$17,
IF($C1115="2 - HöS/HS",'C1. Verprobung'!$E$18,
IF($C1115="3 - HS",'C1. Verprobung'!$E$19,
IF($C1115="4 - HS/MS",'C1. Verprobung'!$E$20,
IF($C1115="5 - MS",'C1. Verprobung'!$E$21,
IF($C1115="6 - MS/NS",'C1. Verprobung'!$E$22,
IF($C1115="7 - NS",'C1. Verprobung'!$E$23,"-")))))))</f>
        <v>-</v>
      </c>
      <c r="R1115" s="322" t="str">
        <f>IF($C1115="1 - HöS",'C1. Verprobung'!$F$17,
IF($C1115="2 - HöS/HS",'C1. Verprobung'!$F$18,
IF($C1115="3 - HS",'C1. Verprobung'!$F$19,
IF($C1115="4 - HS/MS",'C1. Verprobung'!$F$20,
IF($C1115="5 - MS",'C1. Verprobung'!$F$21,
IF($C1115="6 - MS/NS",'C1. Verprobung'!$F$22,
IF($C1115="7 - NS",'C1. Verprobung'!$F$23,"-")))))))</f>
        <v>-</v>
      </c>
      <c r="S1115" s="151"/>
      <c r="T1115" s="181">
        <f t="shared" si="88"/>
        <v>0</v>
      </c>
      <c r="U1115" s="181">
        <f t="shared" si="89"/>
        <v>0</v>
      </c>
      <c r="V1115" s="181">
        <f t="shared" si="90"/>
        <v>0</v>
      </c>
      <c r="W1115" s="181">
        <f t="shared" si="91"/>
        <v>0</v>
      </c>
      <c r="X1115" s="181">
        <f t="shared" si="92"/>
        <v>0</v>
      </c>
    </row>
    <row r="1116" spans="2:24" ht="15" customHeight="1" x14ac:dyDescent="0.2">
      <c r="B1116" s="337" t="s">
        <v>36</v>
      </c>
      <c r="C1116" s="133" t="s">
        <v>36</v>
      </c>
      <c r="D1116" s="133" t="s">
        <v>36</v>
      </c>
      <c r="E1116" s="133"/>
      <c r="F1116" s="133"/>
      <c r="G1116" s="133"/>
      <c r="H1116" s="133"/>
      <c r="I1116" s="133"/>
      <c r="J1116" s="133"/>
      <c r="K1116" s="154"/>
      <c r="L1116" s="154"/>
      <c r="M1116" s="154"/>
      <c r="N1116" s="154"/>
      <c r="O1116" s="322" t="str">
        <f>IF($C1116="1 - HöS",'C1. Verprobung'!$C$17,
IF($C1116="2 - HöS/HS",'C1. Verprobung'!$C$18,
IF($C1116="3 - HS",'C1. Verprobung'!$C$19,
IF($C1116="4 - HS/MS",'C1. Verprobung'!$C$20,
IF($C1116="5 - MS",'C1. Verprobung'!$C$21,
IF($C1116="6 - MS/NS",'C1. Verprobung'!$C$22,
IF($C1116="7 - NS",'C1. Verprobung'!$C$23,"-")))))))</f>
        <v>-</v>
      </c>
      <c r="P1116" s="322" t="str">
        <f>IF($C1116="1 - HöS",'C1. Verprobung'!$D$17,
IF($C1116="2 - HöS/HS",'C1. Verprobung'!$D$18,
IF($C1116="3 - HS",'C1. Verprobung'!$D$19,
IF($C1116="4 - HS/MS",'C1. Verprobung'!$D$20,
IF($C1116="5 - MS",'C1. Verprobung'!$D$21,
IF($C1116="6 - MS/NS",'C1. Verprobung'!$D$22,
IF($C1116="7 - NS",'C1. Verprobung'!$D$23,"-")))))))</f>
        <v>-</v>
      </c>
      <c r="Q1116" s="322" t="str">
        <f>IF($C1116="1 - HöS",'C1. Verprobung'!$E$17,
IF($C1116="2 - HöS/HS",'C1. Verprobung'!$E$18,
IF($C1116="3 - HS",'C1. Verprobung'!$E$19,
IF($C1116="4 - HS/MS",'C1. Verprobung'!$E$20,
IF($C1116="5 - MS",'C1. Verprobung'!$E$21,
IF($C1116="6 - MS/NS",'C1. Verprobung'!$E$22,
IF($C1116="7 - NS",'C1. Verprobung'!$E$23,"-")))))))</f>
        <v>-</v>
      </c>
      <c r="R1116" s="322" t="str">
        <f>IF($C1116="1 - HöS",'C1. Verprobung'!$F$17,
IF($C1116="2 - HöS/HS",'C1. Verprobung'!$F$18,
IF($C1116="3 - HS",'C1. Verprobung'!$F$19,
IF($C1116="4 - HS/MS",'C1. Verprobung'!$F$20,
IF($C1116="5 - MS",'C1. Verprobung'!$F$21,
IF($C1116="6 - MS/NS",'C1. Verprobung'!$F$22,
IF($C1116="7 - NS",'C1. Verprobung'!$F$23,"-")))))))</f>
        <v>-</v>
      </c>
      <c r="S1116" s="151"/>
      <c r="T1116" s="181">
        <f t="shared" si="88"/>
        <v>0</v>
      </c>
      <c r="U1116" s="181">
        <f t="shared" si="89"/>
        <v>0</v>
      </c>
      <c r="V1116" s="181">
        <f t="shared" si="90"/>
        <v>0</v>
      </c>
      <c r="W1116" s="181">
        <f t="shared" si="91"/>
        <v>0</v>
      </c>
      <c r="X1116" s="181">
        <f t="shared" si="92"/>
        <v>0</v>
      </c>
    </row>
    <row r="1117" spans="2:24" ht="15" customHeight="1" x14ac:dyDescent="0.2">
      <c r="B1117" s="337" t="s">
        <v>36</v>
      </c>
      <c r="C1117" s="133" t="s">
        <v>36</v>
      </c>
      <c r="D1117" s="133" t="s">
        <v>36</v>
      </c>
      <c r="E1117" s="133"/>
      <c r="F1117" s="133"/>
      <c r="G1117" s="133"/>
      <c r="H1117" s="133"/>
      <c r="I1117" s="133"/>
      <c r="J1117" s="133"/>
      <c r="K1117" s="154"/>
      <c r="L1117" s="154"/>
      <c r="M1117" s="154"/>
      <c r="N1117" s="154"/>
      <c r="O1117" s="322" t="str">
        <f>IF($C1117="1 - HöS",'C1. Verprobung'!$C$17,
IF($C1117="2 - HöS/HS",'C1. Verprobung'!$C$18,
IF($C1117="3 - HS",'C1. Verprobung'!$C$19,
IF($C1117="4 - HS/MS",'C1. Verprobung'!$C$20,
IF($C1117="5 - MS",'C1. Verprobung'!$C$21,
IF($C1117="6 - MS/NS",'C1. Verprobung'!$C$22,
IF($C1117="7 - NS",'C1. Verprobung'!$C$23,"-")))))))</f>
        <v>-</v>
      </c>
      <c r="P1117" s="322" t="str">
        <f>IF($C1117="1 - HöS",'C1. Verprobung'!$D$17,
IF($C1117="2 - HöS/HS",'C1. Verprobung'!$D$18,
IF($C1117="3 - HS",'C1. Verprobung'!$D$19,
IF($C1117="4 - HS/MS",'C1. Verprobung'!$D$20,
IF($C1117="5 - MS",'C1. Verprobung'!$D$21,
IF($C1117="6 - MS/NS",'C1. Verprobung'!$D$22,
IF($C1117="7 - NS",'C1. Verprobung'!$D$23,"-")))))))</f>
        <v>-</v>
      </c>
      <c r="Q1117" s="322" t="str">
        <f>IF($C1117="1 - HöS",'C1. Verprobung'!$E$17,
IF($C1117="2 - HöS/HS",'C1. Verprobung'!$E$18,
IF($C1117="3 - HS",'C1. Verprobung'!$E$19,
IF($C1117="4 - HS/MS",'C1. Verprobung'!$E$20,
IF($C1117="5 - MS",'C1. Verprobung'!$E$21,
IF($C1117="6 - MS/NS",'C1. Verprobung'!$E$22,
IF($C1117="7 - NS",'C1. Verprobung'!$E$23,"-")))))))</f>
        <v>-</v>
      </c>
      <c r="R1117" s="322" t="str">
        <f>IF($C1117="1 - HöS",'C1. Verprobung'!$F$17,
IF($C1117="2 - HöS/HS",'C1. Verprobung'!$F$18,
IF($C1117="3 - HS",'C1. Verprobung'!$F$19,
IF($C1117="4 - HS/MS",'C1. Verprobung'!$F$20,
IF($C1117="5 - MS",'C1. Verprobung'!$F$21,
IF($C1117="6 - MS/NS",'C1. Verprobung'!$F$22,
IF($C1117="7 - NS",'C1. Verprobung'!$F$23,"-")))))))</f>
        <v>-</v>
      </c>
      <c r="S1117" s="151"/>
      <c r="T1117" s="181">
        <f t="shared" si="88"/>
        <v>0</v>
      </c>
      <c r="U1117" s="181">
        <f t="shared" si="89"/>
        <v>0</v>
      </c>
      <c r="V1117" s="181">
        <f t="shared" si="90"/>
        <v>0</v>
      </c>
      <c r="W1117" s="181">
        <f t="shared" si="91"/>
        <v>0</v>
      </c>
      <c r="X1117" s="181">
        <f t="shared" si="92"/>
        <v>0</v>
      </c>
    </row>
    <row r="1118" spans="2:24" ht="15" customHeight="1" x14ac:dyDescent="0.2">
      <c r="B1118" s="337" t="s">
        <v>36</v>
      </c>
      <c r="C1118" s="133" t="s">
        <v>36</v>
      </c>
      <c r="D1118" s="133" t="s">
        <v>36</v>
      </c>
      <c r="E1118" s="133"/>
      <c r="F1118" s="133"/>
      <c r="G1118" s="133"/>
      <c r="H1118" s="133"/>
      <c r="I1118" s="133"/>
      <c r="J1118" s="133"/>
      <c r="K1118" s="154"/>
      <c r="L1118" s="154"/>
      <c r="M1118" s="154"/>
      <c r="N1118" s="154"/>
      <c r="O1118" s="322" t="str">
        <f>IF($C1118="1 - HöS",'C1. Verprobung'!$C$17,
IF($C1118="2 - HöS/HS",'C1. Verprobung'!$C$18,
IF($C1118="3 - HS",'C1. Verprobung'!$C$19,
IF($C1118="4 - HS/MS",'C1. Verprobung'!$C$20,
IF($C1118="5 - MS",'C1. Verprobung'!$C$21,
IF($C1118="6 - MS/NS",'C1. Verprobung'!$C$22,
IF($C1118="7 - NS",'C1. Verprobung'!$C$23,"-")))))))</f>
        <v>-</v>
      </c>
      <c r="P1118" s="322" t="str">
        <f>IF($C1118="1 - HöS",'C1. Verprobung'!$D$17,
IF($C1118="2 - HöS/HS",'C1. Verprobung'!$D$18,
IF($C1118="3 - HS",'C1. Verprobung'!$D$19,
IF($C1118="4 - HS/MS",'C1. Verprobung'!$D$20,
IF($C1118="5 - MS",'C1. Verprobung'!$D$21,
IF($C1118="6 - MS/NS",'C1. Verprobung'!$D$22,
IF($C1118="7 - NS",'C1. Verprobung'!$D$23,"-")))))))</f>
        <v>-</v>
      </c>
      <c r="Q1118" s="322" t="str">
        <f>IF($C1118="1 - HöS",'C1. Verprobung'!$E$17,
IF($C1118="2 - HöS/HS",'C1. Verprobung'!$E$18,
IF($C1118="3 - HS",'C1. Verprobung'!$E$19,
IF($C1118="4 - HS/MS",'C1. Verprobung'!$E$20,
IF($C1118="5 - MS",'C1. Verprobung'!$E$21,
IF($C1118="6 - MS/NS",'C1. Verprobung'!$E$22,
IF($C1118="7 - NS",'C1. Verprobung'!$E$23,"-")))))))</f>
        <v>-</v>
      </c>
      <c r="R1118" s="322" t="str">
        <f>IF($C1118="1 - HöS",'C1. Verprobung'!$F$17,
IF($C1118="2 - HöS/HS",'C1. Verprobung'!$F$18,
IF($C1118="3 - HS",'C1. Verprobung'!$F$19,
IF($C1118="4 - HS/MS",'C1. Verprobung'!$F$20,
IF($C1118="5 - MS",'C1. Verprobung'!$F$21,
IF($C1118="6 - MS/NS",'C1. Verprobung'!$F$22,
IF($C1118="7 - NS",'C1. Verprobung'!$F$23,"-")))))))</f>
        <v>-</v>
      </c>
      <c r="S1118" s="151"/>
      <c r="T1118" s="181">
        <f t="shared" si="88"/>
        <v>0</v>
      </c>
      <c r="U1118" s="181">
        <f t="shared" si="89"/>
        <v>0</v>
      </c>
      <c r="V1118" s="181">
        <f t="shared" si="90"/>
        <v>0</v>
      </c>
      <c r="W1118" s="181">
        <f t="shared" si="91"/>
        <v>0</v>
      </c>
      <c r="X1118" s="181">
        <f t="shared" si="92"/>
        <v>0</v>
      </c>
    </row>
    <row r="1119" spans="2:24" ht="15" customHeight="1" x14ac:dyDescent="0.2">
      <c r="B1119" s="337" t="s">
        <v>36</v>
      </c>
      <c r="C1119" s="133" t="s">
        <v>36</v>
      </c>
      <c r="D1119" s="133" t="s">
        <v>36</v>
      </c>
      <c r="E1119" s="133"/>
      <c r="F1119" s="133"/>
      <c r="G1119" s="133"/>
      <c r="H1119" s="133"/>
      <c r="I1119" s="133"/>
      <c r="J1119" s="133"/>
      <c r="K1119" s="154"/>
      <c r="L1119" s="154"/>
      <c r="M1119" s="154"/>
      <c r="N1119" s="154"/>
      <c r="O1119" s="322" t="str">
        <f>IF($C1119="1 - HöS",'C1. Verprobung'!$C$17,
IF($C1119="2 - HöS/HS",'C1. Verprobung'!$C$18,
IF($C1119="3 - HS",'C1. Verprobung'!$C$19,
IF($C1119="4 - HS/MS",'C1. Verprobung'!$C$20,
IF($C1119="5 - MS",'C1. Verprobung'!$C$21,
IF($C1119="6 - MS/NS",'C1. Verprobung'!$C$22,
IF($C1119="7 - NS",'C1. Verprobung'!$C$23,"-")))))))</f>
        <v>-</v>
      </c>
      <c r="P1119" s="322" t="str">
        <f>IF($C1119="1 - HöS",'C1. Verprobung'!$D$17,
IF($C1119="2 - HöS/HS",'C1. Verprobung'!$D$18,
IF($C1119="3 - HS",'C1. Verprobung'!$D$19,
IF($C1119="4 - HS/MS",'C1. Verprobung'!$D$20,
IF($C1119="5 - MS",'C1. Verprobung'!$D$21,
IF($C1119="6 - MS/NS",'C1. Verprobung'!$D$22,
IF($C1119="7 - NS",'C1. Verprobung'!$D$23,"-")))))))</f>
        <v>-</v>
      </c>
      <c r="Q1119" s="322" t="str">
        <f>IF($C1119="1 - HöS",'C1. Verprobung'!$E$17,
IF($C1119="2 - HöS/HS",'C1. Verprobung'!$E$18,
IF($C1119="3 - HS",'C1. Verprobung'!$E$19,
IF($C1119="4 - HS/MS",'C1. Verprobung'!$E$20,
IF($C1119="5 - MS",'C1. Verprobung'!$E$21,
IF($C1119="6 - MS/NS",'C1. Verprobung'!$E$22,
IF($C1119="7 - NS",'C1. Verprobung'!$E$23,"-")))))))</f>
        <v>-</v>
      </c>
      <c r="R1119" s="322" t="str">
        <f>IF($C1119="1 - HöS",'C1. Verprobung'!$F$17,
IF($C1119="2 - HöS/HS",'C1. Verprobung'!$F$18,
IF($C1119="3 - HS",'C1. Verprobung'!$F$19,
IF($C1119="4 - HS/MS",'C1. Verprobung'!$F$20,
IF($C1119="5 - MS",'C1. Verprobung'!$F$21,
IF($C1119="6 - MS/NS",'C1. Verprobung'!$F$22,
IF($C1119="7 - NS",'C1. Verprobung'!$F$23,"-")))))))</f>
        <v>-</v>
      </c>
      <c r="S1119" s="151"/>
      <c r="T1119" s="181">
        <f t="shared" si="88"/>
        <v>0</v>
      </c>
      <c r="U1119" s="181">
        <f t="shared" si="89"/>
        <v>0</v>
      </c>
      <c r="V1119" s="181">
        <f t="shared" si="90"/>
        <v>0</v>
      </c>
      <c r="W1119" s="181">
        <f t="shared" si="91"/>
        <v>0</v>
      </c>
      <c r="X1119" s="181">
        <f t="shared" si="92"/>
        <v>0</v>
      </c>
    </row>
    <row r="1120" spans="2:24" ht="15" customHeight="1" x14ac:dyDescent="0.2">
      <c r="B1120" s="337" t="s">
        <v>36</v>
      </c>
      <c r="C1120" s="133" t="s">
        <v>36</v>
      </c>
      <c r="D1120" s="133" t="s">
        <v>36</v>
      </c>
      <c r="E1120" s="133"/>
      <c r="F1120" s="133"/>
      <c r="G1120" s="133"/>
      <c r="H1120" s="133"/>
      <c r="I1120" s="133"/>
      <c r="J1120" s="133"/>
      <c r="K1120" s="154"/>
      <c r="L1120" s="154"/>
      <c r="M1120" s="154"/>
      <c r="N1120" s="154"/>
      <c r="O1120" s="322" t="str">
        <f>IF($C1120="1 - HöS",'C1. Verprobung'!$C$17,
IF($C1120="2 - HöS/HS",'C1. Verprobung'!$C$18,
IF($C1120="3 - HS",'C1. Verprobung'!$C$19,
IF($C1120="4 - HS/MS",'C1. Verprobung'!$C$20,
IF($C1120="5 - MS",'C1. Verprobung'!$C$21,
IF($C1120="6 - MS/NS",'C1. Verprobung'!$C$22,
IF($C1120="7 - NS",'C1. Verprobung'!$C$23,"-")))))))</f>
        <v>-</v>
      </c>
      <c r="P1120" s="322" t="str">
        <f>IF($C1120="1 - HöS",'C1. Verprobung'!$D$17,
IF($C1120="2 - HöS/HS",'C1. Verprobung'!$D$18,
IF($C1120="3 - HS",'C1. Verprobung'!$D$19,
IF($C1120="4 - HS/MS",'C1. Verprobung'!$D$20,
IF($C1120="5 - MS",'C1. Verprobung'!$D$21,
IF($C1120="6 - MS/NS",'C1. Verprobung'!$D$22,
IF($C1120="7 - NS",'C1. Verprobung'!$D$23,"-")))))))</f>
        <v>-</v>
      </c>
      <c r="Q1120" s="322" t="str">
        <f>IF($C1120="1 - HöS",'C1. Verprobung'!$E$17,
IF($C1120="2 - HöS/HS",'C1. Verprobung'!$E$18,
IF($C1120="3 - HS",'C1. Verprobung'!$E$19,
IF($C1120="4 - HS/MS",'C1. Verprobung'!$E$20,
IF($C1120="5 - MS",'C1. Verprobung'!$E$21,
IF($C1120="6 - MS/NS",'C1. Verprobung'!$E$22,
IF($C1120="7 - NS",'C1. Verprobung'!$E$23,"-")))))))</f>
        <v>-</v>
      </c>
      <c r="R1120" s="322" t="str">
        <f>IF($C1120="1 - HöS",'C1. Verprobung'!$F$17,
IF($C1120="2 - HöS/HS",'C1. Verprobung'!$F$18,
IF($C1120="3 - HS",'C1. Verprobung'!$F$19,
IF($C1120="4 - HS/MS",'C1. Verprobung'!$F$20,
IF($C1120="5 - MS",'C1. Verprobung'!$F$21,
IF($C1120="6 - MS/NS",'C1. Verprobung'!$F$22,
IF($C1120="7 - NS",'C1. Verprobung'!$F$23,"-")))))))</f>
        <v>-</v>
      </c>
      <c r="S1120" s="151"/>
      <c r="T1120" s="181">
        <f t="shared" si="88"/>
        <v>0</v>
      </c>
      <c r="U1120" s="181">
        <f t="shared" si="89"/>
        <v>0</v>
      </c>
      <c r="V1120" s="181">
        <f t="shared" si="90"/>
        <v>0</v>
      </c>
      <c r="W1120" s="181">
        <f t="shared" si="91"/>
        <v>0</v>
      </c>
      <c r="X1120" s="181">
        <f t="shared" si="92"/>
        <v>0</v>
      </c>
    </row>
    <row r="1121" spans="2:24" ht="15" customHeight="1" x14ac:dyDescent="0.2">
      <c r="B1121" s="337" t="s">
        <v>36</v>
      </c>
      <c r="C1121" s="133" t="s">
        <v>36</v>
      </c>
      <c r="D1121" s="133" t="s">
        <v>36</v>
      </c>
      <c r="E1121" s="133"/>
      <c r="F1121" s="133"/>
      <c r="G1121" s="133"/>
      <c r="H1121" s="133"/>
      <c r="I1121" s="133"/>
      <c r="J1121" s="133"/>
      <c r="K1121" s="154"/>
      <c r="L1121" s="154"/>
      <c r="M1121" s="154"/>
      <c r="N1121" s="154"/>
      <c r="O1121" s="322" t="str">
        <f>IF($C1121="1 - HöS",'C1. Verprobung'!$C$17,
IF($C1121="2 - HöS/HS",'C1. Verprobung'!$C$18,
IF($C1121="3 - HS",'C1. Verprobung'!$C$19,
IF($C1121="4 - HS/MS",'C1. Verprobung'!$C$20,
IF($C1121="5 - MS",'C1. Verprobung'!$C$21,
IF($C1121="6 - MS/NS",'C1. Verprobung'!$C$22,
IF($C1121="7 - NS",'C1. Verprobung'!$C$23,"-")))))))</f>
        <v>-</v>
      </c>
      <c r="P1121" s="322" t="str">
        <f>IF($C1121="1 - HöS",'C1. Verprobung'!$D$17,
IF($C1121="2 - HöS/HS",'C1. Verprobung'!$D$18,
IF($C1121="3 - HS",'C1. Verprobung'!$D$19,
IF($C1121="4 - HS/MS",'C1. Verprobung'!$D$20,
IF($C1121="5 - MS",'C1. Verprobung'!$D$21,
IF($C1121="6 - MS/NS",'C1. Verprobung'!$D$22,
IF($C1121="7 - NS",'C1. Verprobung'!$D$23,"-")))))))</f>
        <v>-</v>
      </c>
      <c r="Q1121" s="322" t="str">
        <f>IF($C1121="1 - HöS",'C1. Verprobung'!$E$17,
IF($C1121="2 - HöS/HS",'C1. Verprobung'!$E$18,
IF($C1121="3 - HS",'C1. Verprobung'!$E$19,
IF($C1121="4 - HS/MS",'C1. Verprobung'!$E$20,
IF($C1121="5 - MS",'C1. Verprobung'!$E$21,
IF($C1121="6 - MS/NS",'C1. Verprobung'!$E$22,
IF($C1121="7 - NS",'C1. Verprobung'!$E$23,"-")))))))</f>
        <v>-</v>
      </c>
      <c r="R1121" s="322" t="str">
        <f>IF($C1121="1 - HöS",'C1. Verprobung'!$F$17,
IF($C1121="2 - HöS/HS",'C1. Verprobung'!$F$18,
IF($C1121="3 - HS",'C1. Verprobung'!$F$19,
IF($C1121="4 - HS/MS",'C1. Verprobung'!$F$20,
IF($C1121="5 - MS",'C1. Verprobung'!$F$21,
IF($C1121="6 - MS/NS",'C1. Verprobung'!$F$22,
IF($C1121="7 - NS",'C1. Verprobung'!$F$23,"-")))))))</f>
        <v>-</v>
      </c>
      <c r="S1121" s="151"/>
      <c r="T1121" s="181">
        <f t="shared" si="88"/>
        <v>0</v>
      </c>
      <c r="U1121" s="181">
        <f t="shared" si="89"/>
        <v>0</v>
      </c>
      <c r="V1121" s="181">
        <f t="shared" si="90"/>
        <v>0</v>
      </c>
      <c r="W1121" s="181">
        <f t="shared" si="91"/>
        <v>0</v>
      </c>
      <c r="X1121" s="181">
        <f t="shared" si="92"/>
        <v>0</v>
      </c>
    </row>
    <row r="1122" spans="2:24" ht="15" customHeight="1" x14ac:dyDescent="0.2">
      <c r="B1122" s="337" t="s">
        <v>36</v>
      </c>
      <c r="C1122" s="133" t="s">
        <v>36</v>
      </c>
      <c r="D1122" s="133" t="s">
        <v>36</v>
      </c>
      <c r="E1122" s="133"/>
      <c r="F1122" s="133"/>
      <c r="G1122" s="133"/>
      <c r="H1122" s="133"/>
      <c r="I1122" s="133"/>
      <c r="J1122" s="133"/>
      <c r="K1122" s="154"/>
      <c r="L1122" s="154"/>
      <c r="M1122" s="154"/>
      <c r="N1122" s="154"/>
      <c r="O1122" s="322" t="str">
        <f>IF($C1122="1 - HöS",'C1. Verprobung'!$C$17,
IF($C1122="2 - HöS/HS",'C1. Verprobung'!$C$18,
IF($C1122="3 - HS",'C1. Verprobung'!$C$19,
IF($C1122="4 - HS/MS",'C1. Verprobung'!$C$20,
IF($C1122="5 - MS",'C1. Verprobung'!$C$21,
IF($C1122="6 - MS/NS",'C1. Verprobung'!$C$22,
IF($C1122="7 - NS",'C1. Verprobung'!$C$23,"-")))))))</f>
        <v>-</v>
      </c>
      <c r="P1122" s="322" t="str">
        <f>IF($C1122="1 - HöS",'C1. Verprobung'!$D$17,
IF($C1122="2 - HöS/HS",'C1. Verprobung'!$D$18,
IF($C1122="3 - HS",'C1. Verprobung'!$D$19,
IF($C1122="4 - HS/MS",'C1. Verprobung'!$D$20,
IF($C1122="5 - MS",'C1. Verprobung'!$D$21,
IF($C1122="6 - MS/NS",'C1. Verprobung'!$D$22,
IF($C1122="7 - NS",'C1. Verprobung'!$D$23,"-")))))))</f>
        <v>-</v>
      </c>
      <c r="Q1122" s="322" t="str">
        <f>IF($C1122="1 - HöS",'C1. Verprobung'!$E$17,
IF($C1122="2 - HöS/HS",'C1. Verprobung'!$E$18,
IF($C1122="3 - HS",'C1. Verprobung'!$E$19,
IF($C1122="4 - HS/MS",'C1. Verprobung'!$E$20,
IF($C1122="5 - MS",'C1. Verprobung'!$E$21,
IF($C1122="6 - MS/NS",'C1. Verprobung'!$E$22,
IF($C1122="7 - NS",'C1. Verprobung'!$E$23,"-")))))))</f>
        <v>-</v>
      </c>
      <c r="R1122" s="322" t="str">
        <f>IF($C1122="1 - HöS",'C1. Verprobung'!$F$17,
IF($C1122="2 - HöS/HS",'C1. Verprobung'!$F$18,
IF($C1122="3 - HS",'C1. Verprobung'!$F$19,
IF($C1122="4 - HS/MS",'C1. Verprobung'!$F$20,
IF($C1122="5 - MS",'C1. Verprobung'!$F$21,
IF($C1122="6 - MS/NS",'C1. Verprobung'!$F$22,
IF($C1122="7 - NS",'C1. Verprobung'!$F$23,"-")))))))</f>
        <v>-</v>
      </c>
      <c r="S1122" s="151"/>
      <c r="T1122" s="181">
        <f t="shared" si="88"/>
        <v>0</v>
      </c>
      <c r="U1122" s="181">
        <f t="shared" si="89"/>
        <v>0</v>
      </c>
      <c r="V1122" s="181">
        <f t="shared" si="90"/>
        <v>0</v>
      </c>
      <c r="W1122" s="181">
        <f t="shared" si="91"/>
        <v>0</v>
      </c>
      <c r="X1122" s="181">
        <f t="shared" si="92"/>
        <v>0</v>
      </c>
    </row>
    <row r="1123" spans="2:24" ht="15" customHeight="1" x14ac:dyDescent="0.2">
      <c r="B1123" s="337" t="s">
        <v>36</v>
      </c>
      <c r="C1123" s="133" t="s">
        <v>36</v>
      </c>
      <c r="D1123" s="133" t="s">
        <v>36</v>
      </c>
      <c r="E1123" s="133"/>
      <c r="F1123" s="133"/>
      <c r="G1123" s="133"/>
      <c r="H1123" s="133"/>
      <c r="I1123" s="133"/>
      <c r="J1123" s="133"/>
      <c r="K1123" s="154"/>
      <c r="L1123" s="154"/>
      <c r="M1123" s="154"/>
      <c r="N1123" s="154"/>
      <c r="O1123" s="322" t="str">
        <f>IF($C1123="1 - HöS",'C1. Verprobung'!$C$17,
IF($C1123="2 - HöS/HS",'C1. Verprobung'!$C$18,
IF($C1123="3 - HS",'C1. Verprobung'!$C$19,
IF($C1123="4 - HS/MS",'C1. Verprobung'!$C$20,
IF($C1123="5 - MS",'C1. Verprobung'!$C$21,
IF($C1123="6 - MS/NS",'C1. Verprobung'!$C$22,
IF($C1123="7 - NS",'C1. Verprobung'!$C$23,"-")))))))</f>
        <v>-</v>
      </c>
      <c r="P1123" s="322" t="str">
        <f>IF($C1123="1 - HöS",'C1. Verprobung'!$D$17,
IF($C1123="2 - HöS/HS",'C1. Verprobung'!$D$18,
IF($C1123="3 - HS",'C1. Verprobung'!$D$19,
IF($C1123="4 - HS/MS",'C1. Verprobung'!$D$20,
IF($C1123="5 - MS",'C1. Verprobung'!$D$21,
IF($C1123="6 - MS/NS",'C1. Verprobung'!$D$22,
IF($C1123="7 - NS",'C1. Verprobung'!$D$23,"-")))))))</f>
        <v>-</v>
      </c>
      <c r="Q1123" s="322" t="str">
        <f>IF($C1123="1 - HöS",'C1. Verprobung'!$E$17,
IF($C1123="2 - HöS/HS",'C1. Verprobung'!$E$18,
IF($C1123="3 - HS",'C1. Verprobung'!$E$19,
IF($C1123="4 - HS/MS",'C1. Verprobung'!$E$20,
IF($C1123="5 - MS",'C1. Verprobung'!$E$21,
IF($C1123="6 - MS/NS",'C1. Verprobung'!$E$22,
IF($C1123="7 - NS",'C1. Verprobung'!$E$23,"-")))))))</f>
        <v>-</v>
      </c>
      <c r="R1123" s="322" t="str">
        <f>IF($C1123="1 - HöS",'C1. Verprobung'!$F$17,
IF($C1123="2 - HöS/HS",'C1. Verprobung'!$F$18,
IF($C1123="3 - HS",'C1. Verprobung'!$F$19,
IF($C1123="4 - HS/MS",'C1. Verprobung'!$F$20,
IF($C1123="5 - MS",'C1. Verprobung'!$F$21,
IF($C1123="6 - MS/NS",'C1. Verprobung'!$F$22,
IF($C1123="7 - NS",'C1. Verprobung'!$F$23,"-")))))))</f>
        <v>-</v>
      </c>
      <c r="S1123" s="151"/>
      <c r="T1123" s="181">
        <f t="shared" si="88"/>
        <v>0</v>
      </c>
      <c r="U1123" s="181">
        <f t="shared" si="89"/>
        <v>0</v>
      </c>
      <c r="V1123" s="181">
        <f t="shared" si="90"/>
        <v>0</v>
      </c>
      <c r="W1123" s="181">
        <f t="shared" si="91"/>
        <v>0</v>
      </c>
      <c r="X1123" s="181">
        <f t="shared" si="92"/>
        <v>0</v>
      </c>
    </row>
    <row r="1124" spans="2:24" ht="15" customHeight="1" x14ac:dyDescent="0.2">
      <c r="B1124" s="337" t="s">
        <v>36</v>
      </c>
      <c r="C1124" s="133" t="s">
        <v>36</v>
      </c>
      <c r="D1124" s="133" t="s">
        <v>36</v>
      </c>
      <c r="E1124" s="133"/>
      <c r="F1124" s="133"/>
      <c r="G1124" s="133"/>
      <c r="H1124" s="133"/>
      <c r="I1124" s="133"/>
      <c r="J1124" s="133"/>
      <c r="K1124" s="154"/>
      <c r="L1124" s="154"/>
      <c r="M1124" s="154"/>
      <c r="N1124" s="154"/>
      <c r="O1124" s="322" t="str">
        <f>IF($C1124="1 - HöS",'C1. Verprobung'!$C$17,
IF($C1124="2 - HöS/HS",'C1. Verprobung'!$C$18,
IF($C1124="3 - HS",'C1. Verprobung'!$C$19,
IF($C1124="4 - HS/MS",'C1. Verprobung'!$C$20,
IF($C1124="5 - MS",'C1. Verprobung'!$C$21,
IF($C1124="6 - MS/NS",'C1. Verprobung'!$C$22,
IF($C1124="7 - NS",'C1. Verprobung'!$C$23,"-")))))))</f>
        <v>-</v>
      </c>
      <c r="P1124" s="322" t="str">
        <f>IF($C1124="1 - HöS",'C1. Verprobung'!$D$17,
IF($C1124="2 - HöS/HS",'C1. Verprobung'!$D$18,
IF($C1124="3 - HS",'C1. Verprobung'!$D$19,
IF($C1124="4 - HS/MS",'C1. Verprobung'!$D$20,
IF($C1124="5 - MS",'C1. Verprobung'!$D$21,
IF($C1124="6 - MS/NS",'C1. Verprobung'!$D$22,
IF($C1124="7 - NS",'C1. Verprobung'!$D$23,"-")))))))</f>
        <v>-</v>
      </c>
      <c r="Q1124" s="322" t="str">
        <f>IF($C1124="1 - HöS",'C1. Verprobung'!$E$17,
IF($C1124="2 - HöS/HS",'C1. Verprobung'!$E$18,
IF($C1124="3 - HS",'C1. Verprobung'!$E$19,
IF($C1124="4 - HS/MS",'C1. Verprobung'!$E$20,
IF($C1124="5 - MS",'C1. Verprobung'!$E$21,
IF($C1124="6 - MS/NS",'C1. Verprobung'!$E$22,
IF($C1124="7 - NS",'C1. Verprobung'!$E$23,"-")))))))</f>
        <v>-</v>
      </c>
      <c r="R1124" s="322" t="str">
        <f>IF($C1124="1 - HöS",'C1. Verprobung'!$F$17,
IF($C1124="2 - HöS/HS",'C1. Verprobung'!$F$18,
IF($C1124="3 - HS",'C1. Verprobung'!$F$19,
IF($C1124="4 - HS/MS",'C1. Verprobung'!$F$20,
IF($C1124="5 - MS",'C1. Verprobung'!$F$21,
IF($C1124="6 - MS/NS",'C1. Verprobung'!$F$22,
IF($C1124="7 - NS",'C1. Verprobung'!$F$23,"-")))))))</f>
        <v>-</v>
      </c>
      <c r="S1124" s="151"/>
      <c r="T1124" s="181">
        <f t="shared" si="88"/>
        <v>0</v>
      </c>
      <c r="U1124" s="181">
        <f t="shared" si="89"/>
        <v>0</v>
      </c>
      <c r="V1124" s="181">
        <f t="shared" si="90"/>
        <v>0</v>
      </c>
      <c r="W1124" s="181">
        <f t="shared" si="91"/>
        <v>0</v>
      </c>
      <c r="X1124" s="181">
        <f t="shared" si="92"/>
        <v>0</v>
      </c>
    </row>
    <row r="1125" spans="2:24" ht="15" customHeight="1" x14ac:dyDescent="0.2">
      <c r="B1125" s="337" t="s">
        <v>36</v>
      </c>
      <c r="C1125" s="133" t="s">
        <v>36</v>
      </c>
      <c r="D1125" s="133" t="s">
        <v>36</v>
      </c>
      <c r="E1125" s="133"/>
      <c r="F1125" s="133"/>
      <c r="G1125" s="133"/>
      <c r="H1125" s="133"/>
      <c r="I1125" s="133"/>
      <c r="J1125" s="133"/>
      <c r="K1125" s="154"/>
      <c r="L1125" s="154"/>
      <c r="M1125" s="154"/>
      <c r="N1125" s="154"/>
      <c r="O1125" s="322" t="str">
        <f>IF($C1125="1 - HöS",'C1. Verprobung'!$C$17,
IF($C1125="2 - HöS/HS",'C1. Verprobung'!$C$18,
IF($C1125="3 - HS",'C1. Verprobung'!$C$19,
IF($C1125="4 - HS/MS",'C1. Verprobung'!$C$20,
IF($C1125="5 - MS",'C1. Verprobung'!$C$21,
IF($C1125="6 - MS/NS",'C1. Verprobung'!$C$22,
IF($C1125="7 - NS",'C1. Verprobung'!$C$23,"-")))))))</f>
        <v>-</v>
      </c>
      <c r="P1125" s="322" t="str">
        <f>IF($C1125="1 - HöS",'C1. Verprobung'!$D$17,
IF($C1125="2 - HöS/HS",'C1. Verprobung'!$D$18,
IF($C1125="3 - HS",'C1. Verprobung'!$D$19,
IF($C1125="4 - HS/MS",'C1. Verprobung'!$D$20,
IF($C1125="5 - MS",'C1. Verprobung'!$D$21,
IF($C1125="6 - MS/NS",'C1. Verprobung'!$D$22,
IF($C1125="7 - NS",'C1. Verprobung'!$D$23,"-")))))))</f>
        <v>-</v>
      </c>
      <c r="Q1125" s="322" t="str">
        <f>IF($C1125="1 - HöS",'C1. Verprobung'!$E$17,
IF($C1125="2 - HöS/HS",'C1. Verprobung'!$E$18,
IF($C1125="3 - HS",'C1. Verprobung'!$E$19,
IF($C1125="4 - HS/MS",'C1. Verprobung'!$E$20,
IF($C1125="5 - MS",'C1. Verprobung'!$E$21,
IF($C1125="6 - MS/NS",'C1. Verprobung'!$E$22,
IF($C1125="7 - NS",'C1. Verprobung'!$E$23,"-")))))))</f>
        <v>-</v>
      </c>
      <c r="R1125" s="322" t="str">
        <f>IF($C1125="1 - HöS",'C1. Verprobung'!$F$17,
IF($C1125="2 - HöS/HS",'C1. Verprobung'!$F$18,
IF($C1125="3 - HS",'C1. Verprobung'!$F$19,
IF($C1125="4 - HS/MS",'C1. Verprobung'!$F$20,
IF($C1125="5 - MS",'C1. Verprobung'!$F$21,
IF($C1125="6 - MS/NS",'C1. Verprobung'!$F$22,
IF($C1125="7 - NS",'C1. Verprobung'!$F$23,"-")))))))</f>
        <v>-</v>
      </c>
      <c r="S1125" s="151"/>
      <c r="T1125" s="181">
        <f t="shared" si="88"/>
        <v>0</v>
      </c>
      <c r="U1125" s="181">
        <f t="shared" si="89"/>
        <v>0</v>
      </c>
      <c r="V1125" s="181">
        <f t="shared" si="90"/>
        <v>0</v>
      </c>
      <c r="W1125" s="181">
        <f t="shared" si="91"/>
        <v>0</v>
      </c>
      <c r="X1125" s="181">
        <f t="shared" si="92"/>
        <v>0</v>
      </c>
    </row>
    <row r="1126" spans="2:24" ht="15" customHeight="1" x14ac:dyDescent="0.2">
      <c r="B1126" s="337" t="s">
        <v>36</v>
      </c>
      <c r="C1126" s="133" t="s">
        <v>36</v>
      </c>
      <c r="D1126" s="133" t="s">
        <v>36</v>
      </c>
      <c r="E1126" s="133"/>
      <c r="F1126" s="133"/>
      <c r="G1126" s="133"/>
      <c r="H1126" s="133"/>
      <c r="I1126" s="133"/>
      <c r="J1126" s="133"/>
      <c r="K1126" s="154"/>
      <c r="L1126" s="154"/>
      <c r="M1126" s="154"/>
      <c r="N1126" s="154"/>
      <c r="O1126" s="322" t="str">
        <f>IF($C1126="1 - HöS",'C1. Verprobung'!$C$17,
IF($C1126="2 - HöS/HS",'C1. Verprobung'!$C$18,
IF($C1126="3 - HS",'C1. Verprobung'!$C$19,
IF($C1126="4 - HS/MS",'C1. Verprobung'!$C$20,
IF($C1126="5 - MS",'C1. Verprobung'!$C$21,
IF($C1126="6 - MS/NS",'C1. Verprobung'!$C$22,
IF($C1126="7 - NS",'C1. Verprobung'!$C$23,"-")))))))</f>
        <v>-</v>
      </c>
      <c r="P1126" s="322" t="str">
        <f>IF($C1126="1 - HöS",'C1. Verprobung'!$D$17,
IF($C1126="2 - HöS/HS",'C1. Verprobung'!$D$18,
IF($C1126="3 - HS",'C1. Verprobung'!$D$19,
IF($C1126="4 - HS/MS",'C1. Verprobung'!$D$20,
IF($C1126="5 - MS",'C1. Verprobung'!$D$21,
IF($C1126="6 - MS/NS",'C1. Verprobung'!$D$22,
IF($C1126="7 - NS",'C1. Verprobung'!$D$23,"-")))))))</f>
        <v>-</v>
      </c>
      <c r="Q1126" s="322" t="str">
        <f>IF($C1126="1 - HöS",'C1. Verprobung'!$E$17,
IF($C1126="2 - HöS/HS",'C1. Verprobung'!$E$18,
IF($C1126="3 - HS",'C1. Verprobung'!$E$19,
IF($C1126="4 - HS/MS",'C1. Verprobung'!$E$20,
IF($C1126="5 - MS",'C1. Verprobung'!$E$21,
IF($C1126="6 - MS/NS",'C1. Verprobung'!$E$22,
IF($C1126="7 - NS",'C1. Verprobung'!$E$23,"-")))))))</f>
        <v>-</v>
      </c>
      <c r="R1126" s="322" t="str">
        <f>IF($C1126="1 - HöS",'C1. Verprobung'!$F$17,
IF($C1126="2 - HöS/HS",'C1. Verprobung'!$F$18,
IF($C1126="3 - HS",'C1. Verprobung'!$F$19,
IF($C1126="4 - HS/MS",'C1. Verprobung'!$F$20,
IF($C1126="5 - MS",'C1. Verprobung'!$F$21,
IF($C1126="6 - MS/NS",'C1. Verprobung'!$F$22,
IF($C1126="7 - NS",'C1. Verprobung'!$F$23,"-")))))))</f>
        <v>-</v>
      </c>
      <c r="S1126" s="151"/>
      <c r="T1126" s="181">
        <f t="shared" si="88"/>
        <v>0</v>
      </c>
      <c r="U1126" s="181">
        <f t="shared" si="89"/>
        <v>0</v>
      </c>
      <c r="V1126" s="181">
        <f t="shared" si="90"/>
        <v>0</v>
      </c>
      <c r="W1126" s="181">
        <f t="shared" si="91"/>
        <v>0</v>
      </c>
      <c r="X1126" s="181">
        <f t="shared" si="92"/>
        <v>0</v>
      </c>
    </row>
    <row r="1127" spans="2:24" ht="15" customHeight="1" x14ac:dyDescent="0.2">
      <c r="B1127" s="337" t="s">
        <v>36</v>
      </c>
      <c r="C1127" s="133" t="s">
        <v>36</v>
      </c>
      <c r="D1127" s="133" t="s">
        <v>36</v>
      </c>
      <c r="E1127" s="133"/>
      <c r="F1127" s="133"/>
      <c r="G1127" s="133"/>
      <c r="H1127" s="133"/>
      <c r="I1127" s="133"/>
      <c r="J1127" s="133"/>
      <c r="K1127" s="154"/>
      <c r="L1127" s="154"/>
      <c r="M1127" s="154"/>
      <c r="N1127" s="154"/>
      <c r="O1127" s="322" t="str">
        <f>IF($C1127="1 - HöS",'C1. Verprobung'!$C$17,
IF($C1127="2 - HöS/HS",'C1. Verprobung'!$C$18,
IF($C1127="3 - HS",'C1. Verprobung'!$C$19,
IF($C1127="4 - HS/MS",'C1. Verprobung'!$C$20,
IF($C1127="5 - MS",'C1. Verprobung'!$C$21,
IF($C1127="6 - MS/NS",'C1. Verprobung'!$C$22,
IF($C1127="7 - NS",'C1. Verprobung'!$C$23,"-")))))))</f>
        <v>-</v>
      </c>
      <c r="P1127" s="322" t="str">
        <f>IF($C1127="1 - HöS",'C1. Verprobung'!$D$17,
IF($C1127="2 - HöS/HS",'C1. Verprobung'!$D$18,
IF($C1127="3 - HS",'C1. Verprobung'!$D$19,
IF($C1127="4 - HS/MS",'C1. Verprobung'!$D$20,
IF($C1127="5 - MS",'C1. Verprobung'!$D$21,
IF($C1127="6 - MS/NS",'C1. Verprobung'!$D$22,
IF($C1127="7 - NS",'C1. Verprobung'!$D$23,"-")))))))</f>
        <v>-</v>
      </c>
      <c r="Q1127" s="322" t="str">
        <f>IF($C1127="1 - HöS",'C1. Verprobung'!$E$17,
IF($C1127="2 - HöS/HS",'C1. Verprobung'!$E$18,
IF($C1127="3 - HS",'C1. Verprobung'!$E$19,
IF($C1127="4 - HS/MS",'C1. Verprobung'!$E$20,
IF($C1127="5 - MS",'C1. Verprobung'!$E$21,
IF($C1127="6 - MS/NS",'C1. Verprobung'!$E$22,
IF($C1127="7 - NS",'C1. Verprobung'!$E$23,"-")))))))</f>
        <v>-</v>
      </c>
      <c r="R1127" s="322" t="str">
        <f>IF($C1127="1 - HöS",'C1. Verprobung'!$F$17,
IF($C1127="2 - HöS/HS",'C1. Verprobung'!$F$18,
IF($C1127="3 - HS",'C1. Verprobung'!$F$19,
IF($C1127="4 - HS/MS",'C1. Verprobung'!$F$20,
IF($C1127="5 - MS",'C1. Verprobung'!$F$21,
IF($C1127="6 - MS/NS",'C1. Verprobung'!$F$22,
IF($C1127="7 - NS",'C1. Verprobung'!$F$23,"-")))))))</f>
        <v>-</v>
      </c>
      <c r="S1127" s="151"/>
      <c r="T1127" s="181">
        <f t="shared" si="88"/>
        <v>0</v>
      </c>
      <c r="U1127" s="181">
        <f t="shared" si="89"/>
        <v>0</v>
      </c>
      <c r="V1127" s="181">
        <f t="shared" si="90"/>
        <v>0</v>
      </c>
      <c r="W1127" s="181">
        <f t="shared" si="91"/>
        <v>0</v>
      </c>
      <c r="X1127" s="181">
        <f t="shared" si="92"/>
        <v>0</v>
      </c>
    </row>
    <row r="1128" spans="2:24" ht="15" customHeight="1" x14ac:dyDescent="0.2">
      <c r="B1128" s="337" t="s">
        <v>36</v>
      </c>
      <c r="C1128" s="133" t="s">
        <v>36</v>
      </c>
      <c r="D1128" s="133" t="s">
        <v>36</v>
      </c>
      <c r="E1128" s="133"/>
      <c r="F1128" s="133"/>
      <c r="G1128" s="133"/>
      <c r="H1128" s="133"/>
      <c r="I1128" s="133"/>
      <c r="J1128" s="133"/>
      <c r="K1128" s="154"/>
      <c r="L1128" s="154"/>
      <c r="M1128" s="154"/>
      <c r="N1128" s="154"/>
      <c r="O1128" s="322" t="str">
        <f>IF($C1128="1 - HöS",'C1. Verprobung'!$C$17,
IF($C1128="2 - HöS/HS",'C1. Verprobung'!$C$18,
IF($C1128="3 - HS",'C1. Verprobung'!$C$19,
IF($C1128="4 - HS/MS",'C1. Verprobung'!$C$20,
IF($C1128="5 - MS",'C1. Verprobung'!$C$21,
IF($C1128="6 - MS/NS",'C1. Verprobung'!$C$22,
IF($C1128="7 - NS",'C1. Verprobung'!$C$23,"-")))))))</f>
        <v>-</v>
      </c>
      <c r="P1128" s="322" t="str">
        <f>IF($C1128="1 - HöS",'C1. Verprobung'!$D$17,
IF($C1128="2 - HöS/HS",'C1. Verprobung'!$D$18,
IF($C1128="3 - HS",'C1. Verprobung'!$D$19,
IF($C1128="4 - HS/MS",'C1. Verprobung'!$D$20,
IF($C1128="5 - MS",'C1. Verprobung'!$D$21,
IF($C1128="6 - MS/NS",'C1. Verprobung'!$D$22,
IF($C1128="7 - NS",'C1. Verprobung'!$D$23,"-")))))))</f>
        <v>-</v>
      </c>
      <c r="Q1128" s="322" t="str">
        <f>IF($C1128="1 - HöS",'C1. Verprobung'!$E$17,
IF($C1128="2 - HöS/HS",'C1. Verprobung'!$E$18,
IF($C1128="3 - HS",'C1. Verprobung'!$E$19,
IF($C1128="4 - HS/MS",'C1. Verprobung'!$E$20,
IF($C1128="5 - MS",'C1. Verprobung'!$E$21,
IF($C1128="6 - MS/NS",'C1. Verprobung'!$E$22,
IF($C1128="7 - NS",'C1. Verprobung'!$E$23,"-")))))))</f>
        <v>-</v>
      </c>
      <c r="R1128" s="322" t="str">
        <f>IF($C1128="1 - HöS",'C1. Verprobung'!$F$17,
IF($C1128="2 - HöS/HS",'C1. Verprobung'!$F$18,
IF($C1128="3 - HS",'C1. Verprobung'!$F$19,
IF($C1128="4 - HS/MS",'C1. Verprobung'!$F$20,
IF($C1128="5 - MS",'C1. Verprobung'!$F$21,
IF($C1128="6 - MS/NS",'C1. Verprobung'!$F$22,
IF($C1128="7 - NS",'C1. Verprobung'!$F$23,"-")))))))</f>
        <v>-</v>
      </c>
      <c r="S1128" s="151"/>
      <c r="T1128" s="181">
        <f t="shared" si="88"/>
        <v>0</v>
      </c>
      <c r="U1128" s="181">
        <f t="shared" si="89"/>
        <v>0</v>
      </c>
      <c r="V1128" s="181">
        <f t="shared" si="90"/>
        <v>0</v>
      </c>
      <c r="W1128" s="181">
        <f t="shared" si="91"/>
        <v>0</v>
      </c>
      <c r="X1128" s="181">
        <f t="shared" si="92"/>
        <v>0</v>
      </c>
    </row>
    <row r="1129" spans="2:24" ht="15" customHeight="1" x14ac:dyDescent="0.2">
      <c r="B1129" s="337" t="s">
        <v>36</v>
      </c>
      <c r="C1129" s="133" t="s">
        <v>36</v>
      </c>
      <c r="D1129" s="133" t="s">
        <v>36</v>
      </c>
      <c r="E1129" s="133"/>
      <c r="F1129" s="133"/>
      <c r="G1129" s="133"/>
      <c r="H1129" s="133"/>
      <c r="I1129" s="133"/>
      <c r="J1129" s="133"/>
      <c r="K1129" s="154"/>
      <c r="L1129" s="154"/>
      <c r="M1129" s="154"/>
      <c r="N1129" s="154"/>
      <c r="O1129" s="322" t="str">
        <f>IF($C1129="1 - HöS",'C1. Verprobung'!$C$17,
IF($C1129="2 - HöS/HS",'C1. Verprobung'!$C$18,
IF($C1129="3 - HS",'C1. Verprobung'!$C$19,
IF($C1129="4 - HS/MS",'C1. Verprobung'!$C$20,
IF($C1129="5 - MS",'C1. Verprobung'!$C$21,
IF($C1129="6 - MS/NS",'C1. Verprobung'!$C$22,
IF($C1129="7 - NS",'C1. Verprobung'!$C$23,"-")))))))</f>
        <v>-</v>
      </c>
      <c r="P1129" s="322" t="str">
        <f>IF($C1129="1 - HöS",'C1. Verprobung'!$D$17,
IF($C1129="2 - HöS/HS",'C1. Verprobung'!$D$18,
IF($C1129="3 - HS",'C1. Verprobung'!$D$19,
IF($C1129="4 - HS/MS",'C1. Verprobung'!$D$20,
IF($C1129="5 - MS",'C1. Verprobung'!$D$21,
IF($C1129="6 - MS/NS",'C1. Verprobung'!$D$22,
IF($C1129="7 - NS",'C1. Verprobung'!$D$23,"-")))))))</f>
        <v>-</v>
      </c>
      <c r="Q1129" s="322" t="str">
        <f>IF($C1129="1 - HöS",'C1. Verprobung'!$E$17,
IF($C1129="2 - HöS/HS",'C1. Verprobung'!$E$18,
IF($C1129="3 - HS",'C1. Verprobung'!$E$19,
IF($C1129="4 - HS/MS",'C1. Verprobung'!$E$20,
IF($C1129="5 - MS",'C1. Verprobung'!$E$21,
IF($C1129="6 - MS/NS",'C1. Verprobung'!$E$22,
IF($C1129="7 - NS",'C1. Verprobung'!$E$23,"-")))))))</f>
        <v>-</v>
      </c>
      <c r="R1129" s="322" t="str">
        <f>IF($C1129="1 - HöS",'C1. Verprobung'!$F$17,
IF($C1129="2 - HöS/HS",'C1. Verprobung'!$F$18,
IF($C1129="3 - HS",'C1. Verprobung'!$F$19,
IF($C1129="4 - HS/MS",'C1. Verprobung'!$F$20,
IF($C1129="5 - MS",'C1. Verprobung'!$F$21,
IF($C1129="6 - MS/NS",'C1. Verprobung'!$F$22,
IF($C1129="7 - NS",'C1. Verprobung'!$F$23,"-")))))))</f>
        <v>-</v>
      </c>
      <c r="S1129" s="151"/>
      <c r="T1129" s="181">
        <f t="shared" si="88"/>
        <v>0</v>
      </c>
      <c r="U1129" s="181">
        <f t="shared" si="89"/>
        <v>0</v>
      </c>
      <c r="V1129" s="181">
        <f t="shared" si="90"/>
        <v>0</v>
      </c>
      <c r="W1129" s="181">
        <f t="shared" si="91"/>
        <v>0</v>
      </c>
      <c r="X1129" s="181">
        <f t="shared" si="92"/>
        <v>0</v>
      </c>
    </row>
    <row r="1130" spans="2:24" ht="15" customHeight="1" x14ac:dyDescent="0.2">
      <c r="B1130" s="337" t="s">
        <v>36</v>
      </c>
      <c r="C1130" s="133" t="s">
        <v>36</v>
      </c>
      <c r="D1130" s="133" t="s">
        <v>36</v>
      </c>
      <c r="E1130" s="133"/>
      <c r="F1130" s="133"/>
      <c r="G1130" s="133"/>
      <c r="H1130" s="133"/>
      <c r="I1130" s="133"/>
      <c r="J1130" s="133"/>
      <c r="K1130" s="154"/>
      <c r="L1130" s="154"/>
      <c r="M1130" s="154"/>
      <c r="N1130" s="154"/>
      <c r="O1130" s="322" t="str">
        <f>IF($C1130="1 - HöS",'C1. Verprobung'!$C$17,
IF($C1130="2 - HöS/HS",'C1. Verprobung'!$C$18,
IF($C1130="3 - HS",'C1. Verprobung'!$C$19,
IF($C1130="4 - HS/MS",'C1. Verprobung'!$C$20,
IF($C1130="5 - MS",'C1. Verprobung'!$C$21,
IF($C1130="6 - MS/NS",'C1. Verprobung'!$C$22,
IF($C1130="7 - NS",'C1. Verprobung'!$C$23,"-")))))))</f>
        <v>-</v>
      </c>
      <c r="P1130" s="322" t="str">
        <f>IF($C1130="1 - HöS",'C1. Verprobung'!$D$17,
IF($C1130="2 - HöS/HS",'C1. Verprobung'!$D$18,
IF($C1130="3 - HS",'C1. Verprobung'!$D$19,
IF($C1130="4 - HS/MS",'C1. Verprobung'!$D$20,
IF($C1130="5 - MS",'C1. Verprobung'!$D$21,
IF($C1130="6 - MS/NS",'C1. Verprobung'!$D$22,
IF($C1130="7 - NS",'C1. Verprobung'!$D$23,"-")))))))</f>
        <v>-</v>
      </c>
      <c r="Q1130" s="322" t="str">
        <f>IF($C1130="1 - HöS",'C1. Verprobung'!$E$17,
IF($C1130="2 - HöS/HS",'C1. Verprobung'!$E$18,
IF($C1130="3 - HS",'C1. Verprobung'!$E$19,
IF($C1130="4 - HS/MS",'C1. Verprobung'!$E$20,
IF($C1130="5 - MS",'C1. Verprobung'!$E$21,
IF($C1130="6 - MS/NS",'C1. Verprobung'!$E$22,
IF($C1130="7 - NS",'C1. Verprobung'!$E$23,"-")))))))</f>
        <v>-</v>
      </c>
      <c r="R1130" s="322" t="str">
        <f>IF($C1130="1 - HöS",'C1. Verprobung'!$F$17,
IF($C1130="2 - HöS/HS",'C1. Verprobung'!$F$18,
IF($C1130="3 - HS",'C1. Verprobung'!$F$19,
IF($C1130="4 - HS/MS",'C1. Verprobung'!$F$20,
IF($C1130="5 - MS",'C1. Verprobung'!$F$21,
IF($C1130="6 - MS/NS",'C1. Verprobung'!$F$22,
IF($C1130="7 - NS",'C1. Verprobung'!$F$23,"-")))))))</f>
        <v>-</v>
      </c>
      <c r="S1130" s="151"/>
      <c r="T1130" s="181">
        <f t="shared" si="88"/>
        <v>0</v>
      </c>
      <c r="U1130" s="181">
        <f t="shared" si="89"/>
        <v>0</v>
      </c>
      <c r="V1130" s="181">
        <f t="shared" si="90"/>
        <v>0</v>
      </c>
      <c r="W1130" s="181">
        <f t="shared" si="91"/>
        <v>0</v>
      </c>
      <c r="X1130" s="181">
        <f t="shared" si="92"/>
        <v>0</v>
      </c>
    </row>
    <row r="1131" spans="2:24" ht="15" customHeight="1" x14ac:dyDescent="0.2">
      <c r="B1131" s="337" t="s">
        <v>36</v>
      </c>
      <c r="C1131" s="133" t="s">
        <v>36</v>
      </c>
      <c r="D1131" s="133" t="s">
        <v>36</v>
      </c>
      <c r="E1131" s="133"/>
      <c r="F1131" s="133"/>
      <c r="G1131" s="133"/>
      <c r="H1131" s="133"/>
      <c r="I1131" s="133"/>
      <c r="J1131" s="133"/>
      <c r="K1131" s="154"/>
      <c r="L1131" s="154"/>
      <c r="M1131" s="154"/>
      <c r="N1131" s="154"/>
      <c r="O1131" s="322" t="str">
        <f>IF($C1131="1 - HöS",'C1. Verprobung'!$C$17,
IF($C1131="2 - HöS/HS",'C1. Verprobung'!$C$18,
IF($C1131="3 - HS",'C1. Verprobung'!$C$19,
IF($C1131="4 - HS/MS",'C1. Verprobung'!$C$20,
IF($C1131="5 - MS",'C1. Verprobung'!$C$21,
IF($C1131="6 - MS/NS",'C1. Verprobung'!$C$22,
IF($C1131="7 - NS",'C1. Verprobung'!$C$23,"-")))))))</f>
        <v>-</v>
      </c>
      <c r="P1131" s="322" t="str">
        <f>IF($C1131="1 - HöS",'C1. Verprobung'!$D$17,
IF($C1131="2 - HöS/HS",'C1. Verprobung'!$D$18,
IF($C1131="3 - HS",'C1. Verprobung'!$D$19,
IF($C1131="4 - HS/MS",'C1. Verprobung'!$D$20,
IF($C1131="5 - MS",'C1. Verprobung'!$D$21,
IF($C1131="6 - MS/NS",'C1. Verprobung'!$D$22,
IF($C1131="7 - NS",'C1. Verprobung'!$D$23,"-")))))))</f>
        <v>-</v>
      </c>
      <c r="Q1131" s="322" t="str">
        <f>IF($C1131="1 - HöS",'C1. Verprobung'!$E$17,
IF($C1131="2 - HöS/HS",'C1. Verprobung'!$E$18,
IF($C1131="3 - HS",'C1. Verprobung'!$E$19,
IF($C1131="4 - HS/MS",'C1. Verprobung'!$E$20,
IF($C1131="5 - MS",'C1. Verprobung'!$E$21,
IF($C1131="6 - MS/NS",'C1. Verprobung'!$E$22,
IF($C1131="7 - NS",'C1. Verprobung'!$E$23,"-")))))))</f>
        <v>-</v>
      </c>
      <c r="R1131" s="322" t="str">
        <f>IF($C1131="1 - HöS",'C1. Verprobung'!$F$17,
IF($C1131="2 - HöS/HS",'C1. Verprobung'!$F$18,
IF($C1131="3 - HS",'C1. Verprobung'!$F$19,
IF($C1131="4 - HS/MS",'C1. Verprobung'!$F$20,
IF($C1131="5 - MS",'C1. Verprobung'!$F$21,
IF($C1131="6 - MS/NS",'C1. Verprobung'!$F$22,
IF($C1131="7 - NS",'C1. Verprobung'!$F$23,"-")))))))</f>
        <v>-</v>
      </c>
      <c r="S1131" s="151"/>
      <c r="T1131" s="181">
        <f t="shared" si="88"/>
        <v>0</v>
      </c>
      <c r="U1131" s="181">
        <f t="shared" si="89"/>
        <v>0</v>
      </c>
      <c r="V1131" s="181">
        <f t="shared" si="90"/>
        <v>0</v>
      </c>
      <c r="W1131" s="181">
        <f t="shared" si="91"/>
        <v>0</v>
      </c>
      <c r="X1131" s="181">
        <f t="shared" si="92"/>
        <v>0</v>
      </c>
    </row>
    <row r="1132" spans="2:24" ht="15" customHeight="1" x14ac:dyDescent="0.2">
      <c r="B1132" s="337" t="s">
        <v>36</v>
      </c>
      <c r="C1132" s="133" t="s">
        <v>36</v>
      </c>
      <c r="D1132" s="133" t="s">
        <v>36</v>
      </c>
      <c r="E1132" s="133"/>
      <c r="F1132" s="133"/>
      <c r="G1132" s="133"/>
      <c r="H1132" s="133"/>
      <c r="I1132" s="133"/>
      <c r="J1132" s="133"/>
      <c r="K1132" s="154"/>
      <c r="L1132" s="154"/>
      <c r="M1132" s="154"/>
      <c r="N1132" s="154"/>
      <c r="O1132" s="322" t="str">
        <f>IF($C1132="1 - HöS",'C1. Verprobung'!$C$17,
IF($C1132="2 - HöS/HS",'C1. Verprobung'!$C$18,
IF($C1132="3 - HS",'C1. Verprobung'!$C$19,
IF($C1132="4 - HS/MS",'C1. Verprobung'!$C$20,
IF($C1132="5 - MS",'C1. Verprobung'!$C$21,
IF($C1132="6 - MS/NS",'C1. Verprobung'!$C$22,
IF($C1132="7 - NS",'C1. Verprobung'!$C$23,"-")))))))</f>
        <v>-</v>
      </c>
      <c r="P1132" s="322" t="str">
        <f>IF($C1132="1 - HöS",'C1. Verprobung'!$D$17,
IF($C1132="2 - HöS/HS",'C1. Verprobung'!$D$18,
IF($C1132="3 - HS",'C1. Verprobung'!$D$19,
IF($C1132="4 - HS/MS",'C1. Verprobung'!$D$20,
IF($C1132="5 - MS",'C1. Verprobung'!$D$21,
IF($C1132="6 - MS/NS",'C1. Verprobung'!$D$22,
IF($C1132="7 - NS",'C1. Verprobung'!$D$23,"-")))))))</f>
        <v>-</v>
      </c>
      <c r="Q1132" s="322" t="str">
        <f>IF($C1132="1 - HöS",'C1. Verprobung'!$E$17,
IF($C1132="2 - HöS/HS",'C1. Verprobung'!$E$18,
IF($C1132="3 - HS",'C1. Verprobung'!$E$19,
IF($C1132="4 - HS/MS",'C1. Verprobung'!$E$20,
IF($C1132="5 - MS",'C1. Verprobung'!$E$21,
IF($C1132="6 - MS/NS",'C1. Verprobung'!$E$22,
IF($C1132="7 - NS",'C1. Verprobung'!$E$23,"-")))))))</f>
        <v>-</v>
      </c>
      <c r="R1132" s="322" t="str">
        <f>IF($C1132="1 - HöS",'C1. Verprobung'!$F$17,
IF($C1132="2 - HöS/HS",'C1. Verprobung'!$F$18,
IF($C1132="3 - HS",'C1. Verprobung'!$F$19,
IF($C1132="4 - HS/MS",'C1. Verprobung'!$F$20,
IF($C1132="5 - MS",'C1. Verprobung'!$F$21,
IF($C1132="6 - MS/NS",'C1. Verprobung'!$F$22,
IF($C1132="7 - NS",'C1. Verprobung'!$F$23,"-")))))))</f>
        <v>-</v>
      </c>
      <c r="S1132" s="151"/>
      <c r="T1132" s="181">
        <f t="shared" si="88"/>
        <v>0</v>
      </c>
      <c r="U1132" s="181">
        <f t="shared" si="89"/>
        <v>0</v>
      </c>
      <c r="V1132" s="181">
        <f t="shared" si="90"/>
        <v>0</v>
      </c>
      <c r="W1132" s="181">
        <f t="shared" si="91"/>
        <v>0</v>
      </c>
      <c r="X1132" s="181">
        <f t="shared" si="92"/>
        <v>0</v>
      </c>
    </row>
    <row r="1133" spans="2:24" ht="15" customHeight="1" x14ac:dyDescent="0.2">
      <c r="B1133" s="337" t="s">
        <v>36</v>
      </c>
      <c r="C1133" s="133" t="s">
        <v>36</v>
      </c>
      <c r="D1133" s="133" t="s">
        <v>36</v>
      </c>
      <c r="E1133" s="133"/>
      <c r="F1133" s="133"/>
      <c r="G1133" s="133"/>
      <c r="H1133" s="133"/>
      <c r="I1133" s="133"/>
      <c r="J1133" s="133"/>
      <c r="K1133" s="154"/>
      <c r="L1133" s="154"/>
      <c r="M1133" s="154"/>
      <c r="N1133" s="154"/>
      <c r="O1133" s="322" t="str">
        <f>IF($C1133="1 - HöS",'C1. Verprobung'!$C$17,
IF($C1133="2 - HöS/HS",'C1. Verprobung'!$C$18,
IF($C1133="3 - HS",'C1. Verprobung'!$C$19,
IF($C1133="4 - HS/MS",'C1. Verprobung'!$C$20,
IF($C1133="5 - MS",'C1. Verprobung'!$C$21,
IF($C1133="6 - MS/NS",'C1. Verprobung'!$C$22,
IF($C1133="7 - NS",'C1. Verprobung'!$C$23,"-")))))))</f>
        <v>-</v>
      </c>
      <c r="P1133" s="322" t="str">
        <f>IF($C1133="1 - HöS",'C1. Verprobung'!$D$17,
IF($C1133="2 - HöS/HS",'C1. Verprobung'!$D$18,
IF($C1133="3 - HS",'C1. Verprobung'!$D$19,
IF($C1133="4 - HS/MS",'C1. Verprobung'!$D$20,
IF($C1133="5 - MS",'C1. Verprobung'!$D$21,
IF($C1133="6 - MS/NS",'C1. Verprobung'!$D$22,
IF($C1133="7 - NS",'C1. Verprobung'!$D$23,"-")))))))</f>
        <v>-</v>
      </c>
      <c r="Q1133" s="322" t="str">
        <f>IF($C1133="1 - HöS",'C1. Verprobung'!$E$17,
IF($C1133="2 - HöS/HS",'C1. Verprobung'!$E$18,
IF($C1133="3 - HS",'C1. Verprobung'!$E$19,
IF($C1133="4 - HS/MS",'C1. Verprobung'!$E$20,
IF($C1133="5 - MS",'C1. Verprobung'!$E$21,
IF($C1133="6 - MS/NS",'C1. Verprobung'!$E$22,
IF($C1133="7 - NS",'C1. Verprobung'!$E$23,"-")))))))</f>
        <v>-</v>
      </c>
      <c r="R1133" s="322" t="str">
        <f>IF($C1133="1 - HöS",'C1. Verprobung'!$F$17,
IF($C1133="2 - HöS/HS",'C1. Verprobung'!$F$18,
IF($C1133="3 - HS",'C1. Verprobung'!$F$19,
IF($C1133="4 - HS/MS",'C1. Verprobung'!$F$20,
IF($C1133="5 - MS",'C1. Verprobung'!$F$21,
IF($C1133="6 - MS/NS",'C1. Verprobung'!$F$22,
IF($C1133="7 - NS",'C1. Verprobung'!$F$23,"-")))))))</f>
        <v>-</v>
      </c>
      <c r="S1133" s="151"/>
      <c r="T1133" s="181">
        <f t="shared" si="88"/>
        <v>0</v>
      </c>
      <c r="U1133" s="181">
        <f t="shared" si="89"/>
        <v>0</v>
      </c>
      <c r="V1133" s="181">
        <f t="shared" si="90"/>
        <v>0</v>
      </c>
      <c r="W1133" s="181">
        <f t="shared" si="91"/>
        <v>0</v>
      </c>
      <c r="X1133" s="181">
        <f t="shared" si="92"/>
        <v>0</v>
      </c>
    </row>
    <row r="1134" spans="2:24" ht="15" customHeight="1" x14ac:dyDescent="0.2">
      <c r="B1134" s="337" t="s">
        <v>36</v>
      </c>
      <c r="C1134" s="133" t="s">
        <v>36</v>
      </c>
      <c r="D1134" s="133" t="s">
        <v>36</v>
      </c>
      <c r="E1134" s="133"/>
      <c r="F1134" s="133"/>
      <c r="G1134" s="133"/>
      <c r="H1134" s="133"/>
      <c r="I1134" s="133"/>
      <c r="J1134" s="133"/>
      <c r="K1134" s="154"/>
      <c r="L1134" s="154"/>
      <c r="M1134" s="154"/>
      <c r="N1134" s="154"/>
      <c r="O1134" s="322" t="str">
        <f>IF($C1134="1 - HöS",'C1. Verprobung'!$C$17,
IF($C1134="2 - HöS/HS",'C1. Verprobung'!$C$18,
IF($C1134="3 - HS",'C1. Verprobung'!$C$19,
IF($C1134="4 - HS/MS",'C1. Verprobung'!$C$20,
IF($C1134="5 - MS",'C1. Verprobung'!$C$21,
IF($C1134="6 - MS/NS",'C1. Verprobung'!$C$22,
IF($C1134="7 - NS",'C1. Verprobung'!$C$23,"-")))))))</f>
        <v>-</v>
      </c>
      <c r="P1134" s="322" t="str">
        <f>IF($C1134="1 - HöS",'C1. Verprobung'!$D$17,
IF($C1134="2 - HöS/HS",'C1. Verprobung'!$D$18,
IF($C1134="3 - HS",'C1. Verprobung'!$D$19,
IF($C1134="4 - HS/MS",'C1. Verprobung'!$D$20,
IF($C1134="5 - MS",'C1. Verprobung'!$D$21,
IF($C1134="6 - MS/NS",'C1. Verprobung'!$D$22,
IF($C1134="7 - NS",'C1. Verprobung'!$D$23,"-")))))))</f>
        <v>-</v>
      </c>
      <c r="Q1134" s="322" t="str">
        <f>IF($C1134="1 - HöS",'C1. Verprobung'!$E$17,
IF($C1134="2 - HöS/HS",'C1. Verprobung'!$E$18,
IF($C1134="3 - HS",'C1. Verprobung'!$E$19,
IF($C1134="4 - HS/MS",'C1. Verprobung'!$E$20,
IF($C1134="5 - MS",'C1. Verprobung'!$E$21,
IF($C1134="6 - MS/NS",'C1. Verprobung'!$E$22,
IF($C1134="7 - NS",'C1. Verprobung'!$E$23,"-")))))))</f>
        <v>-</v>
      </c>
      <c r="R1134" s="322" t="str">
        <f>IF($C1134="1 - HöS",'C1. Verprobung'!$F$17,
IF($C1134="2 - HöS/HS",'C1. Verprobung'!$F$18,
IF($C1134="3 - HS",'C1. Verprobung'!$F$19,
IF($C1134="4 - HS/MS",'C1. Verprobung'!$F$20,
IF($C1134="5 - MS",'C1. Verprobung'!$F$21,
IF($C1134="6 - MS/NS",'C1. Verprobung'!$F$22,
IF($C1134="7 - NS",'C1. Verprobung'!$F$23,"-")))))))</f>
        <v>-</v>
      </c>
      <c r="S1134" s="151"/>
      <c r="T1134" s="181">
        <f t="shared" si="88"/>
        <v>0</v>
      </c>
      <c r="U1134" s="181">
        <f t="shared" si="89"/>
        <v>0</v>
      </c>
      <c r="V1134" s="181">
        <f t="shared" si="90"/>
        <v>0</v>
      </c>
      <c r="W1134" s="181">
        <f t="shared" si="91"/>
        <v>0</v>
      </c>
      <c r="X1134" s="181">
        <f t="shared" si="92"/>
        <v>0</v>
      </c>
    </row>
    <row r="1135" spans="2:24" ht="15" customHeight="1" x14ac:dyDescent="0.2">
      <c r="B1135" s="337" t="s">
        <v>36</v>
      </c>
      <c r="C1135" s="133" t="s">
        <v>36</v>
      </c>
      <c r="D1135" s="133" t="s">
        <v>36</v>
      </c>
      <c r="E1135" s="133"/>
      <c r="F1135" s="133"/>
      <c r="G1135" s="133"/>
      <c r="H1135" s="133"/>
      <c r="I1135" s="133"/>
      <c r="J1135" s="133"/>
      <c r="K1135" s="154"/>
      <c r="L1135" s="154"/>
      <c r="M1135" s="154"/>
      <c r="N1135" s="154"/>
      <c r="O1135" s="322" t="str">
        <f>IF($C1135="1 - HöS",'C1. Verprobung'!$C$17,
IF($C1135="2 - HöS/HS",'C1. Verprobung'!$C$18,
IF($C1135="3 - HS",'C1. Verprobung'!$C$19,
IF($C1135="4 - HS/MS",'C1. Verprobung'!$C$20,
IF($C1135="5 - MS",'C1. Verprobung'!$C$21,
IF($C1135="6 - MS/NS",'C1. Verprobung'!$C$22,
IF($C1135="7 - NS",'C1. Verprobung'!$C$23,"-")))))))</f>
        <v>-</v>
      </c>
      <c r="P1135" s="322" t="str">
        <f>IF($C1135="1 - HöS",'C1. Verprobung'!$D$17,
IF($C1135="2 - HöS/HS",'C1. Verprobung'!$D$18,
IF($C1135="3 - HS",'C1. Verprobung'!$D$19,
IF($C1135="4 - HS/MS",'C1. Verprobung'!$D$20,
IF($C1135="5 - MS",'C1. Verprobung'!$D$21,
IF($C1135="6 - MS/NS",'C1. Verprobung'!$D$22,
IF($C1135="7 - NS",'C1. Verprobung'!$D$23,"-")))))))</f>
        <v>-</v>
      </c>
      <c r="Q1135" s="322" t="str">
        <f>IF($C1135="1 - HöS",'C1. Verprobung'!$E$17,
IF($C1135="2 - HöS/HS",'C1. Verprobung'!$E$18,
IF($C1135="3 - HS",'C1. Verprobung'!$E$19,
IF($C1135="4 - HS/MS",'C1. Verprobung'!$E$20,
IF($C1135="5 - MS",'C1. Verprobung'!$E$21,
IF($C1135="6 - MS/NS",'C1. Verprobung'!$E$22,
IF($C1135="7 - NS",'C1. Verprobung'!$E$23,"-")))))))</f>
        <v>-</v>
      </c>
      <c r="R1135" s="322" t="str">
        <f>IF($C1135="1 - HöS",'C1. Verprobung'!$F$17,
IF($C1135="2 - HöS/HS",'C1. Verprobung'!$F$18,
IF($C1135="3 - HS",'C1. Verprobung'!$F$19,
IF($C1135="4 - HS/MS",'C1. Verprobung'!$F$20,
IF($C1135="5 - MS",'C1. Verprobung'!$F$21,
IF($C1135="6 - MS/NS",'C1. Verprobung'!$F$22,
IF($C1135="7 - NS",'C1. Verprobung'!$F$23,"-")))))))</f>
        <v>-</v>
      </c>
      <c r="S1135" s="151"/>
      <c r="T1135" s="181">
        <f t="shared" si="88"/>
        <v>0</v>
      </c>
      <c r="U1135" s="181">
        <f t="shared" si="89"/>
        <v>0</v>
      </c>
      <c r="V1135" s="181">
        <f t="shared" si="90"/>
        <v>0</v>
      </c>
      <c r="W1135" s="181">
        <f t="shared" si="91"/>
        <v>0</v>
      </c>
      <c r="X1135" s="181">
        <f t="shared" si="92"/>
        <v>0</v>
      </c>
    </row>
    <row r="1136" spans="2:24" ht="15" customHeight="1" x14ac:dyDescent="0.2">
      <c r="B1136" s="337" t="s">
        <v>36</v>
      </c>
      <c r="C1136" s="133" t="s">
        <v>36</v>
      </c>
      <c r="D1136" s="133" t="s">
        <v>36</v>
      </c>
      <c r="E1136" s="133"/>
      <c r="F1136" s="133"/>
      <c r="G1136" s="133"/>
      <c r="H1136" s="133"/>
      <c r="I1136" s="133"/>
      <c r="J1136" s="133"/>
      <c r="K1136" s="154"/>
      <c r="L1136" s="154"/>
      <c r="M1136" s="154"/>
      <c r="N1136" s="154"/>
      <c r="O1136" s="322" t="str">
        <f>IF($C1136="1 - HöS",'C1. Verprobung'!$C$17,
IF($C1136="2 - HöS/HS",'C1. Verprobung'!$C$18,
IF($C1136="3 - HS",'C1. Verprobung'!$C$19,
IF($C1136="4 - HS/MS",'C1. Verprobung'!$C$20,
IF($C1136="5 - MS",'C1. Verprobung'!$C$21,
IF($C1136="6 - MS/NS",'C1. Verprobung'!$C$22,
IF($C1136="7 - NS",'C1. Verprobung'!$C$23,"-")))))))</f>
        <v>-</v>
      </c>
      <c r="P1136" s="322" t="str">
        <f>IF($C1136="1 - HöS",'C1. Verprobung'!$D$17,
IF($C1136="2 - HöS/HS",'C1. Verprobung'!$D$18,
IF($C1136="3 - HS",'C1. Verprobung'!$D$19,
IF($C1136="4 - HS/MS",'C1. Verprobung'!$D$20,
IF($C1136="5 - MS",'C1. Verprobung'!$D$21,
IF($C1136="6 - MS/NS",'C1. Verprobung'!$D$22,
IF($C1136="7 - NS",'C1. Verprobung'!$D$23,"-")))))))</f>
        <v>-</v>
      </c>
      <c r="Q1136" s="322" t="str">
        <f>IF($C1136="1 - HöS",'C1. Verprobung'!$E$17,
IF($C1136="2 - HöS/HS",'C1. Verprobung'!$E$18,
IF($C1136="3 - HS",'C1. Verprobung'!$E$19,
IF($C1136="4 - HS/MS",'C1. Verprobung'!$E$20,
IF($C1136="5 - MS",'C1. Verprobung'!$E$21,
IF($C1136="6 - MS/NS",'C1. Verprobung'!$E$22,
IF($C1136="7 - NS",'C1. Verprobung'!$E$23,"-")))))))</f>
        <v>-</v>
      </c>
      <c r="R1136" s="322" t="str">
        <f>IF($C1136="1 - HöS",'C1. Verprobung'!$F$17,
IF($C1136="2 - HöS/HS",'C1. Verprobung'!$F$18,
IF($C1136="3 - HS",'C1. Verprobung'!$F$19,
IF($C1136="4 - HS/MS",'C1. Verprobung'!$F$20,
IF($C1136="5 - MS",'C1. Verprobung'!$F$21,
IF($C1136="6 - MS/NS",'C1. Verprobung'!$F$22,
IF($C1136="7 - NS",'C1. Verprobung'!$F$23,"-")))))))</f>
        <v>-</v>
      </c>
      <c r="S1136" s="151"/>
      <c r="T1136" s="181">
        <f t="shared" si="88"/>
        <v>0</v>
      </c>
      <c r="U1136" s="181">
        <f t="shared" si="89"/>
        <v>0</v>
      </c>
      <c r="V1136" s="181">
        <f t="shared" si="90"/>
        <v>0</v>
      </c>
      <c r="W1136" s="181">
        <f t="shared" si="91"/>
        <v>0</v>
      </c>
      <c r="X1136" s="181">
        <f t="shared" si="92"/>
        <v>0</v>
      </c>
    </row>
    <row r="1137" spans="2:24" ht="15" customHeight="1" x14ac:dyDescent="0.2">
      <c r="B1137" s="337" t="s">
        <v>36</v>
      </c>
      <c r="C1137" s="133" t="s">
        <v>36</v>
      </c>
      <c r="D1137" s="133" t="s">
        <v>36</v>
      </c>
      <c r="E1137" s="133"/>
      <c r="F1137" s="133"/>
      <c r="G1137" s="133"/>
      <c r="H1137" s="133"/>
      <c r="I1137" s="133"/>
      <c r="J1137" s="133"/>
      <c r="K1137" s="154"/>
      <c r="L1137" s="154"/>
      <c r="M1137" s="154"/>
      <c r="N1137" s="154"/>
      <c r="O1137" s="322" t="str">
        <f>IF($C1137="1 - HöS",'C1. Verprobung'!$C$17,
IF($C1137="2 - HöS/HS",'C1. Verprobung'!$C$18,
IF($C1137="3 - HS",'C1. Verprobung'!$C$19,
IF($C1137="4 - HS/MS",'C1. Verprobung'!$C$20,
IF($C1137="5 - MS",'C1. Verprobung'!$C$21,
IF($C1137="6 - MS/NS",'C1. Verprobung'!$C$22,
IF($C1137="7 - NS",'C1. Verprobung'!$C$23,"-")))))))</f>
        <v>-</v>
      </c>
      <c r="P1137" s="322" t="str">
        <f>IF($C1137="1 - HöS",'C1. Verprobung'!$D$17,
IF($C1137="2 - HöS/HS",'C1. Verprobung'!$D$18,
IF($C1137="3 - HS",'C1. Verprobung'!$D$19,
IF($C1137="4 - HS/MS",'C1. Verprobung'!$D$20,
IF($C1137="5 - MS",'C1. Verprobung'!$D$21,
IF($C1137="6 - MS/NS",'C1. Verprobung'!$D$22,
IF($C1137="7 - NS",'C1. Verprobung'!$D$23,"-")))))))</f>
        <v>-</v>
      </c>
      <c r="Q1137" s="322" t="str">
        <f>IF($C1137="1 - HöS",'C1. Verprobung'!$E$17,
IF($C1137="2 - HöS/HS",'C1. Verprobung'!$E$18,
IF($C1137="3 - HS",'C1. Verprobung'!$E$19,
IF($C1137="4 - HS/MS",'C1. Verprobung'!$E$20,
IF($C1137="5 - MS",'C1. Verprobung'!$E$21,
IF($C1137="6 - MS/NS",'C1. Verprobung'!$E$22,
IF($C1137="7 - NS",'C1. Verprobung'!$E$23,"-")))))))</f>
        <v>-</v>
      </c>
      <c r="R1137" s="322" t="str">
        <f>IF($C1137="1 - HöS",'C1. Verprobung'!$F$17,
IF($C1137="2 - HöS/HS",'C1. Verprobung'!$F$18,
IF($C1137="3 - HS",'C1. Verprobung'!$F$19,
IF($C1137="4 - HS/MS",'C1. Verprobung'!$F$20,
IF($C1137="5 - MS",'C1. Verprobung'!$F$21,
IF($C1137="6 - MS/NS",'C1. Verprobung'!$F$22,
IF($C1137="7 - NS",'C1. Verprobung'!$F$23,"-")))))))</f>
        <v>-</v>
      </c>
      <c r="S1137" s="151"/>
      <c r="T1137" s="181">
        <f t="shared" si="88"/>
        <v>0</v>
      </c>
      <c r="U1137" s="181">
        <f t="shared" si="89"/>
        <v>0</v>
      </c>
      <c r="V1137" s="181">
        <f t="shared" si="90"/>
        <v>0</v>
      </c>
      <c r="W1137" s="181">
        <f t="shared" si="91"/>
        <v>0</v>
      </c>
      <c r="X1137" s="181">
        <f t="shared" si="92"/>
        <v>0</v>
      </c>
    </row>
    <row r="1138" spans="2:24" ht="15" customHeight="1" x14ac:dyDescent="0.2">
      <c r="B1138" s="337" t="s">
        <v>36</v>
      </c>
      <c r="C1138" s="133" t="s">
        <v>36</v>
      </c>
      <c r="D1138" s="133" t="s">
        <v>36</v>
      </c>
      <c r="E1138" s="133"/>
      <c r="F1138" s="133"/>
      <c r="G1138" s="133"/>
      <c r="H1138" s="133"/>
      <c r="I1138" s="133"/>
      <c r="J1138" s="133"/>
      <c r="K1138" s="154"/>
      <c r="L1138" s="154"/>
      <c r="M1138" s="154"/>
      <c r="N1138" s="154"/>
      <c r="O1138" s="322" t="str">
        <f>IF($C1138="1 - HöS",'C1. Verprobung'!$C$17,
IF($C1138="2 - HöS/HS",'C1. Verprobung'!$C$18,
IF($C1138="3 - HS",'C1. Verprobung'!$C$19,
IF($C1138="4 - HS/MS",'C1. Verprobung'!$C$20,
IF($C1138="5 - MS",'C1. Verprobung'!$C$21,
IF($C1138="6 - MS/NS",'C1. Verprobung'!$C$22,
IF($C1138="7 - NS",'C1. Verprobung'!$C$23,"-")))))))</f>
        <v>-</v>
      </c>
      <c r="P1138" s="322" t="str">
        <f>IF($C1138="1 - HöS",'C1. Verprobung'!$D$17,
IF($C1138="2 - HöS/HS",'C1. Verprobung'!$D$18,
IF($C1138="3 - HS",'C1. Verprobung'!$D$19,
IF($C1138="4 - HS/MS",'C1. Verprobung'!$D$20,
IF($C1138="5 - MS",'C1. Verprobung'!$D$21,
IF($C1138="6 - MS/NS",'C1. Verprobung'!$D$22,
IF($C1138="7 - NS",'C1. Verprobung'!$D$23,"-")))))))</f>
        <v>-</v>
      </c>
      <c r="Q1138" s="322" t="str">
        <f>IF($C1138="1 - HöS",'C1. Verprobung'!$E$17,
IF($C1138="2 - HöS/HS",'C1. Verprobung'!$E$18,
IF($C1138="3 - HS",'C1. Verprobung'!$E$19,
IF($C1138="4 - HS/MS",'C1. Verprobung'!$E$20,
IF($C1138="5 - MS",'C1. Verprobung'!$E$21,
IF($C1138="6 - MS/NS",'C1. Verprobung'!$E$22,
IF($C1138="7 - NS",'C1. Verprobung'!$E$23,"-")))))))</f>
        <v>-</v>
      </c>
      <c r="R1138" s="322" t="str">
        <f>IF($C1138="1 - HöS",'C1. Verprobung'!$F$17,
IF($C1138="2 - HöS/HS",'C1. Verprobung'!$F$18,
IF($C1138="3 - HS",'C1. Verprobung'!$F$19,
IF($C1138="4 - HS/MS",'C1. Verprobung'!$F$20,
IF($C1138="5 - MS",'C1. Verprobung'!$F$21,
IF($C1138="6 - MS/NS",'C1. Verprobung'!$F$22,
IF($C1138="7 - NS",'C1. Verprobung'!$F$23,"-")))))))</f>
        <v>-</v>
      </c>
      <c r="S1138" s="151"/>
      <c r="T1138" s="181">
        <f t="shared" si="88"/>
        <v>0</v>
      </c>
      <c r="U1138" s="181">
        <f t="shared" si="89"/>
        <v>0</v>
      </c>
      <c r="V1138" s="181">
        <f t="shared" si="90"/>
        <v>0</v>
      </c>
      <c r="W1138" s="181">
        <f t="shared" si="91"/>
        <v>0</v>
      </c>
      <c r="X1138" s="181">
        <f t="shared" si="92"/>
        <v>0</v>
      </c>
    </row>
    <row r="1139" spans="2:24" ht="15" customHeight="1" x14ac:dyDescent="0.2">
      <c r="B1139" s="337" t="s">
        <v>36</v>
      </c>
      <c r="C1139" s="133" t="s">
        <v>36</v>
      </c>
      <c r="D1139" s="133" t="s">
        <v>36</v>
      </c>
      <c r="E1139" s="133"/>
      <c r="F1139" s="133"/>
      <c r="G1139" s="133"/>
      <c r="H1139" s="133"/>
      <c r="I1139" s="133"/>
      <c r="J1139" s="133"/>
      <c r="K1139" s="154"/>
      <c r="L1139" s="154"/>
      <c r="M1139" s="154"/>
      <c r="N1139" s="154"/>
      <c r="O1139" s="322" t="str">
        <f>IF($C1139="1 - HöS",'C1. Verprobung'!$C$17,
IF($C1139="2 - HöS/HS",'C1. Verprobung'!$C$18,
IF($C1139="3 - HS",'C1. Verprobung'!$C$19,
IF($C1139="4 - HS/MS",'C1. Verprobung'!$C$20,
IF($C1139="5 - MS",'C1. Verprobung'!$C$21,
IF($C1139="6 - MS/NS",'C1. Verprobung'!$C$22,
IF($C1139="7 - NS",'C1. Verprobung'!$C$23,"-")))))))</f>
        <v>-</v>
      </c>
      <c r="P1139" s="322" t="str">
        <f>IF($C1139="1 - HöS",'C1. Verprobung'!$D$17,
IF($C1139="2 - HöS/HS",'C1. Verprobung'!$D$18,
IF($C1139="3 - HS",'C1. Verprobung'!$D$19,
IF($C1139="4 - HS/MS",'C1. Verprobung'!$D$20,
IF($C1139="5 - MS",'C1. Verprobung'!$D$21,
IF($C1139="6 - MS/NS",'C1. Verprobung'!$D$22,
IF($C1139="7 - NS",'C1. Verprobung'!$D$23,"-")))))))</f>
        <v>-</v>
      </c>
      <c r="Q1139" s="322" t="str">
        <f>IF($C1139="1 - HöS",'C1. Verprobung'!$E$17,
IF($C1139="2 - HöS/HS",'C1. Verprobung'!$E$18,
IF($C1139="3 - HS",'C1. Verprobung'!$E$19,
IF($C1139="4 - HS/MS",'C1. Verprobung'!$E$20,
IF($C1139="5 - MS",'C1. Verprobung'!$E$21,
IF($C1139="6 - MS/NS",'C1. Verprobung'!$E$22,
IF($C1139="7 - NS",'C1. Verprobung'!$E$23,"-")))))))</f>
        <v>-</v>
      </c>
      <c r="R1139" s="322" t="str">
        <f>IF($C1139="1 - HöS",'C1. Verprobung'!$F$17,
IF($C1139="2 - HöS/HS",'C1. Verprobung'!$F$18,
IF($C1139="3 - HS",'C1. Verprobung'!$F$19,
IF($C1139="4 - HS/MS",'C1. Verprobung'!$F$20,
IF($C1139="5 - MS",'C1. Verprobung'!$F$21,
IF($C1139="6 - MS/NS",'C1. Verprobung'!$F$22,
IF($C1139="7 - NS",'C1. Verprobung'!$F$23,"-")))))))</f>
        <v>-</v>
      </c>
      <c r="S1139" s="151"/>
      <c r="T1139" s="181">
        <f t="shared" si="88"/>
        <v>0</v>
      </c>
      <c r="U1139" s="181">
        <f t="shared" si="89"/>
        <v>0</v>
      </c>
      <c r="V1139" s="181">
        <f t="shared" si="90"/>
        <v>0</v>
      </c>
      <c r="W1139" s="181">
        <f t="shared" si="91"/>
        <v>0</v>
      </c>
      <c r="X1139" s="181">
        <f t="shared" si="92"/>
        <v>0</v>
      </c>
    </row>
    <row r="1140" spans="2:24" ht="15" customHeight="1" x14ac:dyDescent="0.2">
      <c r="B1140" s="337" t="s">
        <v>36</v>
      </c>
      <c r="C1140" s="133" t="s">
        <v>36</v>
      </c>
      <c r="D1140" s="133" t="s">
        <v>36</v>
      </c>
      <c r="E1140" s="133"/>
      <c r="F1140" s="133"/>
      <c r="G1140" s="133"/>
      <c r="H1140" s="133"/>
      <c r="I1140" s="133"/>
      <c r="J1140" s="133"/>
      <c r="K1140" s="154"/>
      <c r="L1140" s="154"/>
      <c r="M1140" s="154"/>
      <c r="N1140" s="154"/>
      <c r="O1140" s="322" t="str">
        <f>IF($C1140="1 - HöS",'C1. Verprobung'!$C$17,
IF($C1140="2 - HöS/HS",'C1. Verprobung'!$C$18,
IF($C1140="3 - HS",'C1. Verprobung'!$C$19,
IF($C1140="4 - HS/MS",'C1. Verprobung'!$C$20,
IF($C1140="5 - MS",'C1. Verprobung'!$C$21,
IF($C1140="6 - MS/NS",'C1. Verprobung'!$C$22,
IF($C1140="7 - NS",'C1. Verprobung'!$C$23,"-")))))))</f>
        <v>-</v>
      </c>
      <c r="P1140" s="322" t="str">
        <f>IF($C1140="1 - HöS",'C1. Verprobung'!$D$17,
IF($C1140="2 - HöS/HS",'C1. Verprobung'!$D$18,
IF($C1140="3 - HS",'C1. Verprobung'!$D$19,
IF($C1140="4 - HS/MS",'C1. Verprobung'!$D$20,
IF($C1140="5 - MS",'C1. Verprobung'!$D$21,
IF($C1140="6 - MS/NS",'C1. Verprobung'!$D$22,
IF($C1140="7 - NS",'C1. Verprobung'!$D$23,"-")))))))</f>
        <v>-</v>
      </c>
      <c r="Q1140" s="322" t="str">
        <f>IF($C1140="1 - HöS",'C1. Verprobung'!$E$17,
IF($C1140="2 - HöS/HS",'C1. Verprobung'!$E$18,
IF($C1140="3 - HS",'C1. Verprobung'!$E$19,
IF($C1140="4 - HS/MS",'C1. Verprobung'!$E$20,
IF($C1140="5 - MS",'C1. Verprobung'!$E$21,
IF($C1140="6 - MS/NS",'C1. Verprobung'!$E$22,
IF($C1140="7 - NS",'C1. Verprobung'!$E$23,"-")))))))</f>
        <v>-</v>
      </c>
      <c r="R1140" s="322" t="str">
        <f>IF($C1140="1 - HöS",'C1. Verprobung'!$F$17,
IF($C1140="2 - HöS/HS",'C1. Verprobung'!$F$18,
IF($C1140="3 - HS",'C1. Verprobung'!$F$19,
IF($C1140="4 - HS/MS",'C1. Verprobung'!$F$20,
IF($C1140="5 - MS",'C1. Verprobung'!$F$21,
IF($C1140="6 - MS/NS",'C1. Verprobung'!$F$22,
IF($C1140="7 - NS",'C1. Verprobung'!$F$23,"-")))))))</f>
        <v>-</v>
      </c>
      <c r="S1140" s="151"/>
      <c r="T1140" s="181">
        <f t="shared" si="88"/>
        <v>0</v>
      </c>
      <c r="U1140" s="181">
        <f t="shared" si="89"/>
        <v>0</v>
      </c>
      <c r="V1140" s="181">
        <f t="shared" si="90"/>
        <v>0</v>
      </c>
      <c r="W1140" s="181">
        <f t="shared" si="91"/>
        <v>0</v>
      </c>
      <c r="X1140" s="181">
        <f t="shared" si="92"/>
        <v>0</v>
      </c>
    </row>
    <row r="1141" spans="2:24" ht="15" customHeight="1" x14ac:dyDescent="0.2">
      <c r="B1141" s="337" t="s">
        <v>36</v>
      </c>
      <c r="C1141" s="133" t="s">
        <v>36</v>
      </c>
      <c r="D1141" s="133" t="s">
        <v>36</v>
      </c>
      <c r="E1141" s="133"/>
      <c r="F1141" s="133"/>
      <c r="G1141" s="133"/>
      <c r="H1141" s="133"/>
      <c r="I1141" s="133"/>
      <c r="J1141" s="133"/>
      <c r="K1141" s="154"/>
      <c r="L1141" s="154"/>
      <c r="M1141" s="154"/>
      <c r="N1141" s="154"/>
      <c r="O1141" s="322" t="str">
        <f>IF($C1141="1 - HöS",'C1. Verprobung'!$C$17,
IF($C1141="2 - HöS/HS",'C1. Verprobung'!$C$18,
IF($C1141="3 - HS",'C1. Verprobung'!$C$19,
IF($C1141="4 - HS/MS",'C1. Verprobung'!$C$20,
IF($C1141="5 - MS",'C1. Verprobung'!$C$21,
IF($C1141="6 - MS/NS",'C1. Verprobung'!$C$22,
IF($C1141="7 - NS",'C1. Verprobung'!$C$23,"-")))))))</f>
        <v>-</v>
      </c>
      <c r="P1141" s="322" t="str">
        <f>IF($C1141="1 - HöS",'C1. Verprobung'!$D$17,
IF($C1141="2 - HöS/HS",'C1. Verprobung'!$D$18,
IF($C1141="3 - HS",'C1. Verprobung'!$D$19,
IF($C1141="4 - HS/MS",'C1. Verprobung'!$D$20,
IF($C1141="5 - MS",'C1. Verprobung'!$D$21,
IF($C1141="6 - MS/NS",'C1. Verprobung'!$D$22,
IF($C1141="7 - NS",'C1. Verprobung'!$D$23,"-")))))))</f>
        <v>-</v>
      </c>
      <c r="Q1141" s="322" t="str">
        <f>IF($C1141="1 - HöS",'C1. Verprobung'!$E$17,
IF($C1141="2 - HöS/HS",'C1. Verprobung'!$E$18,
IF($C1141="3 - HS",'C1. Verprobung'!$E$19,
IF($C1141="4 - HS/MS",'C1. Verprobung'!$E$20,
IF($C1141="5 - MS",'C1. Verprobung'!$E$21,
IF($C1141="6 - MS/NS",'C1. Verprobung'!$E$22,
IF($C1141="7 - NS",'C1. Verprobung'!$E$23,"-")))))))</f>
        <v>-</v>
      </c>
      <c r="R1141" s="322" t="str">
        <f>IF($C1141="1 - HöS",'C1. Verprobung'!$F$17,
IF($C1141="2 - HöS/HS",'C1. Verprobung'!$F$18,
IF($C1141="3 - HS",'C1. Verprobung'!$F$19,
IF($C1141="4 - HS/MS",'C1. Verprobung'!$F$20,
IF($C1141="5 - MS",'C1. Verprobung'!$F$21,
IF($C1141="6 - MS/NS",'C1. Verprobung'!$F$22,
IF($C1141="7 - NS",'C1. Verprobung'!$F$23,"-")))))))</f>
        <v>-</v>
      </c>
      <c r="S1141" s="151"/>
      <c r="T1141" s="181">
        <f t="shared" si="88"/>
        <v>0</v>
      </c>
      <c r="U1141" s="181">
        <f t="shared" si="89"/>
        <v>0</v>
      </c>
      <c r="V1141" s="181">
        <f t="shared" si="90"/>
        <v>0</v>
      </c>
      <c r="W1141" s="181">
        <f t="shared" si="91"/>
        <v>0</v>
      </c>
      <c r="X1141" s="181">
        <f t="shared" si="92"/>
        <v>0</v>
      </c>
    </row>
    <row r="1142" spans="2:24" ht="15" customHeight="1" x14ac:dyDescent="0.2">
      <c r="B1142" s="337" t="s">
        <v>36</v>
      </c>
      <c r="C1142" s="133" t="s">
        <v>36</v>
      </c>
      <c r="D1142" s="133" t="s">
        <v>36</v>
      </c>
      <c r="E1142" s="133"/>
      <c r="F1142" s="133"/>
      <c r="G1142" s="133"/>
      <c r="H1142" s="133"/>
      <c r="I1142" s="133"/>
      <c r="J1142" s="133"/>
      <c r="K1142" s="154"/>
      <c r="L1142" s="154"/>
      <c r="M1142" s="154"/>
      <c r="N1142" s="154"/>
      <c r="O1142" s="322" t="str">
        <f>IF($C1142="1 - HöS",'C1. Verprobung'!$C$17,
IF($C1142="2 - HöS/HS",'C1. Verprobung'!$C$18,
IF($C1142="3 - HS",'C1. Verprobung'!$C$19,
IF($C1142="4 - HS/MS",'C1. Verprobung'!$C$20,
IF($C1142="5 - MS",'C1. Verprobung'!$C$21,
IF($C1142="6 - MS/NS",'C1. Verprobung'!$C$22,
IF($C1142="7 - NS",'C1. Verprobung'!$C$23,"-")))))))</f>
        <v>-</v>
      </c>
      <c r="P1142" s="322" t="str">
        <f>IF($C1142="1 - HöS",'C1. Verprobung'!$D$17,
IF($C1142="2 - HöS/HS",'C1. Verprobung'!$D$18,
IF($C1142="3 - HS",'C1. Verprobung'!$D$19,
IF($C1142="4 - HS/MS",'C1. Verprobung'!$D$20,
IF($C1142="5 - MS",'C1. Verprobung'!$D$21,
IF($C1142="6 - MS/NS",'C1. Verprobung'!$D$22,
IF($C1142="7 - NS",'C1. Verprobung'!$D$23,"-")))))))</f>
        <v>-</v>
      </c>
      <c r="Q1142" s="322" t="str">
        <f>IF($C1142="1 - HöS",'C1. Verprobung'!$E$17,
IF($C1142="2 - HöS/HS",'C1. Verprobung'!$E$18,
IF($C1142="3 - HS",'C1. Verprobung'!$E$19,
IF($C1142="4 - HS/MS",'C1. Verprobung'!$E$20,
IF($C1142="5 - MS",'C1. Verprobung'!$E$21,
IF($C1142="6 - MS/NS",'C1. Verprobung'!$E$22,
IF($C1142="7 - NS",'C1. Verprobung'!$E$23,"-")))))))</f>
        <v>-</v>
      </c>
      <c r="R1142" s="322" t="str">
        <f>IF($C1142="1 - HöS",'C1. Verprobung'!$F$17,
IF($C1142="2 - HöS/HS",'C1. Verprobung'!$F$18,
IF($C1142="3 - HS",'C1. Verprobung'!$F$19,
IF($C1142="4 - HS/MS",'C1. Verprobung'!$F$20,
IF($C1142="5 - MS",'C1. Verprobung'!$F$21,
IF($C1142="6 - MS/NS",'C1. Verprobung'!$F$22,
IF($C1142="7 - NS",'C1. Verprobung'!$F$23,"-")))))))</f>
        <v>-</v>
      </c>
      <c r="S1142" s="151"/>
      <c r="T1142" s="181">
        <f t="shared" si="88"/>
        <v>0</v>
      </c>
      <c r="U1142" s="181">
        <f t="shared" si="89"/>
        <v>0</v>
      </c>
      <c r="V1142" s="181">
        <f t="shared" si="90"/>
        <v>0</v>
      </c>
      <c r="W1142" s="181">
        <f t="shared" si="91"/>
        <v>0</v>
      </c>
      <c r="X1142" s="181">
        <f t="shared" si="92"/>
        <v>0</v>
      </c>
    </row>
    <row r="1143" spans="2:24" ht="15" customHeight="1" x14ac:dyDescent="0.2">
      <c r="B1143" s="337" t="s">
        <v>36</v>
      </c>
      <c r="C1143" s="133" t="s">
        <v>36</v>
      </c>
      <c r="D1143" s="133" t="s">
        <v>36</v>
      </c>
      <c r="E1143" s="133"/>
      <c r="F1143" s="133"/>
      <c r="G1143" s="133"/>
      <c r="H1143" s="133"/>
      <c r="I1143" s="133"/>
      <c r="J1143" s="133"/>
      <c r="K1143" s="154"/>
      <c r="L1143" s="154"/>
      <c r="M1143" s="154"/>
      <c r="N1143" s="154"/>
      <c r="O1143" s="322" t="str">
        <f>IF($C1143="1 - HöS",'C1. Verprobung'!$C$17,
IF($C1143="2 - HöS/HS",'C1. Verprobung'!$C$18,
IF($C1143="3 - HS",'C1. Verprobung'!$C$19,
IF($C1143="4 - HS/MS",'C1. Verprobung'!$C$20,
IF($C1143="5 - MS",'C1. Verprobung'!$C$21,
IF($C1143="6 - MS/NS",'C1. Verprobung'!$C$22,
IF($C1143="7 - NS",'C1. Verprobung'!$C$23,"-")))))))</f>
        <v>-</v>
      </c>
      <c r="P1143" s="322" t="str">
        <f>IF($C1143="1 - HöS",'C1. Verprobung'!$D$17,
IF($C1143="2 - HöS/HS",'C1. Verprobung'!$D$18,
IF($C1143="3 - HS",'C1. Verprobung'!$D$19,
IF($C1143="4 - HS/MS",'C1. Verprobung'!$D$20,
IF($C1143="5 - MS",'C1. Verprobung'!$D$21,
IF($C1143="6 - MS/NS",'C1. Verprobung'!$D$22,
IF($C1143="7 - NS",'C1. Verprobung'!$D$23,"-")))))))</f>
        <v>-</v>
      </c>
      <c r="Q1143" s="322" t="str">
        <f>IF($C1143="1 - HöS",'C1. Verprobung'!$E$17,
IF($C1143="2 - HöS/HS",'C1. Verprobung'!$E$18,
IF($C1143="3 - HS",'C1. Verprobung'!$E$19,
IF($C1143="4 - HS/MS",'C1. Verprobung'!$E$20,
IF($C1143="5 - MS",'C1. Verprobung'!$E$21,
IF($C1143="6 - MS/NS",'C1. Verprobung'!$E$22,
IF($C1143="7 - NS",'C1. Verprobung'!$E$23,"-")))))))</f>
        <v>-</v>
      </c>
      <c r="R1143" s="322" t="str">
        <f>IF($C1143="1 - HöS",'C1. Verprobung'!$F$17,
IF($C1143="2 - HöS/HS",'C1. Verprobung'!$F$18,
IF($C1143="3 - HS",'C1. Verprobung'!$F$19,
IF($C1143="4 - HS/MS",'C1. Verprobung'!$F$20,
IF($C1143="5 - MS",'C1. Verprobung'!$F$21,
IF($C1143="6 - MS/NS",'C1. Verprobung'!$F$22,
IF($C1143="7 - NS",'C1. Verprobung'!$F$23,"-")))))))</f>
        <v>-</v>
      </c>
      <c r="S1143" s="151"/>
      <c r="T1143" s="181">
        <f t="shared" si="88"/>
        <v>0</v>
      </c>
      <c r="U1143" s="181">
        <f t="shared" si="89"/>
        <v>0</v>
      </c>
      <c r="V1143" s="181">
        <f t="shared" si="90"/>
        <v>0</v>
      </c>
      <c r="W1143" s="181">
        <f t="shared" si="91"/>
        <v>0</v>
      </c>
      <c r="X1143" s="181">
        <f t="shared" si="92"/>
        <v>0</v>
      </c>
    </row>
    <row r="1144" spans="2:24" ht="15" customHeight="1" x14ac:dyDescent="0.2">
      <c r="B1144" s="337" t="s">
        <v>36</v>
      </c>
      <c r="C1144" s="133" t="s">
        <v>36</v>
      </c>
      <c r="D1144" s="133" t="s">
        <v>36</v>
      </c>
      <c r="E1144" s="133"/>
      <c r="F1144" s="133"/>
      <c r="G1144" s="133"/>
      <c r="H1144" s="133"/>
      <c r="I1144" s="133"/>
      <c r="J1144" s="133"/>
      <c r="K1144" s="154"/>
      <c r="L1144" s="154"/>
      <c r="M1144" s="154"/>
      <c r="N1144" s="154"/>
      <c r="O1144" s="322" t="str">
        <f>IF($C1144="1 - HöS",'C1. Verprobung'!$C$17,
IF($C1144="2 - HöS/HS",'C1. Verprobung'!$C$18,
IF($C1144="3 - HS",'C1. Verprobung'!$C$19,
IF($C1144="4 - HS/MS",'C1. Verprobung'!$C$20,
IF($C1144="5 - MS",'C1. Verprobung'!$C$21,
IF($C1144="6 - MS/NS",'C1. Verprobung'!$C$22,
IF($C1144="7 - NS",'C1. Verprobung'!$C$23,"-")))))))</f>
        <v>-</v>
      </c>
      <c r="P1144" s="322" t="str">
        <f>IF($C1144="1 - HöS",'C1. Verprobung'!$D$17,
IF($C1144="2 - HöS/HS",'C1. Verprobung'!$D$18,
IF($C1144="3 - HS",'C1. Verprobung'!$D$19,
IF($C1144="4 - HS/MS",'C1. Verprobung'!$D$20,
IF($C1144="5 - MS",'C1. Verprobung'!$D$21,
IF($C1144="6 - MS/NS",'C1. Verprobung'!$D$22,
IF($C1144="7 - NS",'C1. Verprobung'!$D$23,"-")))))))</f>
        <v>-</v>
      </c>
      <c r="Q1144" s="322" t="str">
        <f>IF($C1144="1 - HöS",'C1. Verprobung'!$E$17,
IF($C1144="2 - HöS/HS",'C1. Verprobung'!$E$18,
IF($C1144="3 - HS",'C1. Verprobung'!$E$19,
IF($C1144="4 - HS/MS",'C1. Verprobung'!$E$20,
IF($C1144="5 - MS",'C1. Verprobung'!$E$21,
IF($C1144="6 - MS/NS",'C1. Verprobung'!$E$22,
IF($C1144="7 - NS",'C1. Verprobung'!$E$23,"-")))))))</f>
        <v>-</v>
      </c>
      <c r="R1144" s="322" t="str">
        <f>IF($C1144="1 - HöS",'C1. Verprobung'!$F$17,
IF($C1144="2 - HöS/HS",'C1. Verprobung'!$F$18,
IF($C1144="3 - HS",'C1. Verprobung'!$F$19,
IF($C1144="4 - HS/MS",'C1. Verprobung'!$F$20,
IF($C1144="5 - MS",'C1. Verprobung'!$F$21,
IF($C1144="6 - MS/NS",'C1. Verprobung'!$F$22,
IF($C1144="7 - NS",'C1. Verprobung'!$F$23,"-")))))))</f>
        <v>-</v>
      </c>
      <c r="S1144" s="151"/>
      <c r="T1144" s="181">
        <f t="shared" si="88"/>
        <v>0</v>
      </c>
      <c r="U1144" s="181">
        <f t="shared" si="89"/>
        <v>0</v>
      </c>
      <c r="V1144" s="181">
        <f t="shared" si="90"/>
        <v>0</v>
      </c>
      <c r="W1144" s="181">
        <f t="shared" si="91"/>
        <v>0</v>
      </c>
      <c r="X1144" s="181">
        <f t="shared" si="92"/>
        <v>0</v>
      </c>
    </row>
    <row r="1145" spans="2:24" ht="15" customHeight="1" x14ac:dyDescent="0.2">
      <c r="B1145" s="337" t="s">
        <v>36</v>
      </c>
      <c r="C1145" s="133" t="s">
        <v>36</v>
      </c>
      <c r="D1145" s="133" t="s">
        <v>36</v>
      </c>
      <c r="E1145" s="133"/>
      <c r="F1145" s="133"/>
      <c r="G1145" s="133"/>
      <c r="H1145" s="133"/>
      <c r="I1145" s="133"/>
      <c r="J1145" s="133"/>
      <c r="K1145" s="154"/>
      <c r="L1145" s="154"/>
      <c r="M1145" s="154"/>
      <c r="N1145" s="154"/>
      <c r="O1145" s="322" t="str">
        <f>IF($C1145="1 - HöS",'C1. Verprobung'!$C$17,
IF($C1145="2 - HöS/HS",'C1. Verprobung'!$C$18,
IF($C1145="3 - HS",'C1. Verprobung'!$C$19,
IF($C1145="4 - HS/MS",'C1. Verprobung'!$C$20,
IF($C1145="5 - MS",'C1. Verprobung'!$C$21,
IF($C1145="6 - MS/NS",'C1. Verprobung'!$C$22,
IF($C1145="7 - NS",'C1. Verprobung'!$C$23,"-")))))))</f>
        <v>-</v>
      </c>
      <c r="P1145" s="322" t="str">
        <f>IF($C1145="1 - HöS",'C1. Verprobung'!$D$17,
IF($C1145="2 - HöS/HS",'C1. Verprobung'!$D$18,
IF($C1145="3 - HS",'C1. Verprobung'!$D$19,
IF($C1145="4 - HS/MS",'C1. Verprobung'!$D$20,
IF($C1145="5 - MS",'C1. Verprobung'!$D$21,
IF($C1145="6 - MS/NS",'C1. Verprobung'!$D$22,
IF($C1145="7 - NS",'C1. Verprobung'!$D$23,"-")))))))</f>
        <v>-</v>
      </c>
      <c r="Q1145" s="322" t="str">
        <f>IF($C1145="1 - HöS",'C1. Verprobung'!$E$17,
IF($C1145="2 - HöS/HS",'C1. Verprobung'!$E$18,
IF($C1145="3 - HS",'C1. Verprobung'!$E$19,
IF($C1145="4 - HS/MS",'C1. Verprobung'!$E$20,
IF($C1145="5 - MS",'C1. Verprobung'!$E$21,
IF($C1145="6 - MS/NS",'C1. Verprobung'!$E$22,
IF($C1145="7 - NS",'C1. Verprobung'!$E$23,"-")))))))</f>
        <v>-</v>
      </c>
      <c r="R1145" s="322" t="str">
        <f>IF($C1145="1 - HöS",'C1. Verprobung'!$F$17,
IF($C1145="2 - HöS/HS",'C1. Verprobung'!$F$18,
IF($C1145="3 - HS",'C1. Verprobung'!$F$19,
IF($C1145="4 - HS/MS",'C1. Verprobung'!$F$20,
IF($C1145="5 - MS",'C1. Verprobung'!$F$21,
IF($C1145="6 - MS/NS",'C1. Verprobung'!$F$22,
IF($C1145="7 - NS",'C1. Verprobung'!$F$23,"-")))))))</f>
        <v>-</v>
      </c>
      <c r="S1145" s="151"/>
      <c r="T1145" s="181">
        <f t="shared" si="88"/>
        <v>0</v>
      </c>
      <c r="U1145" s="181">
        <f t="shared" si="89"/>
        <v>0</v>
      </c>
      <c r="V1145" s="181">
        <f t="shared" si="90"/>
        <v>0</v>
      </c>
      <c r="W1145" s="181">
        <f t="shared" si="91"/>
        <v>0</v>
      </c>
      <c r="X1145" s="181">
        <f t="shared" si="92"/>
        <v>0</v>
      </c>
    </row>
    <row r="1146" spans="2:24" ht="15" customHeight="1" x14ac:dyDescent="0.2">
      <c r="B1146" s="337" t="s">
        <v>36</v>
      </c>
      <c r="C1146" s="133" t="s">
        <v>36</v>
      </c>
      <c r="D1146" s="133" t="s">
        <v>36</v>
      </c>
      <c r="E1146" s="133"/>
      <c r="F1146" s="133"/>
      <c r="G1146" s="133"/>
      <c r="H1146" s="133"/>
      <c r="I1146" s="133"/>
      <c r="J1146" s="133"/>
      <c r="K1146" s="154"/>
      <c r="L1146" s="154"/>
      <c r="M1146" s="154"/>
      <c r="N1146" s="154"/>
      <c r="O1146" s="322" t="str">
        <f>IF($C1146="1 - HöS",'C1. Verprobung'!$C$17,
IF($C1146="2 - HöS/HS",'C1. Verprobung'!$C$18,
IF($C1146="3 - HS",'C1. Verprobung'!$C$19,
IF($C1146="4 - HS/MS",'C1. Verprobung'!$C$20,
IF($C1146="5 - MS",'C1. Verprobung'!$C$21,
IF($C1146="6 - MS/NS",'C1. Verprobung'!$C$22,
IF($C1146="7 - NS",'C1. Verprobung'!$C$23,"-")))))))</f>
        <v>-</v>
      </c>
      <c r="P1146" s="322" t="str">
        <f>IF($C1146="1 - HöS",'C1. Verprobung'!$D$17,
IF($C1146="2 - HöS/HS",'C1. Verprobung'!$D$18,
IF($C1146="3 - HS",'C1. Verprobung'!$D$19,
IF($C1146="4 - HS/MS",'C1. Verprobung'!$D$20,
IF($C1146="5 - MS",'C1. Verprobung'!$D$21,
IF($C1146="6 - MS/NS",'C1. Verprobung'!$D$22,
IF($C1146="7 - NS",'C1. Verprobung'!$D$23,"-")))))))</f>
        <v>-</v>
      </c>
      <c r="Q1146" s="322" t="str">
        <f>IF($C1146="1 - HöS",'C1. Verprobung'!$E$17,
IF($C1146="2 - HöS/HS",'C1. Verprobung'!$E$18,
IF($C1146="3 - HS",'C1. Verprobung'!$E$19,
IF($C1146="4 - HS/MS",'C1. Verprobung'!$E$20,
IF($C1146="5 - MS",'C1. Verprobung'!$E$21,
IF($C1146="6 - MS/NS",'C1. Verprobung'!$E$22,
IF($C1146="7 - NS",'C1. Verprobung'!$E$23,"-")))))))</f>
        <v>-</v>
      </c>
      <c r="R1146" s="322" t="str">
        <f>IF($C1146="1 - HöS",'C1. Verprobung'!$F$17,
IF($C1146="2 - HöS/HS",'C1. Verprobung'!$F$18,
IF($C1146="3 - HS",'C1. Verprobung'!$F$19,
IF($C1146="4 - HS/MS",'C1. Verprobung'!$F$20,
IF($C1146="5 - MS",'C1. Verprobung'!$F$21,
IF($C1146="6 - MS/NS",'C1. Verprobung'!$F$22,
IF($C1146="7 - NS",'C1. Verprobung'!$F$23,"-")))))))</f>
        <v>-</v>
      </c>
      <c r="S1146" s="151"/>
      <c r="T1146" s="181">
        <f t="shared" si="88"/>
        <v>0</v>
      </c>
      <c r="U1146" s="181">
        <f t="shared" si="89"/>
        <v>0</v>
      </c>
      <c r="V1146" s="181">
        <f t="shared" si="90"/>
        <v>0</v>
      </c>
      <c r="W1146" s="181">
        <f t="shared" si="91"/>
        <v>0</v>
      </c>
      <c r="X1146" s="181">
        <f t="shared" si="92"/>
        <v>0</v>
      </c>
    </row>
    <row r="1147" spans="2:24" ht="15" customHeight="1" x14ac:dyDescent="0.2">
      <c r="B1147" s="337" t="s">
        <v>36</v>
      </c>
      <c r="C1147" s="133" t="s">
        <v>36</v>
      </c>
      <c r="D1147" s="133" t="s">
        <v>36</v>
      </c>
      <c r="E1147" s="133"/>
      <c r="F1147" s="133"/>
      <c r="G1147" s="133"/>
      <c r="H1147" s="133"/>
      <c r="I1147" s="133"/>
      <c r="J1147" s="133"/>
      <c r="K1147" s="154"/>
      <c r="L1147" s="154"/>
      <c r="M1147" s="154"/>
      <c r="N1147" s="154"/>
      <c r="O1147" s="322" t="str">
        <f>IF($C1147="1 - HöS",'C1. Verprobung'!$C$17,
IF($C1147="2 - HöS/HS",'C1. Verprobung'!$C$18,
IF($C1147="3 - HS",'C1. Verprobung'!$C$19,
IF($C1147="4 - HS/MS",'C1. Verprobung'!$C$20,
IF($C1147="5 - MS",'C1. Verprobung'!$C$21,
IF($C1147="6 - MS/NS",'C1. Verprobung'!$C$22,
IF($C1147="7 - NS",'C1. Verprobung'!$C$23,"-")))))))</f>
        <v>-</v>
      </c>
      <c r="P1147" s="322" t="str">
        <f>IF($C1147="1 - HöS",'C1. Verprobung'!$D$17,
IF($C1147="2 - HöS/HS",'C1. Verprobung'!$D$18,
IF($C1147="3 - HS",'C1. Verprobung'!$D$19,
IF($C1147="4 - HS/MS",'C1. Verprobung'!$D$20,
IF($C1147="5 - MS",'C1. Verprobung'!$D$21,
IF($C1147="6 - MS/NS",'C1. Verprobung'!$D$22,
IF($C1147="7 - NS",'C1. Verprobung'!$D$23,"-")))))))</f>
        <v>-</v>
      </c>
      <c r="Q1147" s="322" t="str">
        <f>IF($C1147="1 - HöS",'C1. Verprobung'!$E$17,
IF($C1147="2 - HöS/HS",'C1. Verprobung'!$E$18,
IF($C1147="3 - HS",'C1. Verprobung'!$E$19,
IF($C1147="4 - HS/MS",'C1. Verprobung'!$E$20,
IF($C1147="5 - MS",'C1. Verprobung'!$E$21,
IF($C1147="6 - MS/NS",'C1. Verprobung'!$E$22,
IF($C1147="7 - NS",'C1. Verprobung'!$E$23,"-")))))))</f>
        <v>-</v>
      </c>
      <c r="R1147" s="322" t="str">
        <f>IF($C1147="1 - HöS",'C1. Verprobung'!$F$17,
IF($C1147="2 - HöS/HS",'C1. Verprobung'!$F$18,
IF($C1147="3 - HS",'C1. Verprobung'!$F$19,
IF($C1147="4 - HS/MS",'C1. Verprobung'!$F$20,
IF($C1147="5 - MS",'C1. Verprobung'!$F$21,
IF($C1147="6 - MS/NS",'C1. Verprobung'!$F$22,
IF($C1147="7 - NS",'C1. Verprobung'!$F$23,"-")))))))</f>
        <v>-</v>
      </c>
      <c r="S1147" s="151"/>
      <c r="T1147" s="181">
        <f t="shared" si="88"/>
        <v>0</v>
      </c>
      <c r="U1147" s="181">
        <f t="shared" si="89"/>
        <v>0</v>
      </c>
      <c r="V1147" s="181">
        <f t="shared" si="90"/>
        <v>0</v>
      </c>
      <c r="W1147" s="181">
        <f t="shared" si="91"/>
        <v>0</v>
      </c>
      <c r="X1147" s="181">
        <f t="shared" si="92"/>
        <v>0</v>
      </c>
    </row>
    <row r="1148" spans="2:24" ht="15" customHeight="1" x14ac:dyDescent="0.2">
      <c r="B1148" s="337" t="s">
        <v>36</v>
      </c>
      <c r="C1148" s="133" t="s">
        <v>36</v>
      </c>
      <c r="D1148" s="133" t="s">
        <v>36</v>
      </c>
      <c r="E1148" s="133"/>
      <c r="F1148" s="133"/>
      <c r="G1148" s="133"/>
      <c r="H1148" s="133"/>
      <c r="I1148" s="133"/>
      <c r="J1148" s="133"/>
      <c r="K1148" s="154"/>
      <c r="L1148" s="154"/>
      <c r="M1148" s="154"/>
      <c r="N1148" s="154"/>
      <c r="O1148" s="322" t="str">
        <f>IF($C1148="1 - HöS",'C1. Verprobung'!$C$17,
IF($C1148="2 - HöS/HS",'C1. Verprobung'!$C$18,
IF($C1148="3 - HS",'C1. Verprobung'!$C$19,
IF($C1148="4 - HS/MS",'C1. Verprobung'!$C$20,
IF($C1148="5 - MS",'C1. Verprobung'!$C$21,
IF($C1148="6 - MS/NS",'C1. Verprobung'!$C$22,
IF($C1148="7 - NS",'C1. Verprobung'!$C$23,"-")))))))</f>
        <v>-</v>
      </c>
      <c r="P1148" s="322" t="str">
        <f>IF($C1148="1 - HöS",'C1. Verprobung'!$D$17,
IF($C1148="2 - HöS/HS",'C1. Verprobung'!$D$18,
IF($C1148="3 - HS",'C1. Verprobung'!$D$19,
IF($C1148="4 - HS/MS",'C1. Verprobung'!$D$20,
IF($C1148="5 - MS",'C1. Verprobung'!$D$21,
IF($C1148="6 - MS/NS",'C1. Verprobung'!$D$22,
IF($C1148="7 - NS",'C1. Verprobung'!$D$23,"-")))))))</f>
        <v>-</v>
      </c>
      <c r="Q1148" s="322" t="str">
        <f>IF($C1148="1 - HöS",'C1. Verprobung'!$E$17,
IF($C1148="2 - HöS/HS",'C1. Verprobung'!$E$18,
IF($C1148="3 - HS",'C1. Verprobung'!$E$19,
IF($C1148="4 - HS/MS",'C1. Verprobung'!$E$20,
IF($C1148="5 - MS",'C1. Verprobung'!$E$21,
IF($C1148="6 - MS/NS",'C1. Verprobung'!$E$22,
IF($C1148="7 - NS",'C1. Verprobung'!$E$23,"-")))))))</f>
        <v>-</v>
      </c>
      <c r="R1148" s="322" t="str">
        <f>IF($C1148="1 - HöS",'C1. Verprobung'!$F$17,
IF($C1148="2 - HöS/HS",'C1. Verprobung'!$F$18,
IF($C1148="3 - HS",'C1. Verprobung'!$F$19,
IF($C1148="4 - HS/MS",'C1. Verprobung'!$F$20,
IF($C1148="5 - MS",'C1. Verprobung'!$F$21,
IF($C1148="6 - MS/NS",'C1. Verprobung'!$F$22,
IF($C1148="7 - NS",'C1. Verprobung'!$F$23,"-")))))))</f>
        <v>-</v>
      </c>
      <c r="S1148" s="151"/>
      <c r="T1148" s="181">
        <f t="shared" si="88"/>
        <v>0</v>
      </c>
      <c r="U1148" s="181">
        <f t="shared" si="89"/>
        <v>0</v>
      </c>
      <c r="V1148" s="181">
        <f t="shared" si="90"/>
        <v>0</v>
      </c>
      <c r="W1148" s="181">
        <f t="shared" si="91"/>
        <v>0</v>
      </c>
      <c r="X1148" s="181">
        <f t="shared" si="92"/>
        <v>0</v>
      </c>
    </row>
    <row r="1149" spans="2:24" ht="15" customHeight="1" x14ac:dyDescent="0.2">
      <c r="B1149" s="337" t="s">
        <v>36</v>
      </c>
      <c r="C1149" s="133" t="s">
        <v>36</v>
      </c>
      <c r="D1149" s="133" t="s">
        <v>36</v>
      </c>
      <c r="E1149" s="133"/>
      <c r="F1149" s="133"/>
      <c r="G1149" s="133"/>
      <c r="H1149" s="133"/>
      <c r="I1149" s="133"/>
      <c r="J1149" s="133"/>
      <c r="K1149" s="154"/>
      <c r="L1149" s="154"/>
      <c r="M1149" s="154"/>
      <c r="N1149" s="154"/>
      <c r="O1149" s="322" t="str">
        <f>IF($C1149="1 - HöS",'C1. Verprobung'!$C$17,
IF($C1149="2 - HöS/HS",'C1. Verprobung'!$C$18,
IF($C1149="3 - HS",'C1. Verprobung'!$C$19,
IF($C1149="4 - HS/MS",'C1. Verprobung'!$C$20,
IF($C1149="5 - MS",'C1. Verprobung'!$C$21,
IF($C1149="6 - MS/NS",'C1. Verprobung'!$C$22,
IF($C1149="7 - NS",'C1. Verprobung'!$C$23,"-")))))))</f>
        <v>-</v>
      </c>
      <c r="P1149" s="322" t="str">
        <f>IF($C1149="1 - HöS",'C1. Verprobung'!$D$17,
IF($C1149="2 - HöS/HS",'C1. Verprobung'!$D$18,
IF($C1149="3 - HS",'C1. Verprobung'!$D$19,
IF($C1149="4 - HS/MS",'C1. Verprobung'!$D$20,
IF($C1149="5 - MS",'C1. Verprobung'!$D$21,
IF($C1149="6 - MS/NS",'C1. Verprobung'!$D$22,
IF($C1149="7 - NS",'C1. Verprobung'!$D$23,"-")))))))</f>
        <v>-</v>
      </c>
      <c r="Q1149" s="322" t="str">
        <f>IF($C1149="1 - HöS",'C1. Verprobung'!$E$17,
IF($C1149="2 - HöS/HS",'C1. Verprobung'!$E$18,
IF($C1149="3 - HS",'C1. Verprobung'!$E$19,
IF($C1149="4 - HS/MS",'C1. Verprobung'!$E$20,
IF($C1149="5 - MS",'C1. Verprobung'!$E$21,
IF($C1149="6 - MS/NS",'C1. Verprobung'!$E$22,
IF($C1149="7 - NS",'C1. Verprobung'!$E$23,"-")))))))</f>
        <v>-</v>
      </c>
      <c r="R1149" s="322" t="str">
        <f>IF($C1149="1 - HöS",'C1. Verprobung'!$F$17,
IF($C1149="2 - HöS/HS",'C1. Verprobung'!$F$18,
IF($C1149="3 - HS",'C1. Verprobung'!$F$19,
IF($C1149="4 - HS/MS",'C1. Verprobung'!$F$20,
IF($C1149="5 - MS",'C1. Verprobung'!$F$21,
IF($C1149="6 - MS/NS",'C1. Verprobung'!$F$22,
IF($C1149="7 - NS",'C1. Verprobung'!$F$23,"-")))))))</f>
        <v>-</v>
      </c>
      <c r="S1149" s="151"/>
      <c r="T1149" s="181">
        <f t="shared" si="88"/>
        <v>0</v>
      </c>
      <c r="U1149" s="181">
        <f t="shared" si="89"/>
        <v>0</v>
      </c>
      <c r="V1149" s="181">
        <f t="shared" si="90"/>
        <v>0</v>
      </c>
      <c r="W1149" s="181">
        <f t="shared" si="91"/>
        <v>0</v>
      </c>
      <c r="X1149" s="181">
        <f t="shared" si="92"/>
        <v>0</v>
      </c>
    </row>
    <row r="1150" spans="2:24" ht="15" customHeight="1" x14ac:dyDescent="0.2">
      <c r="B1150" s="337" t="s">
        <v>36</v>
      </c>
      <c r="C1150" s="133" t="s">
        <v>36</v>
      </c>
      <c r="D1150" s="133" t="s">
        <v>36</v>
      </c>
      <c r="E1150" s="133"/>
      <c r="F1150" s="133"/>
      <c r="G1150" s="133"/>
      <c r="H1150" s="133"/>
      <c r="I1150" s="133"/>
      <c r="J1150" s="133"/>
      <c r="K1150" s="154"/>
      <c r="L1150" s="154"/>
      <c r="M1150" s="154"/>
      <c r="N1150" s="154"/>
      <c r="O1150" s="322" t="str">
        <f>IF($C1150="1 - HöS",'C1. Verprobung'!$C$17,
IF($C1150="2 - HöS/HS",'C1. Verprobung'!$C$18,
IF($C1150="3 - HS",'C1. Verprobung'!$C$19,
IF($C1150="4 - HS/MS",'C1. Verprobung'!$C$20,
IF($C1150="5 - MS",'C1. Verprobung'!$C$21,
IF($C1150="6 - MS/NS",'C1. Verprobung'!$C$22,
IF($C1150="7 - NS",'C1. Verprobung'!$C$23,"-")))))))</f>
        <v>-</v>
      </c>
      <c r="P1150" s="322" t="str">
        <f>IF($C1150="1 - HöS",'C1. Verprobung'!$D$17,
IF($C1150="2 - HöS/HS",'C1. Verprobung'!$D$18,
IF($C1150="3 - HS",'C1. Verprobung'!$D$19,
IF($C1150="4 - HS/MS",'C1. Verprobung'!$D$20,
IF($C1150="5 - MS",'C1. Verprobung'!$D$21,
IF($C1150="6 - MS/NS",'C1. Verprobung'!$D$22,
IF($C1150="7 - NS",'C1. Verprobung'!$D$23,"-")))))))</f>
        <v>-</v>
      </c>
      <c r="Q1150" s="322" t="str">
        <f>IF($C1150="1 - HöS",'C1. Verprobung'!$E$17,
IF($C1150="2 - HöS/HS",'C1. Verprobung'!$E$18,
IF($C1150="3 - HS",'C1. Verprobung'!$E$19,
IF($C1150="4 - HS/MS",'C1. Verprobung'!$E$20,
IF($C1150="5 - MS",'C1. Verprobung'!$E$21,
IF($C1150="6 - MS/NS",'C1. Verprobung'!$E$22,
IF($C1150="7 - NS",'C1. Verprobung'!$E$23,"-")))))))</f>
        <v>-</v>
      </c>
      <c r="R1150" s="322" t="str">
        <f>IF($C1150="1 - HöS",'C1. Verprobung'!$F$17,
IF($C1150="2 - HöS/HS",'C1. Verprobung'!$F$18,
IF($C1150="3 - HS",'C1. Verprobung'!$F$19,
IF($C1150="4 - HS/MS",'C1. Verprobung'!$F$20,
IF($C1150="5 - MS",'C1. Verprobung'!$F$21,
IF($C1150="6 - MS/NS",'C1. Verprobung'!$F$22,
IF($C1150="7 - NS",'C1. Verprobung'!$F$23,"-")))))))</f>
        <v>-</v>
      </c>
      <c r="S1150" s="151"/>
      <c r="T1150" s="181">
        <f t="shared" si="88"/>
        <v>0</v>
      </c>
      <c r="U1150" s="181">
        <f t="shared" si="89"/>
        <v>0</v>
      </c>
      <c r="V1150" s="181">
        <f t="shared" si="90"/>
        <v>0</v>
      </c>
      <c r="W1150" s="181">
        <f t="shared" si="91"/>
        <v>0</v>
      </c>
      <c r="X1150" s="181">
        <f t="shared" si="92"/>
        <v>0</v>
      </c>
    </row>
    <row r="1151" spans="2:24" ht="15" customHeight="1" x14ac:dyDescent="0.2">
      <c r="B1151" s="337" t="s">
        <v>36</v>
      </c>
      <c r="C1151" s="133" t="s">
        <v>36</v>
      </c>
      <c r="D1151" s="133" t="s">
        <v>36</v>
      </c>
      <c r="E1151" s="133"/>
      <c r="F1151" s="133"/>
      <c r="G1151" s="133"/>
      <c r="H1151" s="133"/>
      <c r="I1151" s="133"/>
      <c r="J1151" s="133"/>
      <c r="K1151" s="154"/>
      <c r="L1151" s="154"/>
      <c r="M1151" s="154"/>
      <c r="N1151" s="154"/>
      <c r="O1151" s="322" t="str">
        <f>IF($C1151="1 - HöS",'C1. Verprobung'!$C$17,
IF($C1151="2 - HöS/HS",'C1. Verprobung'!$C$18,
IF($C1151="3 - HS",'C1. Verprobung'!$C$19,
IF($C1151="4 - HS/MS",'C1. Verprobung'!$C$20,
IF($C1151="5 - MS",'C1. Verprobung'!$C$21,
IF($C1151="6 - MS/NS",'C1. Verprobung'!$C$22,
IF($C1151="7 - NS",'C1. Verprobung'!$C$23,"-")))))))</f>
        <v>-</v>
      </c>
      <c r="P1151" s="322" t="str">
        <f>IF($C1151="1 - HöS",'C1. Verprobung'!$D$17,
IF($C1151="2 - HöS/HS",'C1. Verprobung'!$D$18,
IF($C1151="3 - HS",'C1. Verprobung'!$D$19,
IF($C1151="4 - HS/MS",'C1. Verprobung'!$D$20,
IF($C1151="5 - MS",'C1. Verprobung'!$D$21,
IF($C1151="6 - MS/NS",'C1. Verprobung'!$D$22,
IF($C1151="7 - NS",'C1. Verprobung'!$D$23,"-")))))))</f>
        <v>-</v>
      </c>
      <c r="Q1151" s="322" t="str">
        <f>IF($C1151="1 - HöS",'C1. Verprobung'!$E$17,
IF($C1151="2 - HöS/HS",'C1. Verprobung'!$E$18,
IF($C1151="3 - HS",'C1. Verprobung'!$E$19,
IF($C1151="4 - HS/MS",'C1. Verprobung'!$E$20,
IF($C1151="5 - MS",'C1. Verprobung'!$E$21,
IF($C1151="6 - MS/NS",'C1. Verprobung'!$E$22,
IF($C1151="7 - NS",'C1. Verprobung'!$E$23,"-")))))))</f>
        <v>-</v>
      </c>
      <c r="R1151" s="322" t="str">
        <f>IF($C1151="1 - HöS",'C1. Verprobung'!$F$17,
IF($C1151="2 - HöS/HS",'C1. Verprobung'!$F$18,
IF($C1151="3 - HS",'C1. Verprobung'!$F$19,
IF($C1151="4 - HS/MS",'C1. Verprobung'!$F$20,
IF($C1151="5 - MS",'C1. Verprobung'!$F$21,
IF($C1151="6 - MS/NS",'C1. Verprobung'!$F$22,
IF($C1151="7 - NS",'C1. Verprobung'!$F$23,"-")))))))</f>
        <v>-</v>
      </c>
      <c r="S1151" s="151"/>
      <c r="T1151" s="181">
        <f t="shared" si="88"/>
        <v>0</v>
      </c>
      <c r="U1151" s="181">
        <f t="shared" si="89"/>
        <v>0</v>
      </c>
      <c r="V1151" s="181">
        <f t="shared" si="90"/>
        <v>0</v>
      </c>
      <c r="W1151" s="181">
        <f t="shared" si="91"/>
        <v>0</v>
      </c>
      <c r="X1151" s="181">
        <f t="shared" si="92"/>
        <v>0</v>
      </c>
    </row>
    <row r="1152" spans="2:24" ht="15" customHeight="1" x14ac:dyDescent="0.2">
      <c r="B1152" s="337" t="s">
        <v>36</v>
      </c>
      <c r="C1152" s="133" t="s">
        <v>36</v>
      </c>
      <c r="D1152" s="133" t="s">
        <v>36</v>
      </c>
      <c r="E1152" s="133"/>
      <c r="F1152" s="133"/>
      <c r="G1152" s="133"/>
      <c r="H1152" s="133"/>
      <c r="I1152" s="133"/>
      <c r="J1152" s="133"/>
      <c r="K1152" s="154"/>
      <c r="L1152" s="154"/>
      <c r="M1152" s="154"/>
      <c r="N1152" s="154"/>
      <c r="O1152" s="322" t="str">
        <f>IF($C1152="1 - HöS",'C1. Verprobung'!$C$17,
IF($C1152="2 - HöS/HS",'C1. Verprobung'!$C$18,
IF($C1152="3 - HS",'C1. Verprobung'!$C$19,
IF($C1152="4 - HS/MS",'C1. Verprobung'!$C$20,
IF($C1152="5 - MS",'C1. Verprobung'!$C$21,
IF($C1152="6 - MS/NS",'C1. Verprobung'!$C$22,
IF($C1152="7 - NS",'C1. Verprobung'!$C$23,"-")))))))</f>
        <v>-</v>
      </c>
      <c r="P1152" s="322" t="str">
        <f>IF($C1152="1 - HöS",'C1. Verprobung'!$D$17,
IF($C1152="2 - HöS/HS",'C1. Verprobung'!$D$18,
IF($C1152="3 - HS",'C1. Verprobung'!$D$19,
IF($C1152="4 - HS/MS",'C1. Verprobung'!$D$20,
IF($C1152="5 - MS",'C1. Verprobung'!$D$21,
IF($C1152="6 - MS/NS",'C1. Verprobung'!$D$22,
IF($C1152="7 - NS",'C1. Verprobung'!$D$23,"-")))))))</f>
        <v>-</v>
      </c>
      <c r="Q1152" s="322" t="str">
        <f>IF($C1152="1 - HöS",'C1. Verprobung'!$E$17,
IF($C1152="2 - HöS/HS",'C1. Verprobung'!$E$18,
IF($C1152="3 - HS",'C1. Verprobung'!$E$19,
IF($C1152="4 - HS/MS",'C1. Verprobung'!$E$20,
IF($C1152="5 - MS",'C1. Verprobung'!$E$21,
IF($C1152="6 - MS/NS",'C1. Verprobung'!$E$22,
IF($C1152="7 - NS",'C1. Verprobung'!$E$23,"-")))))))</f>
        <v>-</v>
      </c>
      <c r="R1152" s="322" t="str">
        <f>IF($C1152="1 - HöS",'C1. Verprobung'!$F$17,
IF($C1152="2 - HöS/HS",'C1. Verprobung'!$F$18,
IF($C1152="3 - HS",'C1. Verprobung'!$F$19,
IF($C1152="4 - HS/MS",'C1. Verprobung'!$F$20,
IF($C1152="5 - MS",'C1. Verprobung'!$F$21,
IF($C1152="6 - MS/NS",'C1. Verprobung'!$F$22,
IF($C1152="7 - NS",'C1. Verprobung'!$F$23,"-")))))))</f>
        <v>-</v>
      </c>
      <c r="S1152" s="151"/>
      <c r="T1152" s="181">
        <f t="shared" si="88"/>
        <v>0</v>
      </c>
      <c r="U1152" s="181">
        <f t="shared" si="89"/>
        <v>0</v>
      </c>
      <c r="V1152" s="181">
        <f t="shared" si="90"/>
        <v>0</v>
      </c>
      <c r="W1152" s="181">
        <f t="shared" si="91"/>
        <v>0</v>
      </c>
      <c r="X1152" s="181">
        <f t="shared" si="92"/>
        <v>0</v>
      </c>
    </row>
    <row r="1153" spans="2:24" ht="15" customHeight="1" x14ac:dyDescent="0.2">
      <c r="B1153" s="337" t="s">
        <v>36</v>
      </c>
      <c r="C1153" s="133" t="s">
        <v>36</v>
      </c>
      <c r="D1153" s="133" t="s">
        <v>36</v>
      </c>
      <c r="E1153" s="133"/>
      <c r="F1153" s="133"/>
      <c r="G1153" s="133"/>
      <c r="H1153" s="133"/>
      <c r="I1153" s="133"/>
      <c r="J1153" s="133"/>
      <c r="K1153" s="154"/>
      <c r="L1153" s="154"/>
      <c r="M1153" s="154"/>
      <c r="N1153" s="154"/>
      <c r="O1153" s="322" t="str">
        <f>IF($C1153="1 - HöS",'C1. Verprobung'!$C$17,
IF($C1153="2 - HöS/HS",'C1. Verprobung'!$C$18,
IF($C1153="3 - HS",'C1. Verprobung'!$C$19,
IF($C1153="4 - HS/MS",'C1. Verprobung'!$C$20,
IF($C1153="5 - MS",'C1. Verprobung'!$C$21,
IF($C1153="6 - MS/NS",'C1. Verprobung'!$C$22,
IF($C1153="7 - NS",'C1. Verprobung'!$C$23,"-")))))))</f>
        <v>-</v>
      </c>
      <c r="P1153" s="322" t="str">
        <f>IF($C1153="1 - HöS",'C1. Verprobung'!$D$17,
IF($C1153="2 - HöS/HS",'C1. Verprobung'!$D$18,
IF($C1153="3 - HS",'C1. Verprobung'!$D$19,
IF($C1153="4 - HS/MS",'C1. Verprobung'!$D$20,
IF($C1153="5 - MS",'C1. Verprobung'!$D$21,
IF($C1153="6 - MS/NS",'C1. Verprobung'!$D$22,
IF($C1153="7 - NS",'C1. Verprobung'!$D$23,"-")))))))</f>
        <v>-</v>
      </c>
      <c r="Q1153" s="322" t="str">
        <f>IF($C1153="1 - HöS",'C1. Verprobung'!$E$17,
IF($C1153="2 - HöS/HS",'C1. Verprobung'!$E$18,
IF($C1153="3 - HS",'C1. Verprobung'!$E$19,
IF($C1153="4 - HS/MS",'C1. Verprobung'!$E$20,
IF($C1153="5 - MS",'C1. Verprobung'!$E$21,
IF($C1153="6 - MS/NS",'C1. Verprobung'!$E$22,
IF($C1153="7 - NS",'C1. Verprobung'!$E$23,"-")))))))</f>
        <v>-</v>
      </c>
      <c r="R1153" s="322" t="str">
        <f>IF($C1153="1 - HöS",'C1. Verprobung'!$F$17,
IF($C1153="2 - HöS/HS",'C1. Verprobung'!$F$18,
IF($C1153="3 - HS",'C1. Verprobung'!$F$19,
IF($C1153="4 - HS/MS",'C1. Verprobung'!$F$20,
IF($C1153="5 - MS",'C1. Verprobung'!$F$21,
IF($C1153="6 - MS/NS",'C1. Verprobung'!$F$22,
IF($C1153="7 - NS",'C1. Verprobung'!$F$23,"-")))))))</f>
        <v>-</v>
      </c>
      <c r="S1153" s="151"/>
      <c r="T1153" s="181">
        <f t="shared" si="88"/>
        <v>0</v>
      </c>
      <c r="U1153" s="181">
        <f t="shared" si="89"/>
        <v>0</v>
      </c>
      <c r="V1153" s="181">
        <f t="shared" si="90"/>
        <v>0</v>
      </c>
      <c r="W1153" s="181">
        <f t="shared" si="91"/>
        <v>0</v>
      </c>
      <c r="X1153" s="181">
        <f t="shared" si="92"/>
        <v>0</v>
      </c>
    </row>
    <row r="1154" spans="2:24" ht="15" customHeight="1" x14ac:dyDescent="0.2">
      <c r="B1154" s="337" t="s">
        <v>36</v>
      </c>
      <c r="C1154" s="133" t="s">
        <v>36</v>
      </c>
      <c r="D1154" s="133" t="s">
        <v>36</v>
      </c>
      <c r="E1154" s="133"/>
      <c r="F1154" s="133"/>
      <c r="G1154" s="133"/>
      <c r="H1154" s="133"/>
      <c r="I1154" s="133"/>
      <c r="J1154" s="133"/>
      <c r="K1154" s="154"/>
      <c r="L1154" s="154"/>
      <c r="M1154" s="154"/>
      <c r="N1154" s="154"/>
      <c r="O1154" s="322" t="str">
        <f>IF($C1154="1 - HöS",'C1. Verprobung'!$C$17,
IF($C1154="2 - HöS/HS",'C1. Verprobung'!$C$18,
IF($C1154="3 - HS",'C1. Verprobung'!$C$19,
IF($C1154="4 - HS/MS",'C1. Verprobung'!$C$20,
IF($C1154="5 - MS",'C1. Verprobung'!$C$21,
IF($C1154="6 - MS/NS",'C1. Verprobung'!$C$22,
IF($C1154="7 - NS",'C1. Verprobung'!$C$23,"-")))))))</f>
        <v>-</v>
      </c>
      <c r="P1154" s="322" t="str">
        <f>IF($C1154="1 - HöS",'C1. Verprobung'!$D$17,
IF($C1154="2 - HöS/HS",'C1. Verprobung'!$D$18,
IF($C1154="3 - HS",'C1. Verprobung'!$D$19,
IF($C1154="4 - HS/MS",'C1. Verprobung'!$D$20,
IF($C1154="5 - MS",'C1. Verprobung'!$D$21,
IF($C1154="6 - MS/NS",'C1. Verprobung'!$D$22,
IF($C1154="7 - NS",'C1. Verprobung'!$D$23,"-")))))))</f>
        <v>-</v>
      </c>
      <c r="Q1154" s="322" t="str">
        <f>IF($C1154="1 - HöS",'C1. Verprobung'!$E$17,
IF($C1154="2 - HöS/HS",'C1. Verprobung'!$E$18,
IF($C1154="3 - HS",'C1. Verprobung'!$E$19,
IF($C1154="4 - HS/MS",'C1. Verprobung'!$E$20,
IF($C1154="5 - MS",'C1. Verprobung'!$E$21,
IF($C1154="6 - MS/NS",'C1. Verprobung'!$E$22,
IF($C1154="7 - NS",'C1. Verprobung'!$E$23,"-")))))))</f>
        <v>-</v>
      </c>
      <c r="R1154" s="322" t="str">
        <f>IF($C1154="1 - HöS",'C1. Verprobung'!$F$17,
IF($C1154="2 - HöS/HS",'C1. Verprobung'!$F$18,
IF($C1154="3 - HS",'C1. Verprobung'!$F$19,
IF($C1154="4 - HS/MS",'C1. Verprobung'!$F$20,
IF($C1154="5 - MS",'C1. Verprobung'!$F$21,
IF($C1154="6 - MS/NS",'C1. Verprobung'!$F$22,
IF($C1154="7 - NS",'C1. Verprobung'!$F$23,"-")))))))</f>
        <v>-</v>
      </c>
      <c r="S1154" s="151"/>
      <c r="T1154" s="181">
        <f t="shared" si="88"/>
        <v>0</v>
      </c>
      <c r="U1154" s="181">
        <f t="shared" si="89"/>
        <v>0</v>
      </c>
      <c r="V1154" s="181">
        <f t="shared" si="90"/>
        <v>0</v>
      </c>
      <c r="W1154" s="181">
        <f t="shared" si="91"/>
        <v>0</v>
      </c>
      <c r="X1154" s="181">
        <f t="shared" si="92"/>
        <v>0</v>
      </c>
    </row>
    <row r="1155" spans="2:24" ht="15" customHeight="1" x14ac:dyDescent="0.2">
      <c r="B1155" s="337" t="s">
        <v>36</v>
      </c>
      <c r="C1155" s="133" t="s">
        <v>36</v>
      </c>
      <c r="D1155" s="133" t="s">
        <v>36</v>
      </c>
      <c r="E1155" s="133"/>
      <c r="F1155" s="133"/>
      <c r="G1155" s="133"/>
      <c r="H1155" s="133"/>
      <c r="I1155" s="133"/>
      <c r="J1155" s="133"/>
      <c r="K1155" s="154"/>
      <c r="L1155" s="154"/>
      <c r="M1155" s="154"/>
      <c r="N1155" s="154"/>
      <c r="O1155" s="322" t="str">
        <f>IF($C1155="1 - HöS",'C1. Verprobung'!$C$17,
IF($C1155="2 - HöS/HS",'C1. Verprobung'!$C$18,
IF($C1155="3 - HS",'C1. Verprobung'!$C$19,
IF($C1155="4 - HS/MS",'C1. Verprobung'!$C$20,
IF($C1155="5 - MS",'C1. Verprobung'!$C$21,
IF($C1155="6 - MS/NS",'C1. Verprobung'!$C$22,
IF($C1155="7 - NS",'C1. Verprobung'!$C$23,"-")))))))</f>
        <v>-</v>
      </c>
      <c r="P1155" s="322" t="str">
        <f>IF($C1155="1 - HöS",'C1. Verprobung'!$D$17,
IF($C1155="2 - HöS/HS",'C1. Verprobung'!$D$18,
IF($C1155="3 - HS",'C1. Verprobung'!$D$19,
IF($C1155="4 - HS/MS",'C1. Verprobung'!$D$20,
IF($C1155="5 - MS",'C1. Verprobung'!$D$21,
IF($C1155="6 - MS/NS",'C1. Verprobung'!$D$22,
IF($C1155="7 - NS",'C1. Verprobung'!$D$23,"-")))))))</f>
        <v>-</v>
      </c>
      <c r="Q1155" s="322" t="str">
        <f>IF($C1155="1 - HöS",'C1. Verprobung'!$E$17,
IF($C1155="2 - HöS/HS",'C1. Verprobung'!$E$18,
IF($C1155="3 - HS",'C1. Verprobung'!$E$19,
IF($C1155="4 - HS/MS",'C1. Verprobung'!$E$20,
IF($C1155="5 - MS",'C1. Verprobung'!$E$21,
IF($C1155="6 - MS/NS",'C1. Verprobung'!$E$22,
IF($C1155="7 - NS",'C1. Verprobung'!$E$23,"-")))))))</f>
        <v>-</v>
      </c>
      <c r="R1155" s="322" t="str">
        <f>IF($C1155="1 - HöS",'C1. Verprobung'!$F$17,
IF($C1155="2 - HöS/HS",'C1. Verprobung'!$F$18,
IF($C1155="3 - HS",'C1. Verprobung'!$F$19,
IF($C1155="4 - HS/MS",'C1. Verprobung'!$F$20,
IF($C1155="5 - MS",'C1. Verprobung'!$F$21,
IF($C1155="6 - MS/NS",'C1. Verprobung'!$F$22,
IF($C1155="7 - NS",'C1. Verprobung'!$F$23,"-")))))))</f>
        <v>-</v>
      </c>
      <c r="S1155" s="151"/>
      <c r="T1155" s="181">
        <f t="shared" si="88"/>
        <v>0</v>
      </c>
      <c r="U1155" s="181">
        <f t="shared" si="89"/>
        <v>0</v>
      </c>
      <c r="V1155" s="181">
        <f t="shared" si="90"/>
        <v>0</v>
      </c>
      <c r="W1155" s="181">
        <f t="shared" si="91"/>
        <v>0</v>
      </c>
      <c r="X1155" s="181">
        <f t="shared" si="92"/>
        <v>0</v>
      </c>
    </row>
    <row r="1156" spans="2:24" ht="15" customHeight="1" x14ac:dyDescent="0.2">
      <c r="B1156" s="337" t="s">
        <v>36</v>
      </c>
      <c r="C1156" s="133" t="s">
        <v>36</v>
      </c>
      <c r="D1156" s="133" t="s">
        <v>36</v>
      </c>
      <c r="E1156" s="133"/>
      <c r="F1156" s="133"/>
      <c r="G1156" s="133"/>
      <c r="H1156" s="133"/>
      <c r="I1156" s="133"/>
      <c r="J1156" s="133"/>
      <c r="K1156" s="154"/>
      <c r="L1156" s="154"/>
      <c r="M1156" s="154"/>
      <c r="N1156" s="154"/>
      <c r="O1156" s="322" t="str">
        <f>IF($C1156="1 - HöS",'C1. Verprobung'!$C$17,
IF($C1156="2 - HöS/HS",'C1. Verprobung'!$C$18,
IF($C1156="3 - HS",'C1. Verprobung'!$C$19,
IF($C1156="4 - HS/MS",'C1. Verprobung'!$C$20,
IF($C1156="5 - MS",'C1. Verprobung'!$C$21,
IF($C1156="6 - MS/NS",'C1. Verprobung'!$C$22,
IF($C1156="7 - NS",'C1. Verprobung'!$C$23,"-")))))))</f>
        <v>-</v>
      </c>
      <c r="P1156" s="322" t="str">
        <f>IF($C1156="1 - HöS",'C1. Verprobung'!$D$17,
IF($C1156="2 - HöS/HS",'C1. Verprobung'!$D$18,
IF($C1156="3 - HS",'C1. Verprobung'!$D$19,
IF($C1156="4 - HS/MS",'C1. Verprobung'!$D$20,
IF($C1156="5 - MS",'C1. Verprobung'!$D$21,
IF($C1156="6 - MS/NS",'C1. Verprobung'!$D$22,
IF($C1156="7 - NS",'C1. Verprobung'!$D$23,"-")))))))</f>
        <v>-</v>
      </c>
      <c r="Q1156" s="322" t="str">
        <f>IF($C1156="1 - HöS",'C1. Verprobung'!$E$17,
IF($C1156="2 - HöS/HS",'C1. Verprobung'!$E$18,
IF($C1156="3 - HS",'C1. Verprobung'!$E$19,
IF($C1156="4 - HS/MS",'C1. Verprobung'!$E$20,
IF($C1156="5 - MS",'C1. Verprobung'!$E$21,
IF($C1156="6 - MS/NS",'C1. Verprobung'!$E$22,
IF($C1156="7 - NS",'C1. Verprobung'!$E$23,"-")))))))</f>
        <v>-</v>
      </c>
      <c r="R1156" s="322" t="str">
        <f>IF($C1156="1 - HöS",'C1. Verprobung'!$F$17,
IF($C1156="2 - HöS/HS",'C1. Verprobung'!$F$18,
IF($C1156="3 - HS",'C1. Verprobung'!$F$19,
IF($C1156="4 - HS/MS",'C1. Verprobung'!$F$20,
IF($C1156="5 - MS",'C1. Verprobung'!$F$21,
IF($C1156="6 - MS/NS",'C1. Verprobung'!$F$22,
IF($C1156="7 - NS",'C1. Verprobung'!$F$23,"-")))))))</f>
        <v>-</v>
      </c>
      <c r="S1156" s="151"/>
      <c r="T1156" s="181">
        <f t="shared" si="88"/>
        <v>0</v>
      </c>
      <c r="U1156" s="181">
        <f t="shared" si="89"/>
        <v>0</v>
      </c>
      <c r="V1156" s="181">
        <f t="shared" si="90"/>
        <v>0</v>
      </c>
      <c r="W1156" s="181">
        <f t="shared" si="91"/>
        <v>0</v>
      </c>
      <c r="X1156" s="181">
        <f t="shared" si="92"/>
        <v>0</v>
      </c>
    </row>
    <row r="1157" spans="2:24" ht="15" customHeight="1" x14ac:dyDescent="0.2">
      <c r="B1157" s="337" t="s">
        <v>36</v>
      </c>
      <c r="C1157" s="133" t="s">
        <v>36</v>
      </c>
      <c r="D1157" s="133" t="s">
        <v>36</v>
      </c>
      <c r="E1157" s="133"/>
      <c r="F1157" s="133"/>
      <c r="G1157" s="133"/>
      <c r="H1157" s="133"/>
      <c r="I1157" s="133"/>
      <c r="J1157" s="133"/>
      <c r="K1157" s="154"/>
      <c r="L1157" s="154"/>
      <c r="M1157" s="154"/>
      <c r="N1157" s="154"/>
      <c r="O1157" s="322" t="str">
        <f>IF($C1157="1 - HöS",'C1. Verprobung'!$C$17,
IF($C1157="2 - HöS/HS",'C1. Verprobung'!$C$18,
IF($C1157="3 - HS",'C1. Verprobung'!$C$19,
IF($C1157="4 - HS/MS",'C1. Verprobung'!$C$20,
IF($C1157="5 - MS",'C1. Verprobung'!$C$21,
IF($C1157="6 - MS/NS",'C1. Verprobung'!$C$22,
IF($C1157="7 - NS",'C1. Verprobung'!$C$23,"-")))))))</f>
        <v>-</v>
      </c>
      <c r="P1157" s="322" t="str">
        <f>IF($C1157="1 - HöS",'C1. Verprobung'!$D$17,
IF($C1157="2 - HöS/HS",'C1. Verprobung'!$D$18,
IF($C1157="3 - HS",'C1. Verprobung'!$D$19,
IF($C1157="4 - HS/MS",'C1. Verprobung'!$D$20,
IF($C1157="5 - MS",'C1. Verprobung'!$D$21,
IF($C1157="6 - MS/NS",'C1. Verprobung'!$D$22,
IF($C1157="7 - NS",'C1. Verprobung'!$D$23,"-")))))))</f>
        <v>-</v>
      </c>
      <c r="Q1157" s="322" t="str">
        <f>IF($C1157="1 - HöS",'C1. Verprobung'!$E$17,
IF($C1157="2 - HöS/HS",'C1. Verprobung'!$E$18,
IF($C1157="3 - HS",'C1. Verprobung'!$E$19,
IF($C1157="4 - HS/MS",'C1. Verprobung'!$E$20,
IF($C1157="5 - MS",'C1. Verprobung'!$E$21,
IF($C1157="6 - MS/NS",'C1. Verprobung'!$E$22,
IF($C1157="7 - NS",'C1. Verprobung'!$E$23,"-")))))))</f>
        <v>-</v>
      </c>
      <c r="R1157" s="322" t="str">
        <f>IF($C1157="1 - HöS",'C1. Verprobung'!$F$17,
IF($C1157="2 - HöS/HS",'C1. Verprobung'!$F$18,
IF($C1157="3 - HS",'C1. Verprobung'!$F$19,
IF($C1157="4 - HS/MS",'C1. Verprobung'!$F$20,
IF($C1157="5 - MS",'C1. Verprobung'!$F$21,
IF($C1157="6 - MS/NS",'C1. Verprobung'!$F$22,
IF($C1157="7 - NS",'C1. Verprobung'!$F$23,"-")))))))</f>
        <v>-</v>
      </c>
      <c r="S1157" s="151"/>
      <c r="T1157" s="181">
        <f t="shared" si="88"/>
        <v>0</v>
      </c>
      <c r="U1157" s="181">
        <f t="shared" si="89"/>
        <v>0</v>
      </c>
      <c r="V1157" s="181">
        <f t="shared" si="90"/>
        <v>0</v>
      </c>
      <c r="W1157" s="181">
        <f t="shared" si="91"/>
        <v>0</v>
      </c>
      <c r="X1157" s="181">
        <f t="shared" si="92"/>
        <v>0</v>
      </c>
    </row>
    <row r="1158" spans="2:24" ht="15" customHeight="1" x14ac:dyDescent="0.2">
      <c r="B1158" s="337" t="s">
        <v>36</v>
      </c>
      <c r="C1158" s="133" t="s">
        <v>36</v>
      </c>
      <c r="D1158" s="133" t="s">
        <v>36</v>
      </c>
      <c r="E1158" s="133"/>
      <c r="F1158" s="133"/>
      <c r="G1158" s="133"/>
      <c r="H1158" s="133"/>
      <c r="I1158" s="133"/>
      <c r="J1158" s="133"/>
      <c r="K1158" s="154"/>
      <c r="L1158" s="154"/>
      <c r="M1158" s="154"/>
      <c r="N1158" s="154"/>
      <c r="O1158" s="322" t="str">
        <f>IF($C1158="1 - HöS",'C1. Verprobung'!$C$17,
IF($C1158="2 - HöS/HS",'C1. Verprobung'!$C$18,
IF($C1158="3 - HS",'C1. Verprobung'!$C$19,
IF($C1158="4 - HS/MS",'C1. Verprobung'!$C$20,
IF($C1158="5 - MS",'C1. Verprobung'!$C$21,
IF($C1158="6 - MS/NS",'C1. Verprobung'!$C$22,
IF($C1158="7 - NS",'C1. Verprobung'!$C$23,"-")))))))</f>
        <v>-</v>
      </c>
      <c r="P1158" s="322" t="str">
        <f>IF($C1158="1 - HöS",'C1. Verprobung'!$D$17,
IF($C1158="2 - HöS/HS",'C1. Verprobung'!$D$18,
IF($C1158="3 - HS",'C1. Verprobung'!$D$19,
IF($C1158="4 - HS/MS",'C1. Verprobung'!$D$20,
IF($C1158="5 - MS",'C1. Verprobung'!$D$21,
IF($C1158="6 - MS/NS",'C1. Verprobung'!$D$22,
IF($C1158="7 - NS",'C1. Verprobung'!$D$23,"-")))))))</f>
        <v>-</v>
      </c>
      <c r="Q1158" s="322" t="str">
        <f>IF($C1158="1 - HöS",'C1. Verprobung'!$E$17,
IF($C1158="2 - HöS/HS",'C1. Verprobung'!$E$18,
IF($C1158="3 - HS",'C1. Verprobung'!$E$19,
IF($C1158="4 - HS/MS",'C1. Verprobung'!$E$20,
IF($C1158="5 - MS",'C1. Verprobung'!$E$21,
IF($C1158="6 - MS/NS",'C1. Verprobung'!$E$22,
IF($C1158="7 - NS",'C1. Verprobung'!$E$23,"-")))))))</f>
        <v>-</v>
      </c>
      <c r="R1158" s="322" t="str">
        <f>IF($C1158="1 - HöS",'C1. Verprobung'!$F$17,
IF($C1158="2 - HöS/HS",'C1. Verprobung'!$F$18,
IF($C1158="3 - HS",'C1. Verprobung'!$F$19,
IF($C1158="4 - HS/MS",'C1. Verprobung'!$F$20,
IF($C1158="5 - MS",'C1. Verprobung'!$F$21,
IF($C1158="6 - MS/NS",'C1. Verprobung'!$F$22,
IF($C1158="7 - NS",'C1. Verprobung'!$F$23,"-")))))))</f>
        <v>-</v>
      </c>
      <c r="S1158" s="151"/>
      <c r="T1158" s="181">
        <f t="shared" si="88"/>
        <v>0</v>
      </c>
      <c r="U1158" s="181">
        <f t="shared" si="89"/>
        <v>0</v>
      </c>
      <c r="V1158" s="181">
        <f t="shared" si="90"/>
        <v>0</v>
      </c>
      <c r="W1158" s="181">
        <f t="shared" si="91"/>
        <v>0</v>
      </c>
      <c r="X1158" s="181">
        <f t="shared" si="92"/>
        <v>0</v>
      </c>
    </row>
    <row r="1159" spans="2:24" ht="15" customHeight="1" x14ac:dyDescent="0.2">
      <c r="B1159" s="337" t="s">
        <v>36</v>
      </c>
      <c r="C1159" s="133" t="s">
        <v>36</v>
      </c>
      <c r="D1159" s="133" t="s">
        <v>36</v>
      </c>
      <c r="E1159" s="133"/>
      <c r="F1159" s="133"/>
      <c r="G1159" s="133"/>
      <c r="H1159" s="133"/>
      <c r="I1159" s="133"/>
      <c r="J1159" s="133"/>
      <c r="K1159" s="154"/>
      <c r="L1159" s="154"/>
      <c r="M1159" s="154"/>
      <c r="N1159" s="154"/>
      <c r="O1159" s="322" t="str">
        <f>IF($C1159="1 - HöS",'C1. Verprobung'!$C$17,
IF($C1159="2 - HöS/HS",'C1. Verprobung'!$C$18,
IF($C1159="3 - HS",'C1. Verprobung'!$C$19,
IF($C1159="4 - HS/MS",'C1. Verprobung'!$C$20,
IF($C1159="5 - MS",'C1. Verprobung'!$C$21,
IF($C1159="6 - MS/NS",'C1. Verprobung'!$C$22,
IF($C1159="7 - NS",'C1. Verprobung'!$C$23,"-")))))))</f>
        <v>-</v>
      </c>
      <c r="P1159" s="322" t="str">
        <f>IF($C1159="1 - HöS",'C1. Verprobung'!$D$17,
IF($C1159="2 - HöS/HS",'C1. Verprobung'!$D$18,
IF($C1159="3 - HS",'C1. Verprobung'!$D$19,
IF($C1159="4 - HS/MS",'C1. Verprobung'!$D$20,
IF($C1159="5 - MS",'C1. Verprobung'!$D$21,
IF($C1159="6 - MS/NS",'C1. Verprobung'!$D$22,
IF($C1159="7 - NS",'C1. Verprobung'!$D$23,"-")))))))</f>
        <v>-</v>
      </c>
      <c r="Q1159" s="322" t="str">
        <f>IF($C1159="1 - HöS",'C1. Verprobung'!$E$17,
IF($C1159="2 - HöS/HS",'C1. Verprobung'!$E$18,
IF($C1159="3 - HS",'C1. Verprobung'!$E$19,
IF($C1159="4 - HS/MS",'C1. Verprobung'!$E$20,
IF($C1159="5 - MS",'C1. Verprobung'!$E$21,
IF($C1159="6 - MS/NS",'C1. Verprobung'!$E$22,
IF($C1159="7 - NS",'C1. Verprobung'!$E$23,"-")))))))</f>
        <v>-</v>
      </c>
      <c r="R1159" s="322" t="str">
        <f>IF($C1159="1 - HöS",'C1. Verprobung'!$F$17,
IF($C1159="2 - HöS/HS",'C1. Verprobung'!$F$18,
IF($C1159="3 - HS",'C1. Verprobung'!$F$19,
IF($C1159="4 - HS/MS",'C1. Verprobung'!$F$20,
IF($C1159="5 - MS",'C1. Verprobung'!$F$21,
IF($C1159="6 - MS/NS",'C1. Verprobung'!$F$22,
IF($C1159="7 - NS",'C1. Verprobung'!$F$23,"-")))))))</f>
        <v>-</v>
      </c>
      <c r="S1159" s="151"/>
      <c r="T1159" s="181">
        <f t="shared" si="88"/>
        <v>0</v>
      </c>
      <c r="U1159" s="181">
        <f t="shared" si="89"/>
        <v>0</v>
      </c>
      <c r="V1159" s="181">
        <f t="shared" si="90"/>
        <v>0</v>
      </c>
      <c r="W1159" s="181">
        <f t="shared" si="91"/>
        <v>0</v>
      </c>
      <c r="X1159" s="181">
        <f t="shared" si="92"/>
        <v>0</v>
      </c>
    </row>
    <row r="1160" spans="2:24" ht="15" customHeight="1" x14ac:dyDescent="0.2">
      <c r="B1160" s="337" t="s">
        <v>36</v>
      </c>
      <c r="C1160" s="133" t="s">
        <v>36</v>
      </c>
      <c r="D1160" s="133" t="s">
        <v>36</v>
      </c>
      <c r="E1160" s="133"/>
      <c r="F1160" s="133"/>
      <c r="G1160" s="133"/>
      <c r="H1160" s="133"/>
      <c r="I1160" s="133"/>
      <c r="J1160" s="133"/>
      <c r="K1160" s="154"/>
      <c r="L1160" s="154"/>
      <c r="M1160" s="154"/>
      <c r="N1160" s="154"/>
      <c r="O1160" s="322" t="str">
        <f>IF($C1160="1 - HöS",'C1. Verprobung'!$C$17,
IF($C1160="2 - HöS/HS",'C1. Verprobung'!$C$18,
IF($C1160="3 - HS",'C1. Verprobung'!$C$19,
IF($C1160="4 - HS/MS",'C1. Verprobung'!$C$20,
IF($C1160="5 - MS",'C1. Verprobung'!$C$21,
IF($C1160="6 - MS/NS",'C1. Verprobung'!$C$22,
IF($C1160="7 - NS",'C1. Verprobung'!$C$23,"-")))))))</f>
        <v>-</v>
      </c>
      <c r="P1160" s="322" t="str">
        <f>IF($C1160="1 - HöS",'C1. Verprobung'!$D$17,
IF($C1160="2 - HöS/HS",'C1. Verprobung'!$D$18,
IF($C1160="3 - HS",'C1. Verprobung'!$D$19,
IF($C1160="4 - HS/MS",'C1. Verprobung'!$D$20,
IF($C1160="5 - MS",'C1. Verprobung'!$D$21,
IF($C1160="6 - MS/NS",'C1. Verprobung'!$D$22,
IF($C1160="7 - NS",'C1. Verprobung'!$D$23,"-")))))))</f>
        <v>-</v>
      </c>
      <c r="Q1160" s="322" t="str">
        <f>IF($C1160="1 - HöS",'C1. Verprobung'!$E$17,
IF($C1160="2 - HöS/HS",'C1. Verprobung'!$E$18,
IF($C1160="3 - HS",'C1. Verprobung'!$E$19,
IF($C1160="4 - HS/MS",'C1. Verprobung'!$E$20,
IF($C1160="5 - MS",'C1. Verprobung'!$E$21,
IF($C1160="6 - MS/NS",'C1. Verprobung'!$E$22,
IF($C1160="7 - NS",'C1. Verprobung'!$E$23,"-")))))))</f>
        <v>-</v>
      </c>
      <c r="R1160" s="322" t="str">
        <f>IF($C1160="1 - HöS",'C1. Verprobung'!$F$17,
IF($C1160="2 - HöS/HS",'C1. Verprobung'!$F$18,
IF($C1160="3 - HS",'C1. Verprobung'!$F$19,
IF($C1160="4 - HS/MS",'C1. Verprobung'!$F$20,
IF($C1160="5 - MS",'C1. Verprobung'!$F$21,
IF($C1160="6 - MS/NS",'C1. Verprobung'!$F$22,
IF($C1160="7 - NS",'C1. Verprobung'!$F$23,"-")))))))</f>
        <v>-</v>
      </c>
      <c r="S1160" s="151"/>
      <c r="T1160" s="181">
        <f t="shared" si="88"/>
        <v>0</v>
      </c>
      <c r="U1160" s="181">
        <f t="shared" si="89"/>
        <v>0</v>
      </c>
      <c r="V1160" s="181">
        <f t="shared" si="90"/>
        <v>0</v>
      </c>
      <c r="W1160" s="181">
        <f t="shared" si="91"/>
        <v>0</v>
      </c>
      <c r="X1160" s="181">
        <f t="shared" si="92"/>
        <v>0</v>
      </c>
    </row>
    <row r="1161" spans="2:24" ht="15" customHeight="1" x14ac:dyDescent="0.2">
      <c r="B1161" s="337" t="s">
        <v>36</v>
      </c>
      <c r="C1161" s="133" t="s">
        <v>36</v>
      </c>
      <c r="D1161" s="133" t="s">
        <v>36</v>
      </c>
      <c r="E1161" s="133"/>
      <c r="F1161" s="133"/>
      <c r="G1161" s="133"/>
      <c r="H1161" s="133"/>
      <c r="I1161" s="133"/>
      <c r="J1161" s="133"/>
      <c r="K1161" s="154"/>
      <c r="L1161" s="154"/>
      <c r="M1161" s="154"/>
      <c r="N1161" s="154"/>
      <c r="O1161" s="322" t="str">
        <f>IF($C1161="1 - HöS",'C1. Verprobung'!$C$17,
IF($C1161="2 - HöS/HS",'C1. Verprobung'!$C$18,
IF($C1161="3 - HS",'C1. Verprobung'!$C$19,
IF($C1161="4 - HS/MS",'C1. Verprobung'!$C$20,
IF($C1161="5 - MS",'C1. Verprobung'!$C$21,
IF($C1161="6 - MS/NS",'C1. Verprobung'!$C$22,
IF($C1161="7 - NS",'C1. Verprobung'!$C$23,"-")))))))</f>
        <v>-</v>
      </c>
      <c r="P1161" s="322" t="str">
        <f>IF($C1161="1 - HöS",'C1. Verprobung'!$D$17,
IF($C1161="2 - HöS/HS",'C1. Verprobung'!$D$18,
IF($C1161="3 - HS",'C1. Verprobung'!$D$19,
IF($C1161="4 - HS/MS",'C1. Verprobung'!$D$20,
IF($C1161="5 - MS",'C1. Verprobung'!$D$21,
IF($C1161="6 - MS/NS",'C1. Verprobung'!$D$22,
IF($C1161="7 - NS",'C1. Verprobung'!$D$23,"-")))))))</f>
        <v>-</v>
      </c>
      <c r="Q1161" s="322" t="str">
        <f>IF($C1161="1 - HöS",'C1. Verprobung'!$E$17,
IF($C1161="2 - HöS/HS",'C1. Verprobung'!$E$18,
IF($C1161="3 - HS",'C1. Verprobung'!$E$19,
IF($C1161="4 - HS/MS",'C1. Verprobung'!$E$20,
IF($C1161="5 - MS",'C1. Verprobung'!$E$21,
IF($C1161="6 - MS/NS",'C1. Verprobung'!$E$22,
IF($C1161="7 - NS",'C1. Verprobung'!$E$23,"-")))))))</f>
        <v>-</v>
      </c>
      <c r="R1161" s="322" t="str">
        <f>IF($C1161="1 - HöS",'C1. Verprobung'!$F$17,
IF($C1161="2 - HöS/HS",'C1. Verprobung'!$F$18,
IF($C1161="3 - HS",'C1. Verprobung'!$F$19,
IF($C1161="4 - HS/MS",'C1. Verprobung'!$F$20,
IF($C1161="5 - MS",'C1. Verprobung'!$F$21,
IF($C1161="6 - MS/NS",'C1. Verprobung'!$F$22,
IF($C1161="7 - NS",'C1. Verprobung'!$F$23,"-")))))))</f>
        <v>-</v>
      </c>
      <c r="S1161" s="151"/>
      <c r="T1161" s="181">
        <f t="shared" si="88"/>
        <v>0</v>
      </c>
      <c r="U1161" s="181">
        <f t="shared" si="89"/>
        <v>0</v>
      </c>
      <c r="V1161" s="181">
        <f t="shared" si="90"/>
        <v>0</v>
      </c>
      <c r="W1161" s="181">
        <f t="shared" si="91"/>
        <v>0</v>
      </c>
      <c r="X1161" s="181">
        <f t="shared" si="92"/>
        <v>0</v>
      </c>
    </row>
    <row r="1162" spans="2:24" ht="15" customHeight="1" x14ac:dyDescent="0.2">
      <c r="B1162" s="337" t="s">
        <v>36</v>
      </c>
      <c r="C1162" s="133" t="s">
        <v>36</v>
      </c>
      <c r="D1162" s="133" t="s">
        <v>36</v>
      </c>
      <c r="E1162" s="133"/>
      <c r="F1162" s="133"/>
      <c r="G1162" s="133"/>
      <c r="H1162" s="133"/>
      <c r="I1162" s="133"/>
      <c r="J1162" s="133"/>
      <c r="K1162" s="154"/>
      <c r="L1162" s="154"/>
      <c r="M1162" s="154"/>
      <c r="N1162" s="154"/>
      <c r="O1162" s="322" t="str">
        <f>IF($C1162="1 - HöS",'C1. Verprobung'!$C$17,
IF($C1162="2 - HöS/HS",'C1. Verprobung'!$C$18,
IF($C1162="3 - HS",'C1. Verprobung'!$C$19,
IF($C1162="4 - HS/MS",'C1. Verprobung'!$C$20,
IF($C1162="5 - MS",'C1. Verprobung'!$C$21,
IF($C1162="6 - MS/NS",'C1. Verprobung'!$C$22,
IF($C1162="7 - NS",'C1. Verprobung'!$C$23,"-")))))))</f>
        <v>-</v>
      </c>
      <c r="P1162" s="322" t="str">
        <f>IF($C1162="1 - HöS",'C1. Verprobung'!$D$17,
IF($C1162="2 - HöS/HS",'C1. Verprobung'!$D$18,
IF($C1162="3 - HS",'C1. Verprobung'!$D$19,
IF($C1162="4 - HS/MS",'C1. Verprobung'!$D$20,
IF($C1162="5 - MS",'C1. Verprobung'!$D$21,
IF($C1162="6 - MS/NS",'C1. Verprobung'!$D$22,
IF($C1162="7 - NS",'C1. Verprobung'!$D$23,"-")))))))</f>
        <v>-</v>
      </c>
      <c r="Q1162" s="322" t="str">
        <f>IF($C1162="1 - HöS",'C1. Verprobung'!$E$17,
IF($C1162="2 - HöS/HS",'C1. Verprobung'!$E$18,
IF($C1162="3 - HS",'C1. Verprobung'!$E$19,
IF($C1162="4 - HS/MS",'C1. Verprobung'!$E$20,
IF($C1162="5 - MS",'C1. Verprobung'!$E$21,
IF($C1162="6 - MS/NS",'C1. Verprobung'!$E$22,
IF($C1162="7 - NS",'C1. Verprobung'!$E$23,"-")))))))</f>
        <v>-</v>
      </c>
      <c r="R1162" s="322" t="str">
        <f>IF($C1162="1 - HöS",'C1. Verprobung'!$F$17,
IF($C1162="2 - HöS/HS",'C1. Verprobung'!$F$18,
IF($C1162="3 - HS",'C1. Verprobung'!$F$19,
IF($C1162="4 - HS/MS",'C1. Verprobung'!$F$20,
IF($C1162="5 - MS",'C1. Verprobung'!$F$21,
IF($C1162="6 - MS/NS",'C1. Verprobung'!$F$22,
IF($C1162="7 - NS",'C1. Verprobung'!$F$23,"-")))))))</f>
        <v>-</v>
      </c>
      <c r="S1162" s="151"/>
      <c r="T1162" s="181">
        <f t="shared" si="88"/>
        <v>0</v>
      </c>
      <c r="U1162" s="181">
        <f t="shared" si="89"/>
        <v>0</v>
      </c>
      <c r="V1162" s="181">
        <f t="shared" si="90"/>
        <v>0</v>
      </c>
      <c r="W1162" s="181">
        <f t="shared" si="91"/>
        <v>0</v>
      </c>
      <c r="X1162" s="181">
        <f t="shared" si="92"/>
        <v>0</v>
      </c>
    </row>
    <row r="1163" spans="2:24" ht="15" customHeight="1" x14ac:dyDescent="0.2">
      <c r="B1163" s="337" t="s">
        <v>36</v>
      </c>
      <c r="C1163" s="133" t="s">
        <v>36</v>
      </c>
      <c r="D1163" s="133" t="s">
        <v>36</v>
      </c>
      <c r="E1163" s="133"/>
      <c r="F1163" s="133"/>
      <c r="G1163" s="133"/>
      <c r="H1163" s="133"/>
      <c r="I1163" s="133"/>
      <c r="J1163" s="133"/>
      <c r="K1163" s="154"/>
      <c r="L1163" s="154"/>
      <c r="M1163" s="154"/>
      <c r="N1163" s="154"/>
      <c r="O1163" s="322" t="str">
        <f>IF($C1163="1 - HöS",'C1. Verprobung'!$C$17,
IF($C1163="2 - HöS/HS",'C1. Verprobung'!$C$18,
IF($C1163="3 - HS",'C1. Verprobung'!$C$19,
IF($C1163="4 - HS/MS",'C1. Verprobung'!$C$20,
IF($C1163="5 - MS",'C1. Verprobung'!$C$21,
IF($C1163="6 - MS/NS",'C1. Verprobung'!$C$22,
IF($C1163="7 - NS",'C1. Verprobung'!$C$23,"-")))))))</f>
        <v>-</v>
      </c>
      <c r="P1163" s="322" t="str">
        <f>IF($C1163="1 - HöS",'C1. Verprobung'!$D$17,
IF($C1163="2 - HöS/HS",'C1. Verprobung'!$D$18,
IF($C1163="3 - HS",'C1. Verprobung'!$D$19,
IF($C1163="4 - HS/MS",'C1. Verprobung'!$D$20,
IF($C1163="5 - MS",'C1. Verprobung'!$D$21,
IF($C1163="6 - MS/NS",'C1. Verprobung'!$D$22,
IF($C1163="7 - NS",'C1. Verprobung'!$D$23,"-")))))))</f>
        <v>-</v>
      </c>
      <c r="Q1163" s="322" t="str">
        <f>IF($C1163="1 - HöS",'C1. Verprobung'!$E$17,
IF($C1163="2 - HöS/HS",'C1. Verprobung'!$E$18,
IF($C1163="3 - HS",'C1. Verprobung'!$E$19,
IF($C1163="4 - HS/MS",'C1. Verprobung'!$E$20,
IF($C1163="5 - MS",'C1. Verprobung'!$E$21,
IF($C1163="6 - MS/NS",'C1. Verprobung'!$E$22,
IF($C1163="7 - NS",'C1. Verprobung'!$E$23,"-")))))))</f>
        <v>-</v>
      </c>
      <c r="R1163" s="322" t="str">
        <f>IF($C1163="1 - HöS",'C1. Verprobung'!$F$17,
IF($C1163="2 - HöS/HS",'C1. Verprobung'!$F$18,
IF($C1163="3 - HS",'C1. Verprobung'!$F$19,
IF($C1163="4 - HS/MS",'C1. Verprobung'!$F$20,
IF($C1163="5 - MS",'C1. Verprobung'!$F$21,
IF($C1163="6 - MS/NS",'C1. Verprobung'!$F$22,
IF($C1163="7 - NS",'C1. Verprobung'!$F$23,"-")))))))</f>
        <v>-</v>
      </c>
      <c r="S1163" s="151"/>
      <c r="T1163" s="181">
        <f t="shared" si="88"/>
        <v>0</v>
      </c>
      <c r="U1163" s="181">
        <f t="shared" si="89"/>
        <v>0</v>
      </c>
      <c r="V1163" s="181">
        <f t="shared" si="90"/>
        <v>0</v>
      </c>
      <c r="W1163" s="181">
        <f t="shared" si="91"/>
        <v>0</v>
      </c>
      <c r="X1163" s="181">
        <f t="shared" si="92"/>
        <v>0</v>
      </c>
    </row>
    <row r="1164" spans="2:24" ht="15" customHeight="1" x14ac:dyDescent="0.2">
      <c r="B1164" s="337" t="s">
        <v>36</v>
      </c>
      <c r="C1164" s="133" t="s">
        <v>36</v>
      </c>
      <c r="D1164" s="133" t="s">
        <v>36</v>
      </c>
      <c r="E1164" s="133"/>
      <c r="F1164" s="133"/>
      <c r="G1164" s="133"/>
      <c r="H1164" s="133"/>
      <c r="I1164" s="133"/>
      <c r="J1164" s="133"/>
      <c r="K1164" s="154"/>
      <c r="L1164" s="154"/>
      <c r="M1164" s="154"/>
      <c r="N1164" s="154"/>
      <c r="O1164" s="322" t="str">
        <f>IF($C1164="1 - HöS",'C1. Verprobung'!$C$17,
IF($C1164="2 - HöS/HS",'C1. Verprobung'!$C$18,
IF($C1164="3 - HS",'C1. Verprobung'!$C$19,
IF($C1164="4 - HS/MS",'C1. Verprobung'!$C$20,
IF($C1164="5 - MS",'C1. Verprobung'!$C$21,
IF($C1164="6 - MS/NS",'C1. Verprobung'!$C$22,
IF($C1164="7 - NS",'C1. Verprobung'!$C$23,"-")))))))</f>
        <v>-</v>
      </c>
      <c r="P1164" s="322" t="str">
        <f>IF($C1164="1 - HöS",'C1. Verprobung'!$D$17,
IF($C1164="2 - HöS/HS",'C1. Verprobung'!$D$18,
IF($C1164="3 - HS",'C1. Verprobung'!$D$19,
IF($C1164="4 - HS/MS",'C1. Verprobung'!$D$20,
IF($C1164="5 - MS",'C1. Verprobung'!$D$21,
IF($C1164="6 - MS/NS",'C1. Verprobung'!$D$22,
IF($C1164="7 - NS",'C1. Verprobung'!$D$23,"-")))))))</f>
        <v>-</v>
      </c>
      <c r="Q1164" s="322" t="str">
        <f>IF($C1164="1 - HöS",'C1. Verprobung'!$E$17,
IF($C1164="2 - HöS/HS",'C1. Verprobung'!$E$18,
IF($C1164="3 - HS",'C1. Verprobung'!$E$19,
IF($C1164="4 - HS/MS",'C1. Verprobung'!$E$20,
IF($C1164="5 - MS",'C1. Verprobung'!$E$21,
IF($C1164="6 - MS/NS",'C1. Verprobung'!$E$22,
IF($C1164="7 - NS",'C1. Verprobung'!$E$23,"-")))))))</f>
        <v>-</v>
      </c>
      <c r="R1164" s="322" t="str">
        <f>IF($C1164="1 - HöS",'C1. Verprobung'!$F$17,
IF($C1164="2 - HöS/HS",'C1. Verprobung'!$F$18,
IF($C1164="3 - HS",'C1. Verprobung'!$F$19,
IF($C1164="4 - HS/MS",'C1. Verprobung'!$F$20,
IF($C1164="5 - MS",'C1. Verprobung'!$F$21,
IF($C1164="6 - MS/NS",'C1. Verprobung'!$F$22,
IF($C1164="7 - NS",'C1. Verprobung'!$F$23,"-")))))))</f>
        <v>-</v>
      </c>
      <c r="S1164" s="151"/>
      <c r="T1164" s="181">
        <f t="shared" si="88"/>
        <v>0</v>
      </c>
      <c r="U1164" s="181">
        <f t="shared" si="89"/>
        <v>0</v>
      </c>
      <c r="V1164" s="181">
        <f t="shared" si="90"/>
        <v>0</v>
      </c>
      <c r="W1164" s="181">
        <f t="shared" si="91"/>
        <v>0</v>
      </c>
      <c r="X1164" s="181">
        <f t="shared" si="92"/>
        <v>0</v>
      </c>
    </row>
    <row r="1165" spans="2:24" ht="15" customHeight="1" x14ac:dyDescent="0.2">
      <c r="B1165" s="337" t="s">
        <v>36</v>
      </c>
      <c r="C1165" s="133" t="s">
        <v>36</v>
      </c>
      <c r="D1165" s="133" t="s">
        <v>36</v>
      </c>
      <c r="E1165" s="133"/>
      <c r="F1165" s="133"/>
      <c r="G1165" s="133"/>
      <c r="H1165" s="133"/>
      <c r="I1165" s="133"/>
      <c r="J1165" s="133"/>
      <c r="K1165" s="154"/>
      <c r="L1165" s="154"/>
      <c r="M1165" s="154"/>
      <c r="N1165" s="154"/>
      <c r="O1165" s="322" t="str">
        <f>IF($C1165="1 - HöS",'C1. Verprobung'!$C$17,
IF($C1165="2 - HöS/HS",'C1. Verprobung'!$C$18,
IF($C1165="3 - HS",'C1. Verprobung'!$C$19,
IF($C1165="4 - HS/MS",'C1. Verprobung'!$C$20,
IF($C1165="5 - MS",'C1. Verprobung'!$C$21,
IF($C1165="6 - MS/NS",'C1. Verprobung'!$C$22,
IF($C1165="7 - NS",'C1. Verprobung'!$C$23,"-")))))))</f>
        <v>-</v>
      </c>
      <c r="P1165" s="322" t="str">
        <f>IF($C1165="1 - HöS",'C1. Verprobung'!$D$17,
IF($C1165="2 - HöS/HS",'C1. Verprobung'!$D$18,
IF($C1165="3 - HS",'C1. Verprobung'!$D$19,
IF($C1165="4 - HS/MS",'C1. Verprobung'!$D$20,
IF($C1165="5 - MS",'C1. Verprobung'!$D$21,
IF($C1165="6 - MS/NS",'C1. Verprobung'!$D$22,
IF($C1165="7 - NS",'C1. Verprobung'!$D$23,"-")))))))</f>
        <v>-</v>
      </c>
      <c r="Q1165" s="322" t="str">
        <f>IF($C1165="1 - HöS",'C1. Verprobung'!$E$17,
IF($C1165="2 - HöS/HS",'C1. Verprobung'!$E$18,
IF($C1165="3 - HS",'C1. Verprobung'!$E$19,
IF($C1165="4 - HS/MS",'C1. Verprobung'!$E$20,
IF($C1165="5 - MS",'C1. Verprobung'!$E$21,
IF($C1165="6 - MS/NS",'C1. Verprobung'!$E$22,
IF($C1165="7 - NS",'C1. Verprobung'!$E$23,"-")))))))</f>
        <v>-</v>
      </c>
      <c r="R1165" s="322" t="str">
        <f>IF($C1165="1 - HöS",'C1. Verprobung'!$F$17,
IF($C1165="2 - HöS/HS",'C1. Verprobung'!$F$18,
IF($C1165="3 - HS",'C1. Verprobung'!$F$19,
IF($C1165="4 - HS/MS",'C1. Verprobung'!$F$20,
IF($C1165="5 - MS",'C1. Verprobung'!$F$21,
IF($C1165="6 - MS/NS",'C1. Verprobung'!$F$22,
IF($C1165="7 - NS",'C1. Verprobung'!$F$23,"-")))))))</f>
        <v>-</v>
      </c>
      <c r="S1165" s="151"/>
      <c r="T1165" s="181">
        <f t="shared" si="88"/>
        <v>0</v>
      </c>
      <c r="U1165" s="181">
        <f t="shared" si="89"/>
        <v>0</v>
      </c>
      <c r="V1165" s="181">
        <f t="shared" si="90"/>
        <v>0</v>
      </c>
      <c r="W1165" s="181">
        <f t="shared" si="91"/>
        <v>0</v>
      </c>
      <c r="X1165" s="181">
        <f t="shared" si="92"/>
        <v>0</v>
      </c>
    </row>
    <row r="1166" spans="2:24" ht="15" customHeight="1" x14ac:dyDescent="0.2">
      <c r="B1166" s="337" t="s">
        <v>36</v>
      </c>
      <c r="C1166" s="133" t="s">
        <v>36</v>
      </c>
      <c r="D1166" s="133" t="s">
        <v>36</v>
      </c>
      <c r="E1166" s="133"/>
      <c r="F1166" s="133"/>
      <c r="G1166" s="133"/>
      <c r="H1166" s="133"/>
      <c r="I1166" s="133"/>
      <c r="J1166" s="133"/>
      <c r="K1166" s="154"/>
      <c r="L1166" s="154"/>
      <c r="M1166" s="154"/>
      <c r="N1166" s="154"/>
      <c r="O1166" s="322" t="str">
        <f>IF($C1166="1 - HöS",'C1. Verprobung'!$C$17,
IF($C1166="2 - HöS/HS",'C1. Verprobung'!$C$18,
IF($C1166="3 - HS",'C1. Verprobung'!$C$19,
IF($C1166="4 - HS/MS",'C1. Verprobung'!$C$20,
IF($C1166="5 - MS",'C1. Verprobung'!$C$21,
IF($C1166="6 - MS/NS",'C1. Verprobung'!$C$22,
IF($C1166="7 - NS",'C1. Verprobung'!$C$23,"-")))))))</f>
        <v>-</v>
      </c>
      <c r="P1166" s="322" t="str">
        <f>IF($C1166="1 - HöS",'C1. Verprobung'!$D$17,
IF($C1166="2 - HöS/HS",'C1. Verprobung'!$D$18,
IF($C1166="3 - HS",'C1. Verprobung'!$D$19,
IF($C1166="4 - HS/MS",'C1. Verprobung'!$D$20,
IF($C1166="5 - MS",'C1. Verprobung'!$D$21,
IF($C1166="6 - MS/NS",'C1. Verprobung'!$D$22,
IF($C1166="7 - NS",'C1. Verprobung'!$D$23,"-")))))))</f>
        <v>-</v>
      </c>
      <c r="Q1166" s="322" t="str">
        <f>IF($C1166="1 - HöS",'C1. Verprobung'!$E$17,
IF($C1166="2 - HöS/HS",'C1. Verprobung'!$E$18,
IF($C1166="3 - HS",'C1. Verprobung'!$E$19,
IF($C1166="4 - HS/MS",'C1. Verprobung'!$E$20,
IF($C1166="5 - MS",'C1. Verprobung'!$E$21,
IF($C1166="6 - MS/NS",'C1. Verprobung'!$E$22,
IF($C1166="7 - NS",'C1. Verprobung'!$E$23,"-")))))))</f>
        <v>-</v>
      </c>
      <c r="R1166" s="322" t="str">
        <f>IF($C1166="1 - HöS",'C1. Verprobung'!$F$17,
IF($C1166="2 - HöS/HS",'C1. Verprobung'!$F$18,
IF($C1166="3 - HS",'C1. Verprobung'!$F$19,
IF($C1166="4 - HS/MS",'C1. Verprobung'!$F$20,
IF($C1166="5 - MS",'C1. Verprobung'!$F$21,
IF($C1166="6 - MS/NS",'C1. Verprobung'!$F$22,
IF($C1166="7 - NS",'C1. Verprobung'!$F$23,"-")))))))</f>
        <v>-</v>
      </c>
      <c r="S1166" s="151"/>
      <c r="T1166" s="181">
        <f t="shared" si="88"/>
        <v>0</v>
      </c>
      <c r="U1166" s="181">
        <f t="shared" si="89"/>
        <v>0</v>
      </c>
      <c r="V1166" s="181">
        <f t="shared" si="90"/>
        <v>0</v>
      </c>
      <c r="W1166" s="181">
        <f t="shared" si="91"/>
        <v>0</v>
      </c>
      <c r="X1166" s="181">
        <f t="shared" si="92"/>
        <v>0</v>
      </c>
    </row>
    <row r="1167" spans="2:24" ht="15" customHeight="1" x14ac:dyDescent="0.2">
      <c r="B1167" s="337" t="s">
        <v>36</v>
      </c>
      <c r="C1167" s="133" t="s">
        <v>36</v>
      </c>
      <c r="D1167" s="133" t="s">
        <v>36</v>
      </c>
      <c r="E1167" s="133"/>
      <c r="F1167" s="133"/>
      <c r="G1167" s="133"/>
      <c r="H1167" s="133"/>
      <c r="I1167" s="133"/>
      <c r="J1167" s="133"/>
      <c r="K1167" s="154"/>
      <c r="L1167" s="154"/>
      <c r="M1167" s="154"/>
      <c r="N1167" s="154"/>
      <c r="O1167" s="322" t="str">
        <f>IF($C1167="1 - HöS",'C1. Verprobung'!$C$17,
IF($C1167="2 - HöS/HS",'C1. Verprobung'!$C$18,
IF($C1167="3 - HS",'C1. Verprobung'!$C$19,
IF($C1167="4 - HS/MS",'C1. Verprobung'!$C$20,
IF($C1167="5 - MS",'C1. Verprobung'!$C$21,
IF($C1167="6 - MS/NS",'C1. Verprobung'!$C$22,
IF($C1167="7 - NS",'C1. Verprobung'!$C$23,"-")))))))</f>
        <v>-</v>
      </c>
      <c r="P1167" s="322" t="str">
        <f>IF($C1167="1 - HöS",'C1. Verprobung'!$D$17,
IF($C1167="2 - HöS/HS",'C1. Verprobung'!$D$18,
IF($C1167="3 - HS",'C1. Verprobung'!$D$19,
IF($C1167="4 - HS/MS",'C1. Verprobung'!$D$20,
IF($C1167="5 - MS",'C1. Verprobung'!$D$21,
IF($C1167="6 - MS/NS",'C1. Verprobung'!$D$22,
IF($C1167="7 - NS",'C1. Verprobung'!$D$23,"-")))))))</f>
        <v>-</v>
      </c>
      <c r="Q1167" s="322" t="str">
        <f>IF($C1167="1 - HöS",'C1. Verprobung'!$E$17,
IF($C1167="2 - HöS/HS",'C1. Verprobung'!$E$18,
IF($C1167="3 - HS",'C1. Verprobung'!$E$19,
IF($C1167="4 - HS/MS",'C1. Verprobung'!$E$20,
IF($C1167="5 - MS",'C1. Verprobung'!$E$21,
IF($C1167="6 - MS/NS",'C1. Verprobung'!$E$22,
IF($C1167="7 - NS",'C1. Verprobung'!$E$23,"-")))))))</f>
        <v>-</v>
      </c>
      <c r="R1167" s="322" t="str">
        <f>IF($C1167="1 - HöS",'C1. Verprobung'!$F$17,
IF($C1167="2 - HöS/HS",'C1. Verprobung'!$F$18,
IF($C1167="3 - HS",'C1. Verprobung'!$F$19,
IF($C1167="4 - HS/MS",'C1. Verprobung'!$F$20,
IF($C1167="5 - MS",'C1. Verprobung'!$F$21,
IF($C1167="6 - MS/NS",'C1. Verprobung'!$F$22,
IF($C1167="7 - NS",'C1. Verprobung'!$F$23,"-")))))))</f>
        <v>-</v>
      </c>
      <c r="S1167" s="151"/>
      <c r="T1167" s="181">
        <f t="shared" si="88"/>
        <v>0</v>
      </c>
      <c r="U1167" s="181">
        <f t="shared" si="89"/>
        <v>0</v>
      </c>
      <c r="V1167" s="181">
        <f t="shared" si="90"/>
        <v>0</v>
      </c>
      <c r="W1167" s="181">
        <f t="shared" si="91"/>
        <v>0</v>
      </c>
      <c r="X1167" s="181">
        <f t="shared" si="92"/>
        <v>0</v>
      </c>
    </row>
    <row r="1168" spans="2:24" ht="15" customHeight="1" x14ac:dyDescent="0.2">
      <c r="B1168" s="337" t="s">
        <v>36</v>
      </c>
      <c r="C1168" s="133" t="s">
        <v>36</v>
      </c>
      <c r="D1168" s="133" t="s">
        <v>36</v>
      </c>
      <c r="E1168" s="133"/>
      <c r="F1168" s="133"/>
      <c r="G1168" s="133"/>
      <c r="H1168" s="133"/>
      <c r="I1168" s="133"/>
      <c r="J1168" s="133"/>
      <c r="K1168" s="154"/>
      <c r="L1168" s="154"/>
      <c r="M1168" s="154"/>
      <c r="N1168" s="154"/>
      <c r="O1168" s="322" t="str">
        <f>IF($C1168="1 - HöS",'C1. Verprobung'!$C$17,
IF($C1168="2 - HöS/HS",'C1. Verprobung'!$C$18,
IF($C1168="3 - HS",'C1. Verprobung'!$C$19,
IF($C1168="4 - HS/MS",'C1. Verprobung'!$C$20,
IF($C1168="5 - MS",'C1. Verprobung'!$C$21,
IF($C1168="6 - MS/NS",'C1. Verprobung'!$C$22,
IF($C1168="7 - NS",'C1. Verprobung'!$C$23,"-")))))))</f>
        <v>-</v>
      </c>
      <c r="P1168" s="322" t="str">
        <f>IF($C1168="1 - HöS",'C1. Verprobung'!$D$17,
IF($C1168="2 - HöS/HS",'C1. Verprobung'!$D$18,
IF($C1168="3 - HS",'C1. Verprobung'!$D$19,
IF($C1168="4 - HS/MS",'C1. Verprobung'!$D$20,
IF($C1168="5 - MS",'C1. Verprobung'!$D$21,
IF($C1168="6 - MS/NS",'C1. Verprobung'!$D$22,
IF($C1168="7 - NS",'C1. Verprobung'!$D$23,"-")))))))</f>
        <v>-</v>
      </c>
      <c r="Q1168" s="322" t="str">
        <f>IF($C1168="1 - HöS",'C1. Verprobung'!$E$17,
IF($C1168="2 - HöS/HS",'C1. Verprobung'!$E$18,
IF($C1168="3 - HS",'C1. Verprobung'!$E$19,
IF($C1168="4 - HS/MS",'C1. Verprobung'!$E$20,
IF($C1168="5 - MS",'C1. Verprobung'!$E$21,
IF($C1168="6 - MS/NS",'C1. Verprobung'!$E$22,
IF($C1168="7 - NS",'C1. Verprobung'!$E$23,"-")))))))</f>
        <v>-</v>
      </c>
      <c r="R1168" s="322" t="str">
        <f>IF($C1168="1 - HöS",'C1. Verprobung'!$F$17,
IF($C1168="2 - HöS/HS",'C1. Verprobung'!$F$18,
IF($C1168="3 - HS",'C1. Verprobung'!$F$19,
IF($C1168="4 - HS/MS",'C1. Verprobung'!$F$20,
IF($C1168="5 - MS",'C1. Verprobung'!$F$21,
IF($C1168="6 - MS/NS",'C1. Verprobung'!$F$22,
IF($C1168="7 - NS",'C1. Verprobung'!$F$23,"-")))))))</f>
        <v>-</v>
      </c>
      <c r="S1168" s="151"/>
      <c r="T1168" s="181">
        <f t="shared" si="88"/>
        <v>0</v>
      </c>
      <c r="U1168" s="181">
        <f t="shared" si="89"/>
        <v>0</v>
      </c>
      <c r="V1168" s="181">
        <f t="shared" si="90"/>
        <v>0</v>
      </c>
      <c r="W1168" s="181">
        <f t="shared" si="91"/>
        <v>0</v>
      </c>
      <c r="X1168" s="181">
        <f t="shared" si="92"/>
        <v>0</v>
      </c>
    </row>
    <row r="1169" spans="2:24" ht="15" customHeight="1" x14ac:dyDescent="0.2">
      <c r="B1169" s="337" t="s">
        <v>36</v>
      </c>
      <c r="C1169" s="133" t="s">
        <v>36</v>
      </c>
      <c r="D1169" s="133" t="s">
        <v>36</v>
      </c>
      <c r="E1169" s="133"/>
      <c r="F1169" s="133"/>
      <c r="G1169" s="133"/>
      <c r="H1169" s="133"/>
      <c r="I1169" s="133"/>
      <c r="J1169" s="133"/>
      <c r="K1169" s="154"/>
      <c r="L1169" s="154"/>
      <c r="M1169" s="154"/>
      <c r="N1169" s="154"/>
      <c r="O1169" s="322" t="str">
        <f>IF($C1169="1 - HöS",'C1. Verprobung'!$C$17,
IF($C1169="2 - HöS/HS",'C1. Verprobung'!$C$18,
IF($C1169="3 - HS",'C1. Verprobung'!$C$19,
IF($C1169="4 - HS/MS",'C1. Verprobung'!$C$20,
IF($C1169="5 - MS",'C1. Verprobung'!$C$21,
IF($C1169="6 - MS/NS",'C1. Verprobung'!$C$22,
IF($C1169="7 - NS",'C1. Verprobung'!$C$23,"-")))))))</f>
        <v>-</v>
      </c>
      <c r="P1169" s="322" t="str">
        <f>IF($C1169="1 - HöS",'C1. Verprobung'!$D$17,
IF($C1169="2 - HöS/HS",'C1. Verprobung'!$D$18,
IF($C1169="3 - HS",'C1. Verprobung'!$D$19,
IF($C1169="4 - HS/MS",'C1. Verprobung'!$D$20,
IF($C1169="5 - MS",'C1. Verprobung'!$D$21,
IF($C1169="6 - MS/NS",'C1. Verprobung'!$D$22,
IF($C1169="7 - NS",'C1. Verprobung'!$D$23,"-")))))))</f>
        <v>-</v>
      </c>
      <c r="Q1169" s="322" t="str">
        <f>IF($C1169="1 - HöS",'C1. Verprobung'!$E$17,
IF($C1169="2 - HöS/HS",'C1. Verprobung'!$E$18,
IF($C1169="3 - HS",'C1. Verprobung'!$E$19,
IF($C1169="4 - HS/MS",'C1. Verprobung'!$E$20,
IF($C1169="5 - MS",'C1. Verprobung'!$E$21,
IF($C1169="6 - MS/NS",'C1. Verprobung'!$E$22,
IF($C1169="7 - NS",'C1. Verprobung'!$E$23,"-")))))))</f>
        <v>-</v>
      </c>
      <c r="R1169" s="322" t="str">
        <f>IF($C1169="1 - HöS",'C1. Verprobung'!$F$17,
IF($C1169="2 - HöS/HS",'C1. Verprobung'!$F$18,
IF($C1169="3 - HS",'C1. Verprobung'!$F$19,
IF($C1169="4 - HS/MS",'C1. Verprobung'!$F$20,
IF($C1169="5 - MS",'C1. Verprobung'!$F$21,
IF($C1169="6 - MS/NS",'C1. Verprobung'!$F$22,
IF($C1169="7 - NS",'C1. Verprobung'!$F$23,"-")))))))</f>
        <v>-</v>
      </c>
      <c r="S1169" s="151"/>
      <c r="T1169" s="181">
        <f t="shared" ref="T1169:T1232" si="93">IF($B1169="§ 19 Abs. 2 Satz 1 StromNEV",(($K1169*$O1169)+($L1169*$P1169/100))*($S1169),0)</f>
        <v>0</v>
      </c>
      <c r="U1169" s="181">
        <f t="shared" ref="U1169:U1232" si="94">IF($B1169="§ 19 Abs. 2 Satz 1 StromNEV",(($M1169*$Q1169)+($N1169*$R1169/100))*($S1169),0)</f>
        <v>0</v>
      </c>
      <c r="V1169" s="181">
        <f t="shared" ref="V1169:V1232" si="95">IF($B1169="§ 19 Abs. 2 Satz 2 StromNEV",(($M1169*$Q1169)+($N1169*$R1169/100))*($S1169),0)</f>
        <v>0</v>
      </c>
      <c r="W1169" s="181">
        <f t="shared" si="91"/>
        <v>0</v>
      </c>
      <c r="X1169" s="181">
        <f t="shared" si="92"/>
        <v>0</v>
      </c>
    </row>
    <row r="1170" spans="2:24" ht="15" customHeight="1" x14ac:dyDescent="0.2">
      <c r="B1170" s="337" t="s">
        <v>36</v>
      </c>
      <c r="C1170" s="133" t="s">
        <v>36</v>
      </c>
      <c r="D1170" s="133" t="s">
        <v>36</v>
      </c>
      <c r="E1170" s="133"/>
      <c r="F1170" s="133"/>
      <c r="G1170" s="133"/>
      <c r="H1170" s="133"/>
      <c r="I1170" s="133"/>
      <c r="J1170" s="133"/>
      <c r="K1170" s="154"/>
      <c r="L1170" s="154"/>
      <c r="M1170" s="154"/>
      <c r="N1170" s="154"/>
      <c r="O1170" s="322" t="str">
        <f>IF($C1170="1 - HöS",'C1. Verprobung'!$C$17,
IF($C1170="2 - HöS/HS",'C1. Verprobung'!$C$18,
IF($C1170="3 - HS",'C1. Verprobung'!$C$19,
IF($C1170="4 - HS/MS",'C1. Verprobung'!$C$20,
IF($C1170="5 - MS",'C1. Verprobung'!$C$21,
IF($C1170="6 - MS/NS",'C1. Verprobung'!$C$22,
IF($C1170="7 - NS",'C1. Verprobung'!$C$23,"-")))))))</f>
        <v>-</v>
      </c>
      <c r="P1170" s="322" t="str">
        <f>IF($C1170="1 - HöS",'C1. Verprobung'!$D$17,
IF($C1170="2 - HöS/HS",'C1. Verprobung'!$D$18,
IF($C1170="3 - HS",'C1. Verprobung'!$D$19,
IF($C1170="4 - HS/MS",'C1. Verprobung'!$D$20,
IF($C1170="5 - MS",'C1. Verprobung'!$D$21,
IF($C1170="6 - MS/NS",'C1. Verprobung'!$D$22,
IF($C1170="7 - NS",'C1. Verprobung'!$D$23,"-")))))))</f>
        <v>-</v>
      </c>
      <c r="Q1170" s="322" t="str">
        <f>IF($C1170="1 - HöS",'C1. Verprobung'!$E$17,
IF($C1170="2 - HöS/HS",'C1. Verprobung'!$E$18,
IF($C1170="3 - HS",'C1. Verprobung'!$E$19,
IF($C1170="4 - HS/MS",'C1. Verprobung'!$E$20,
IF($C1170="5 - MS",'C1. Verprobung'!$E$21,
IF($C1170="6 - MS/NS",'C1. Verprobung'!$E$22,
IF($C1170="7 - NS",'C1. Verprobung'!$E$23,"-")))))))</f>
        <v>-</v>
      </c>
      <c r="R1170" s="322" t="str">
        <f>IF($C1170="1 - HöS",'C1. Verprobung'!$F$17,
IF($C1170="2 - HöS/HS",'C1. Verprobung'!$F$18,
IF($C1170="3 - HS",'C1. Verprobung'!$F$19,
IF($C1170="4 - HS/MS",'C1. Verprobung'!$F$20,
IF($C1170="5 - MS",'C1. Verprobung'!$F$21,
IF($C1170="6 - MS/NS",'C1. Verprobung'!$F$22,
IF($C1170="7 - NS",'C1. Verprobung'!$F$23,"-")))))))</f>
        <v>-</v>
      </c>
      <c r="S1170" s="151"/>
      <c r="T1170" s="181">
        <f t="shared" si="93"/>
        <v>0</v>
      </c>
      <c r="U1170" s="181">
        <f t="shared" si="94"/>
        <v>0</v>
      </c>
      <c r="V1170" s="181">
        <f t="shared" si="95"/>
        <v>0</v>
      </c>
      <c r="W1170" s="181">
        <f t="shared" ref="W1170:W1233" si="96">IF($B1170="§ 118 Abs. 6 Satz 9 EnWG",(($K1170*$O1170)+($L1170*$P1170/100))*($S1170),0)</f>
        <v>0</v>
      </c>
      <c r="X1170" s="181">
        <f t="shared" ref="X1170:X1233" si="97">IF($B1170="§ 118 Abs. 6 Satz 9 EnWG",(($M1170*$Q1170)+($N1170*$R1170/100))*($S1170),0)</f>
        <v>0</v>
      </c>
    </row>
    <row r="1171" spans="2:24" ht="15" customHeight="1" x14ac:dyDescent="0.2">
      <c r="B1171" s="337" t="s">
        <v>36</v>
      </c>
      <c r="C1171" s="133" t="s">
        <v>36</v>
      </c>
      <c r="D1171" s="133" t="s">
        <v>36</v>
      </c>
      <c r="E1171" s="133"/>
      <c r="F1171" s="133"/>
      <c r="G1171" s="133"/>
      <c r="H1171" s="133"/>
      <c r="I1171" s="133"/>
      <c r="J1171" s="133"/>
      <c r="K1171" s="154"/>
      <c r="L1171" s="154"/>
      <c r="M1171" s="154"/>
      <c r="N1171" s="154"/>
      <c r="O1171" s="322" t="str">
        <f>IF($C1171="1 - HöS",'C1. Verprobung'!$C$17,
IF($C1171="2 - HöS/HS",'C1. Verprobung'!$C$18,
IF($C1171="3 - HS",'C1. Verprobung'!$C$19,
IF($C1171="4 - HS/MS",'C1. Verprobung'!$C$20,
IF($C1171="5 - MS",'C1. Verprobung'!$C$21,
IF($C1171="6 - MS/NS",'C1. Verprobung'!$C$22,
IF($C1171="7 - NS",'C1. Verprobung'!$C$23,"-")))))))</f>
        <v>-</v>
      </c>
      <c r="P1171" s="322" t="str">
        <f>IF($C1171="1 - HöS",'C1. Verprobung'!$D$17,
IF($C1171="2 - HöS/HS",'C1. Verprobung'!$D$18,
IF($C1171="3 - HS",'C1. Verprobung'!$D$19,
IF($C1171="4 - HS/MS",'C1. Verprobung'!$D$20,
IF($C1171="5 - MS",'C1. Verprobung'!$D$21,
IF($C1171="6 - MS/NS",'C1. Verprobung'!$D$22,
IF($C1171="7 - NS",'C1. Verprobung'!$D$23,"-")))))))</f>
        <v>-</v>
      </c>
      <c r="Q1171" s="322" t="str">
        <f>IF($C1171="1 - HöS",'C1. Verprobung'!$E$17,
IF($C1171="2 - HöS/HS",'C1. Verprobung'!$E$18,
IF($C1171="3 - HS",'C1. Verprobung'!$E$19,
IF($C1171="4 - HS/MS",'C1. Verprobung'!$E$20,
IF($C1171="5 - MS",'C1. Verprobung'!$E$21,
IF($C1171="6 - MS/NS",'C1. Verprobung'!$E$22,
IF($C1171="7 - NS",'C1. Verprobung'!$E$23,"-")))))))</f>
        <v>-</v>
      </c>
      <c r="R1171" s="322" t="str">
        <f>IF($C1171="1 - HöS",'C1. Verprobung'!$F$17,
IF($C1171="2 - HöS/HS",'C1. Verprobung'!$F$18,
IF($C1171="3 - HS",'C1. Verprobung'!$F$19,
IF($C1171="4 - HS/MS",'C1. Verprobung'!$F$20,
IF($C1171="5 - MS",'C1. Verprobung'!$F$21,
IF($C1171="6 - MS/NS",'C1. Verprobung'!$F$22,
IF($C1171="7 - NS",'C1. Verprobung'!$F$23,"-")))))))</f>
        <v>-</v>
      </c>
      <c r="S1171" s="151"/>
      <c r="T1171" s="181">
        <f t="shared" si="93"/>
        <v>0</v>
      </c>
      <c r="U1171" s="181">
        <f t="shared" si="94"/>
        <v>0</v>
      </c>
      <c r="V1171" s="181">
        <f t="shared" si="95"/>
        <v>0</v>
      </c>
      <c r="W1171" s="181">
        <f t="shared" si="96"/>
        <v>0</v>
      </c>
      <c r="X1171" s="181">
        <f t="shared" si="97"/>
        <v>0</v>
      </c>
    </row>
    <row r="1172" spans="2:24" ht="15" customHeight="1" x14ac:dyDescent="0.2">
      <c r="B1172" s="337" t="s">
        <v>36</v>
      </c>
      <c r="C1172" s="133" t="s">
        <v>36</v>
      </c>
      <c r="D1172" s="133" t="s">
        <v>36</v>
      </c>
      <c r="E1172" s="133"/>
      <c r="F1172" s="133"/>
      <c r="G1172" s="133"/>
      <c r="H1172" s="133"/>
      <c r="I1172" s="133"/>
      <c r="J1172" s="133"/>
      <c r="K1172" s="154"/>
      <c r="L1172" s="154"/>
      <c r="M1172" s="154"/>
      <c r="N1172" s="154"/>
      <c r="O1172" s="322" t="str">
        <f>IF($C1172="1 - HöS",'C1. Verprobung'!$C$17,
IF($C1172="2 - HöS/HS",'C1. Verprobung'!$C$18,
IF($C1172="3 - HS",'C1. Verprobung'!$C$19,
IF($C1172="4 - HS/MS",'C1. Verprobung'!$C$20,
IF($C1172="5 - MS",'C1. Verprobung'!$C$21,
IF($C1172="6 - MS/NS",'C1. Verprobung'!$C$22,
IF($C1172="7 - NS",'C1. Verprobung'!$C$23,"-")))))))</f>
        <v>-</v>
      </c>
      <c r="P1172" s="322" t="str">
        <f>IF($C1172="1 - HöS",'C1. Verprobung'!$D$17,
IF($C1172="2 - HöS/HS",'C1. Verprobung'!$D$18,
IF($C1172="3 - HS",'C1. Verprobung'!$D$19,
IF($C1172="4 - HS/MS",'C1. Verprobung'!$D$20,
IF($C1172="5 - MS",'C1. Verprobung'!$D$21,
IF($C1172="6 - MS/NS",'C1. Verprobung'!$D$22,
IF($C1172="7 - NS",'C1. Verprobung'!$D$23,"-")))))))</f>
        <v>-</v>
      </c>
      <c r="Q1172" s="322" t="str">
        <f>IF($C1172="1 - HöS",'C1. Verprobung'!$E$17,
IF($C1172="2 - HöS/HS",'C1. Verprobung'!$E$18,
IF($C1172="3 - HS",'C1. Verprobung'!$E$19,
IF($C1172="4 - HS/MS",'C1. Verprobung'!$E$20,
IF($C1172="5 - MS",'C1. Verprobung'!$E$21,
IF($C1172="6 - MS/NS",'C1. Verprobung'!$E$22,
IF($C1172="7 - NS",'C1. Verprobung'!$E$23,"-")))))))</f>
        <v>-</v>
      </c>
      <c r="R1172" s="322" t="str">
        <f>IF($C1172="1 - HöS",'C1. Verprobung'!$F$17,
IF($C1172="2 - HöS/HS",'C1. Verprobung'!$F$18,
IF($C1172="3 - HS",'C1. Verprobung'!$F$19,
IF($C1172="4 - HS/MS",'C1. Verprobung'!$F$20,
IF($C1172="5 - MS",'C1. Verprobung'!$F$21,
IF($C1172="6 - MS/NS",'C1. Verprobung'!$F$22,
IF($C1172="7 - NS",'C1. Verprobung'!$F$23,"-")))))))</f>
        <v>-</v>
      </c>
      <c r="S1172" s="151"/>
      <c r="T1172" s="181">
        <f t="shared" si="93"/>
        <v>0</v>
      </c>
      <c r="U1172" s="181">
        <f t="shared" si="94"/>
        <v>0</v>
      </c>
      <c r="V1172" s="181">
        <f t="shared" si="95"/>
        <v>0</v>
      </c>
      <c r="W1172" s="181">
        <f t="shared" si="96"/>
        <v>0</v>
      </c>
      <c r="X1172" s="181">
        <f t="shared" si="97"/>
        <v>0</v>
      </c>
    </row>
    <row r="1173" spans="2:24" ht="15" customHeight="1" x14ac:dyDescent="0.2">
      <c r="B1173" s="337" t="s">
        <v>36</v>
      </c>
      <c r="C1173" s="133" t="s">
        <v>36</v>
      </c>
      <c r="D1173" s="133" t="s">
        <v>36</v>
      </c>
      <c r="E1173" s="133"/>
      <c r="F1173" s="133"/>
      <c r="G1173" s="133"/>
      <c r="H1173" s="133"/>
      <c r="I1173" s="133"/>
      <c r="J1173" s="133"/>
      <c r="K1173" s="154"/>
      <c r="L1173" s="154"/>
      <c r="M1173" s="154"/>
      <c r="N1173" s="154"/>
      <c r="O1173" s="322" t="str">
        <f>IF($C1173="1 - HöS",'C1. Verprobung'!$C$17,
IF($C1173="2 - HöS/HS",'C1. Verprobung'!$C$18,
IF($C1173="3 - HS",'C1. Verprobung'!$C$19,
IF($C1173="4 - HS/MS",'C1. Verprobung'!$C$20,
IF($C1173="5 - MS",'C1. Verprobung'!$C$21,
IF($C1173="6 - MS/NS",'C1. Verprobung'!$C$22,
IF($C1173="7 - NS",'C1. Verprobung'!$C$23,"-")))))))</f>
        <v>-</v>
      </c>
      <c r="P1173" s="322" t="str">
        <f>IF($C1173="1 - HöS",'C1. Verprobung'!$D$17,
IF($C1173="2 - HöS/HS",'C1. Verprobung'!$D$18,
IF($C1173="3 - HS",'C1. Verprobung'!$D$19,
IF($C1173="4 - HS/MS",'C1. Verprobung'!$D$20,
IF($C1173="5 - MS",'C1. Verprobung'!$D$21,
IF($C1173="6 - MS/NS",'C1. Verprobung'!$D$22,
IF($C1173="7 - NS",'C1. Verprobung'!$D$23,"-")))))))</f>
        <v>-</v>
      </c>
      <c r="Q1173" s="322" t="str">
        <f>IF($C1173="1 - HöS",'C1. Verprobung'!$E$17,
IF($C1173="2 - HöS/HS",'C1. Verprobung'!$E$18,
IF($C1173="3 - HS",'C1. Verprobung'!$E$19,
IF($C1173="4 - HS/MS",'C1. Verprobung'!$E$20,
IF($C1173="5 - MS",'C1. Verprobung'!$E$21,
IF($C1173="6 - MS/NS",'C1. Verprobung'!$E$22,
IF($C1173="7 - NS",'C1. Verprobung'!$E$23,"-")))))))</f>
        <v>-</v>
      </c>
      <c r="R1173" s="322" t="str">
        <f>IF($C1173="1 - HöS",'C1. Verprobung'!$F$17,
IF($C1173="2 - HöS/HS",'C1. Verprobung'!$F$18,
IF($C1173="3 - HS",'C1. Verprobung'!$F$19,
IF($C1173="4 - HS/MS",'C1. Verprobung'!$F$20,
IF($C1173="5 - MS",'C1. Verprobung'!$F$21,
IF($C1173="6 - MS/NS",'C1. Verprobung'!$F$22,
IF($C1173="7 - NS",'C1. Verprobung'!$F$23,"-")))))))</f>
        <v>-</v>
      </c>
      <c r="S1173" s="151"/>
      <c r="T1173" s="181">
        <f t="shared" si="93"/>
        <v>0</v>
      </c>
      <c r="U1173" s="181">
        <f t="shared" si="94"/>
        <v>0</v>
      </c>
      <c r="V1173" s="181">
        <f t="shared" si="95"/>
        <v>0</v>
      </c>
      <c r="W1173" s="181">
        <f t="shared" si="96"/>
        <v>0</v>
      </c>
      <c r="X1173" s="181">
        <f t="shared" si="97"/>
        <v>0</v>
      </c>
    </row>
    <row r="1174" spans="2:24" ht="15" customHeight="1" x14ac:dyDescent="0.2">
      <c r="B1174" s="337" t="s">
        <v>36</v>
      </c>
      <c r="C1174" s="133" t="s">
        <v>36</v>
      </c>
      <c r="D1174" s="133" t="s">
        <v>36</v>
      </c>
      <c r="E1174" s="133"/>
      <c r="F1174" s="133"/>
      <c r="G1174" s="133"/>
      <c r="H1174" s="133"/>
      <c r="I1174" s="133"/>
      <c r="J1174" s="133"/>
      <c r="K1174" s="154"/>
      <c r="L1174" s="154"/>
      <c r="M1174" s="154"/>
      <c r="N1174" s="154"/>
      <c r="O1174" s="322" t="str">
        <f>IF($C1174="1 - HöS",'C1. Verprobung'!$C$17,
IF($C1174="2 - HöS/HS",'C1. Verprobung'!$C$18,
IF($C1174="3 - HS",'C1. Verprobung'!$C$19,
IF($C1174="4 - HS/MS",'C1. Verprobung'!$C$20,
IF($C1174="5 - MS",'C1. Verprobung'!$C$21,
IF($C1174="6 - MS/NS",'C1. Verprobung'!$C$22,
IF($C1174="7 - NS",'C1. Verprobung'!$C$23,"-")))))))</f>
        <v>-</v>
      </c>
      <c r="P1174" s="322" t="str">
        <f>IF($C1174="1 - HöS",'C1. Verprobung'!$D$17,
IF($C1174="2 - HöS/HS",'C1. Verprobung'!$D$18,
IF($C1174="3 - HS",'C1. Verprobung'!$D$19,
IF($C1174="4 - HS/MS",'C1. Verprobung'!$D$20,
IF($C1174="5 - MS",'C1. Verprobung'!$D$21,
IF($C1174="6 - MS/NS",'C1. Verprobung'!$D$22,
IF($C1174="7 - NS",'C1. Verprobung'!$D$23,"-")))))))</f>
        <v>-</v>
      </c>
      <c r="Q1174" s="322" t="str">
        <f>IF($C1174="1 - HöS",'C1. Verprobung'!$E$17,
IF($C1174="2 - HöS/HS",'C1. Verprobung'!$E$18,
IF($C1174="3 - HS",'C1. Verprobung'!$E$19,
IF($C1174="4 - HS/MS",'C1. Verprobung'!$E$20,
IF($C1174="5 - MS",'C1. Verprobung'!$E$21,
IF($C1174="6 - MS/NS",'C1. Verprobung'!$E$22,
IF($C1174="7 - NS",'C1. Verprobung'!$E$23,"-")))))))</f>
        <v>-</v>
      </c>
      <c r="R1174" s="322" t="str">
        <f>IF($C1174="1 - HöS",'C1. Verprobung'!$F$17,
IF($C1174="2 - HöS/HS",'C1. Verprobung'!$F$18,
IF($C1174="3 - HS",'C1. Verprobung'!$F$19,
IF($C1174="4 - HS/MS",'C1. Verprobung'!$F$20,
IF($C1174="5 - MS",'C1. Verprobung'!$F$21,
IF($C1174="6 - MS/NS",'C1. Verprobung'!$F$22,
IF($C1174="7 - NS",'C1. Verprobung'!$F$23,"-")))))))</f>
        <v>-</v>
      </c>
      <c r="S1174" s="151"/>
      <c r="T1174" s="181">
        <f t="shared" si="93"/>
        <v>0</v>
      </c>
      <c r="U1174" s="181">
        <f t="shared" si="94"/>
        <v>0</v>
      </c>
      <c r="V1174" s="181">
        <f t="shared" si="95"/>
        <v>0</v>
      </c>
      <c r="W1174" s="181">
        <f t="shared" si="96"/>
        <v>0</v>
      </c>
      <c r="X1174" s="181">
        <f t="shared" si="97"/>
        <v>0</v>
      </c>
    </row>
    <row r="1175" spans="2:24" ht="15" customHeight="1" x14ac:dyDescent="0.2">
      <c r="B1175" s="337" t="s">
        <v>36</v>
      </c>
      <c r="C1175" s="133" t="s">
        <v>36</v>
      </c>
      <c r="D1175" s="133" t="s">
        <v>36</v>
      </c>
      <c r="E1175" s="133"/>
      <c r="F1175" s="133"/>
      <c r="G1175" s="133"/>
      <c r="H1175" s="133"/>
      <c r="I1175" s="133"/>
      <c r="J1175" s="133"/>
      <c r="K1175" s="154"/>
      <c r="L1175" s="154"/>
      <c r="M1175" s="154"/>
      <c r="N1175" s="154"/>
      <c r="O1175" s="322" t="str">
        <f>IF($C1175="1 - HöS",'C1. Verprobung'!$C$17,
IF($C1175="2 - HöS/HS",'C1. Verprobung'!$C$18,
IF($C1175="3 - HS",'C1. Verprobung'!$C$19,
IF($C1175="4 - HS/MS",'C1. Verprobung'!$C$20,
IF($C1175="5 - MS",'C1. Verprobung'!$C$21,
IF($C1175="6 - MS/NS",'C1. Verprobung'!$C$22,
IF($C1175="7 - NS",'C1. Verprobung'!$C$23,"-")))))))</f>
        <v>-</v>
      </c>
      <c r="P1175" s="322" t="str">
        <f>IF($C1175="1 - HöS",'C1. Verprobung'!$D$17,
IF($C1175="2 - HöS/HS",'C1. Verprobung'!$D$18,
IF($C1175="3 - HS",'C1. Verprobung'!$D$19,
IF($C1175="4 - HS/MS",'C1. Verprobung'!$D$20,
IF($C1175="5 - MS",'C1. Verprobung'!$D$21,
IF($C1175="6 - MS/NS",'C1. Verprobung'!$D$22,
IF($C1175="7 - NS",'C1. Verprobung'!$D$23,"-")))))))</f>
        <v>-</v>
      </c>
      <c r="Q1175" s="322" t="str">
        <f>IF($C1175="1 - HöS",'C1. Verprobung'!$E$17,
IF($C1175="2 - HöS/HS",'C1. Verprobung'!$E$18,
IF($C1175="3 - HS",'C1. Verprobung'!$E$19,
IF($C1175="4 - HS/MS",'C1. Verprobung'!$E$20,
IF($C1175="5 - MS",'C1. Verprobung'!$E$21,
IF($C1175="6 - MS/NS",'C1. Verprobung'!$E$22,
IF($C1175="7 - NS",'C1. Verprobung'!$E$23,"-")))))))</f>
        <v>-</v>
      </c>
      <c r="R1175" s="322" t="str">
        <f>IF($C1175="1 - HöS",'C1. Verprobung'!$F$17,
IF($C1175="2 - HöS/HS",'C1. Verprobung'!$F$18,
IF($C1175="3 - HS",'C1. Verprobung'!$F$19,
IF($C1175="4 - HS/MS",'C1. Verprobung'!$F$20,
IF($C1175="5 - MS",'C1. Verprobung'!$F$21,
IF($C1175="6 - MS/NS",'C1. Verprobung'!$F$22,
IF($C1175="7 - NS",'C1. Verprobung'!$F$23,"-")))))))</f>
        <v>-</v>
      </c>
      <c r="S1175" s="151"/>
      <c r="T1175" s="181">
        <f t="shared" si="93"/>
        <v>0</v>
      </c>
      <c r="U1175" s="181">
        <f t="shared" si="94"/>
        <v>0</v>
      </c>
      <c r="V1175" s="181">
        <f t="shared" si="95"/>
        <v>0</v>
      </c>
      <c r="W1175" s="181">
        <f t="shared" si="96"/>
        <v>0</v>
      </c>
      <c r="X1175" s="181">
        <f t="shared" si="97"/>
        <v>0</v>
      </c>
    </row>
    <row r="1176" spans="2:24" ht="15" customHeight="1" x14ac:dyDescent="0.2">
      <c r="B1176" s="337" t="s">
        <v>36</v>
      </c>
      <c r="C1176" s="133" t="s">
        <v>36</v>
      </c>
      <c r="D1176" s="133" t="s">
        <v>36</v>
      </c>
      <c r="E1176" s="133"/>
      <c r="F1176" s="133"/>
      <c r="G1176" s="133"/>
      <c r="H1176" s="133"/>
      <c r="I1176" s="133"/>
      <c r="J1176" s="133"/>
      <c r="K1176" s="154"/>
      <c r="L1176" s="154"/>
      <c r="M1176" s="154"/>
      <c r="N1176" s="154"/>
      <c r="O1176" s="322" t="str">
        <f>IF($C1176="1 - HöS",'C1. Verprobung'!$C$17,
IF($C1176="2 - HöS/HS",'C1. Verprobung'!$C$18,
IF($C1176="3 - HS",'C1. Verprobung'!$C$19,
IF($C1176="4 - HS/MS",'C1. Verprobung'!$C$20,
IF($C1176="5 - MS",'C1. Verprobung'!$C$21,
IF($C1176="6 - MS/NS",'C1. Verprobung'!$C$22,
IF($C1176="7 - NS",'C1. Verprobung'!$C$23,"-")))))))</f>
        <v>-</v>
      </c>
      <c r="P1176" s="322" t="str">
        <f>IF($C1176="1 - HöS",'C1. Verprobung'!$D$17,
IF($C1176="2 - HöS/HS",'C1. Verprobung'!$D$18,
IF($C1176="3 - HS",'C1. Verprobung'!$D$19,
IF($C1176="4 - HS/MS",'C1. Verprobung'!$D$20,
IF($C1176="5 - MS",'C1. Verprobung'!$D$21,
IF($C1176="6 - MS/NS",'C1. Verprobung'!$D$22,
IF($C1176="7 - NS",'C1. Verprobung'!$D$23,"-")))))))</f>
        <v>-</v>
      </c>
      <c r="Q1176" s="322" t="str">
        <f>IF($C1176="1 - HöS",'C1. Verprobung'!$E$17,
IF($C1176="2 - HöS/HS",'C1. Verprobung'!$E$18,
IF($C1176="3 - HS",'C1. Verprobung'!$E$19,
IF($C1176="4 - HS/MS",'C1. Verprobung'!$E$20,
IF($C1176="5 - MS",'C1. Verprobung'!$E$21,
IF($C1176="6 - MS/NS",'C1. Verprobung'!$E$22,
IF($C1176="7 - NS",'C1. Verprobung'!$E$23,"-")))))))</f>
        <v>-</v>
      </c>
      <c r="R1176" s="322" t="str">
        <f>IF($C1176="1 - HöS",'C1. Verprobung'!$F$17,
IF($C1176="2 - HöS/HS",'C1. Verprobung'!$F$18,
IF($C1176="3 - HS",'C1. Verprobung'!$F$19,
IF($C1176="4 - HS/MS",'C1. Verprobung'!$F$20,
IF($C1176="5 - MS",'C1. Verprobung'!$F$21,
IF($C1176="6 - MS/NS",'C1. Verprobung'!$F$22,
IF($C1176="7 - NS",'C1. Verprobung'!$F$23,"-")))))))</f>
        <v>-</v>
      </c>
      <c r="S1176" s="151"/>
      <c r="T1176" s="181">
        <f t="shared" si="93"/>
        <v>0</v>
      </c>
      <c r="U1176" s="181">
        <f t="shared" si="94"/>
        <v>0</v>
      </c>
      <c r="V1176" s="181">
        <f t="shared" si="95"/>
        <v>0</v>
      </c>
      <c r="W1176" s="181">
        <f t="shared" si="96"/>
        <v>0</v>
      </c>
      <c r="X1176" s="181">
        <f t="shared" si="97"/>
        <v>0</v>
      </c>
    </row>
    <row r="1177" spans="2:24" ht="15" customHeight="1" x14ac:dyDescent="0.2">
      <c r="B1177" s="337" t="s">
        <v>36</v>
      </c>
      <c r="C1177" s="133" t="s">
        <v>36</v>
      </c>
      <c r="D1177" s="133" t="s">
        <v>36</v>
      </c>
      <c r="E1177" s="133"/>
      <c r="F1177" s="133"/>
      <c r="G1177" s="133"/>
      <c r="H1177" s="133"/>
      <c r="I1177" s="133"/>
      <c r="J1177" s="133"/>
      <c r="K1177" s="154"/>
      <c r="L1177" s="154"/>
      <c r="M1177" s="154"/>
      <c r="N1177" s="154"/>
      <c r="O1177" s="322" t="str">
        <f>IF($C1177="1 - HöS",'C1. Verprobung'!$C$17,
IF($C1177="2 - HöS/HS",'C1. Verprobung'!$C$18,
IF($C1177="3 - HS",'C1. Verprobung'!$C$19,
IF($C1177="4 - HS/MS",'C1. Verprobung'!$C$20,
IF($C1177="5 - MS",'C1. Verprobung'!$C$21,
IF($C1177="6 - MS/NS",'C1. Verprobung'!$C$22,
IF($C1177="7 - NS",'C1. Verprobung'!$C$23,"-")))))))</f>
        <v>-</v>
      </c>
      <c r="P1177" s="322" t="str">
        <f>IF($C1177="1 - HöS",'C1. Verprobung'!$D$17,
IF($C1177="2 - HöS/HS",'C1. Verprobung'!$D$18,
IF($C1177="3 - HS",'C1. Verprobung'!$D$19,
IF($C1177="4 - HS/MS",'C1. Verprobung'!$D$20,
IF($C1177="5 - MS",'C1. Verprobung'!$D$21,
IF($C1177="6 - MS/NS",'C1. Verprobung'!$D$22,
IF($C1177="7 - NS",'C1. Verprobung'!$D$23,"-")))))))</f>
        <v>-</v>
      </c>
      <c r="Q1177" s="322" t="str">
        <f>IF($C1177="1 - HöS",'C1. Verprobung'!$E$17,
IF($C1177="2 - HöS/HS",'C1. Verprobung'!$E$18,
IF($C1177="3 - HS",'C1. Verprobung'!$E$19,
IF($C1177="4 - HS/MS",'C1. Verprobung'!$E$20,
IF($C1177="5 - MS",'C1. Verprobung'!$E$21,
IF($C1177="6 - MS/NS",'C1. Verprobung'!$E$22,
IF($C1177="7 - NS",'C1. Verprobung'!$E$23,"-")))))))</f>
        <v>-</v>
      </c>
      <c r="R1177" s="322" t="str">
        <f>IF($C1177="1 - HöS",'C1. Verprobung'!$F$17,
IF($C1177="2 - HöS/HS",'C1. Verprobung'!$F$18,
IF($C1177="3 - HS",'C1. Verprobung'!$F$19,
IF($C1177="4 - HS/MS",'C1. Verprobung'!$F$20,
IF($C1177="5 - MS",'C1. Verprobung'!$F$21,
IF($C1177="6 - MS/NS",'C1. Verprobung'!$F$22,
IF($C1177="7 - NS",'C1. Verprobung'!$F$23,"-")))))))</f>
        <v>-</v>
      </c>
      <c r="S1177" s="151"/>
      <c r="T1177" s="181">
        <f t="shared" si="93"/>
        <v>0</v>
      </c>
      <c r="U1177" s="181">
        <f t="shared" si="94"/>
        <v>0</v>
      </c>
      <c r="V1177" s="181">
        <f t="shared" si="95"/>
        <v>0</v>
      </c>
      <c r="W1177" s="181">
        <f t="shared" si="96"/>
        <v>0</v>
      </c>
      <c r="X1177" s="181">
        <f t="shared" si="97"/>
        <v>0</v>
      </c>
    </row>
    <row r="1178" spans="2:24" ht="15" customHeight="1" x14ac:dyDescent="0.2">
      <c r="B1178" s="337" t="s">
        <v>36</v>
      </c>
      <c r="C1178" s="133" t="s">
        <v>36</v>
      </c>
      <c r="D1178" s="133" t="s">
        <v>36</v>
      </c>
      <c r="E1178" s="133"/>
      <c r="F1178" s="133"/>
      <c r="G1178" s="133"/>
      <c r="H1178" s="133"/>
      <c r="I1178" s="133"/>
      <c r="J1178" s="133"/>
      <c r="K1178" s="154"/>
      <c r="L1178" s="154"/>
      <c r="M1178" s="154"/>
      <c r="N1178" s="154"/>
      <c r="O1178" s="322" t="str">
        <f>IF($C1178="1 - HöS",'C1. Verprobung'!$C$17,
IF($C1178="2 - HöS/HS",'C1. Verprobung'!$C$18,
IF($C1178="3 - HS",'C1. Verprobung'!$C$19,
IF($C1178="4 - HS/MS",'C1. Verprobung'!$C$20,
IF($C1178="5 - MS",'C1. Verprobung'!$C$21,
IF($C1178="6 - MS/NS",'C1. Verprobung'!$C$22,
IF($C1178="7 - NS",'C1. Verprobung'!$C$23,"-")))))))</f>
        <v>-</v>
      </c>
      <c r="P1178" s="322" t="str">
        <f>IF($C1178="1 - HöS",'C1. Verprobung'!$D$17,
IF($C1178="2 - HöS/HS",'C1. Verprobung'!$D$18,
IF($C1178="3 - HS",'C1. Verprobung'!$D$19,
IF($C1178="4 - HS/MS",'C1. Verprobung'!$D$20,
IF($C1178="5 - MS",'C1. Verprobung'!$D$21,
IF($C1178="6 - MS/NS",'C1. Verprobung'!$D$22,
IF($C1178="7 - NS",'C1. Verprobung'!$D$23,"-")))))))</f>
        <v>-</v>
      </c>
      <c r="Q1178" s="322" t="str">
        <f>IF($C1178="1 - HöS",'C1. Verprobung'!$E$17,
IF($C1178="2 - HöS/HS",'C1. Verprobung'!$E$18,
IF($C1178="3 - HS",'C1. Verprobung'!$E$19,
IF($C1178="4 - HS/MS",'C1. Verprobung'!$E$20,
IF($C1178="5 - MS",'C1. Verprobung'!$E$21,
IF($C1178="6 - MS/NS",'C1. Verprobung'!$E$22,
IF($C1178="7 - NS",'C1. Verprobung'!$E$23,"-")))))))</f>
        <v>-</v>
      </c>
      <c r="R1178" s="322" t="str">
        <f>IF($C1178="1 - HöS",'C1. Verprobung'!$F$17,
IF($C1178="2 - HöS/HS",'C1. Verprobung'!$F$18,
IF($C1178="3 - HS",'C1. Verprobung'!$F$19,
IF($C1178="4 - HS/MS",'C1. Verprobung'!$F$20,
IF($C1178="5 - MS",'C1. Verprobung'!$F$21,
IF($C1178="6 - MS/NS",'C1. Verprobung'!$F$22,
IF($C1178="7 - NS",'C1. Verprobung'!$F$23,"-")))))))</f>
        <v>-</v>
      </c>
      <c r="S1178" s="151"/>
      <c r="T1178" s="181">
        <f t="shared" si="93"/>
        <v>0</v>
      </c>
      <c r="U1178" s="181">
        <f t="shared" si="94"/>
        <v>0</v>
      </c>
      <c r="V1178" s="181">
        <f t="shared" si="95"/>
        <v>0</v>
      </c>
      <c r="W1178" s="181">
        <f t="shared" si="96"/>
        <v>0</v>
      </c>
      <c r="X1178" s="181">
        <f t="shared" si="97"/>
        <v>0</v>
      </c>
    </row>
    <row r="1179" spans="2:24" ht="15" customHeight="1" x14ac:dyDescent="0.2">
      <c r="B1179" s="337" t="s">
        <v>36</v>
      </c>
      <c r="C1179" s="133" t="s">
        <v>36</v>
      </c>
      <c r="D1179" s="133" t="s">
        <v>36</v>
      </c>
      <c r="E1179" s="133"/>
      <c r="F1179" s="133"/>
      <c r="G1179" s="133"/>
      <c r="H1179" s="133"/>
      <c r="I1179" s="133"/>
      <c r="J1179" s="133"/>
      <c r="K1179" s="154"/>
      <c r="L1179" s="154"/>
      <c r="M1179" s="154"/>
      <c r="N1179" s="154"/>
      <c r="O1179" s="322" t="str">
        <f>IF($C1179="1 - HöS",'C1. Verprobung'!$C$17,
IF($C1179="2 - HöS/HS",'C1. Verprobung'!$C$18,
IF($C1179="3 - HS",'C1. Verprobung'!$C$19,
IF($C1179="4 - HS/MS",'C1. Verprobung'!$C$20,
IF($C1179="5 - MS",'C1. Verprobung'!$C$21,
IF($C1179="6 - MS/NS",'C1. Verprobung'!$C$22,
IF($C1179="7 - NS",'C1. Verprobung'!$C$23,"-")))))))</f>
        <v>-</v>
      </c>
      <c r="P1179" s="322" t="str">
        <f>IF($C1179="1 - HöS",'C1. Verprobung'!$D$17,
IF($C1179="2 - HöS/HS",'C1. Verprobung'!$D$18,
IF($C1179="3 - HS",'C1. Verprobung'!$D$19,
IF($C1179="4 - HS/MS",'C1. Verprobung'!$D$20,
IF($C1179="5 - MS",'C1. Verprobung'!$D$21,
IF($C1179="6 - MS/NS",'C1. Verprobung'!$D$22,
IF($C1179="7 - NS",'C1. Verprobung'!$D$23,"-")))))))</f>
        <v>-</v>
      </c>
      <c r="Q1179" s="322" t="str">
        <f>IF($C1179="1 - HöS",'C1. Verprobung'!$E$17,
IF($C1179="2 - HöS/HS",'C1. Verprobung'!$E$18,
IF($C1179="3 - HS",'C1. Verprobung'!$E$19,
IF($C1179="4 - HS/MS",'C1. Verprobung'!$E$20,
IF($C1179="5 - MS",'C1. Verprobung'!$E$21,
IF($C1179="6 - MS/NS",'C1. Verprobung'!$E$22,
IF($C1179="7 - NS",'C1. Verprobung'!$E$23,"-")))))))</f>
        <v>-</v>
      </c>
      <c r="R1179" s="322" t="str">
        <f>IF($C1179="1 - HöS",'C1. Verprobung'!$F$17,
IF($C1179="2 - HöS/HS",'C1. Verprobung'!$F$18,
IF($C1179="3 - HS",'C1. Verprobung'!$F$19,
IF($C1179="4 - HS/MS",'C1. Verprobung'!$F$20,
IF($C1179="5 - MS",'C1. Verprobung'!$F$21,
IF($C1179="6 - MS/NS",'C1. Verprobung'!$F$22,
IF($C1179="7 - NS",'C1. Verprobung'!$F$23,"-")))))))</f>
        <v>-</v>
      </c>
      <c r="S1179" s="151"/>
      <c r="T1179" s="181">
        <f t="shared" si="93"/>
        <v>0</v>
      </c>
      <c r="U1179" s="181">
        <f t="shared" si="94"/>
        <v>0</v>
      </c>
      <c r="V1179" s="181">
        <f t="shared" si="95"/>
        <v>0</v>
      </c>
      <c r="W1179" s="181">
        <f t="shared" si="96"/>
        <v>0</v>
      </c>
      <c r="X1179" s="181">
        <f t="shared" si="97"/>
        <v>0</v>
      </c>
    </row>
    <row r="1180" spans="2:24" ht="15" customHeight="1" x14ac:dyDescent="0.2">
      <c r="B1180" s="337" t="s">
        <v>36</v>
      </c>
      <c r="C1180" s="133" t="s">
        <v>36</v>
      </c>
      <c r="D1180" s="133" t="s">
        <v>36</v>
      </c>
      <c r="E1180" s="133"/>
      <c r="F1180" s="133"/>
      <c r="G1180" s="133"/>
      <c r="H1180" s="133"/>
      <c r="I1180" s="133"/>
      <c r="J1180" s="133"/>
      <c r="K1180" s="154"/>
      <c r="L1180" s="154"/>
      <c r="M1180" s="154"/>
      <c r="N1180" s="154"/>
      <c r="O1180" s="322" t="str">
        <f>IF($C1180="1 - HöS",'C1. Verprobung'!$C$17,
IF($C1180="2 - HöS/HS",'C1. Verprobung'!$C$18,
IF($C1180="3 - HS",'C1. Verprobung'!$C$19,
IF($C1180="4 - HS/MS",'C1. Verprobung'!$C$20,
IF($C1180="5 - MS",'C1. Verprobung'!$C$21,
IF($C1180="6 - MS/NS",'C1. Verprobung'!$C$22,
IF($C1180="7 - NS",'C1. Verprobung'!$C$23,"-")))))))</f>
        <v>-</v>
      </c>
      <c r="P1180" s="322" t="str">
        <f>IF($C1180="1 - HöS",'C1. Verprobung'!$D$17,
IF($C1180="2 - HöS/HS",'C1. Verprobung'!$D$18,
IF($C1180="3 - HS",'C1. Verprobung'!$D$19,
IF($C1180="4 - HS/MS",'C1. Verprobung'!$D$20,
IF($C1180="5 - MS",'C1. Verprobung'!$D$21,
IF($C1180="6 - MS/NS",'C1. Verprobung'!$D$22,
IF($C1180="7 - NS",'C1. Verprobung'!$D$23,"-")))))))</f>
        <v>-</v>
      </c>
      <c r="Q1180" s="322" t="str">
        <f>IF($C1180="1 - HöS",'C1. Verprobung'!$E$17,
IF($C1180="2 - HöS/HS",'C1. Verprobung'!$E$18,
IF($C1180="3 - HS",'C1. Verprobung'!$E$19,
IF($C1180="4 - HS/MS",'C1. Verprobung'!$E$20,
IF($C1180="5 - MS",'C1. Verprobung'!$E$21,
IF($C1180="6 - MS/NS",'C1. Verprobung'!$E$22,
IF($C1180="7 - NS",'C1. Verprobung'!$E$23,"-")))))))</f>
        <v>-</v>
      </c>
      <c r="R1180" s="322" t="str">
        <f>IF($C1180="1 - HöS",'C1. Verprobung'!$F$17,
IF($C1180="2 - HöS/HS",'C1. Verprobung'!$F$18,
IF($C1180="3 - HS",'C1. Verprobung'!$F$19,
IF($C1180="4 - HS/MS",'C1. Verprobung'!$F$20,
IF($C1180="5 - MS",'C1. Verprobung'!$F$21,
IF($C1180="6 - MS/NS",'C1. Verprobung'!$F$22,
IF($C1180="7 - NS",'C1. Verprobung'!$F$23,"-")))))))</f>
        <v>-</v>
      </c>
      <c r="S1180" s="151"/>
      <c r="T1180" s="181">
        <f t="shared" si="93"/>
        <v>0</v>
      </c>
      <c r="U1180" s="181">
        <f t="shared" si="94"/>
        <v>0</v>
      </c>
      <c r="V1180" s="181">
        <f t="shared" si="95"/>
        <v>0</v>
      </c>
      <c r="W1180" s="181">
        <f t="shared" si="96"/>
        <v>0</v>
      </c>
      <c r="X1180" s="181">
        <f t="shared" si="97"/>
        <v>0</v>
      </c>
    </row>
    <row r="1181" spans="2:24" ht="15" customHeight="1" x14ac:dyDescent="0.2">
      <c r="B1181" s="337" t="s">
        <v>36</v>
      </c>
      <c r="C1181" s="133" t="s">
        <v>36</v>
      </c>
      <c r="D1181" s="133" t="s">
        <v>36</v>
      </c>
      <c r="E1181" s="133"/>
      <c r="F1181" s="133"/>
      <c r="G1181" s="133"/>
      <c r="H1181" s="133"/>
      <c r="I1181" s="133"/>
      <c r="J1181" s="133"/>
      <c r="K1181" s="154"/>
      <c r="L1181" s="154"/>
      <c r="M1181" s="154"/>
      <c r="N1181" s="154"/>
      <c r="O1181" s="322" t="str">
        <f>IF($C1181="1 - HöS",'C1. Verprobung'!$C$17,
IF($C1181="2 - HöS/HS",'C1. Verprobung'!$C$18,
IF($C1181="3 - HS",'C1. Verprobung'!$C$19,
IF($C1181="4 - HS/MS",'C1. Verprobung'!$C$20,
IF($C1181="5 - MS",'C1. Verprobung'!$C$21,
IF($C1181="6 - MS/NS",'C1. Verprobung'!$C$22,
IF($C1181="7 - NS",'C1. Verprobung'!$C$23,"-")))))))</f>
        <v>-</v>
      </c>
      <c r="P1181" s="322" t="str">
        <f>IF($C1181="1 - HöS",'C1. Verprobung'!$D$17,
IF($C1181="2 - HöS/HS",'C1. Verprobung'!$D$18,
IF($C1181="3 - HS",'C1. Verprobung'!$D$19,
IF($C1181="4 - HS/MS",'C1. Verprobung'!$D$20,
IF($C1181="5 - MS",'C1. Verprobung'!$D$21,
IF($C1181="6 - MS/NS",'C1. Verprobung'!$D$22,
IF($C1181="7 - NS",'C1. Verprobung'!$D$23,"-")))))))</f>
        <v>-</v>
      </c>
      <c r="Q1181" s="322" t="str">
        <f>IF($C1181="1 - HöS",'C1. Verprobung'!$E$17,
IF($C1181="2 - HöS/HS",'C1. Verprobung'!$E$18,
IF($C1181="3 - HS",'C1. Verprobung'!$E$19,
IF($C1181="4 - HS/MS",'C1. Verprobung'!$E$20,
IF($C1181="5 - MS",'C1. Verprobung'!$E$21,
IF($C1181="6 - MS/NS",'C1. Verprobung'!$E$22,
IF($C1181="7 - NS",'C1. Verprobung'!$E$23,"-")))))))</f>
        <v>-</v>
      </c>
      <c r="R1181" s="322" t="str">
        <f>IF($C1181="1 - HöS",'C1. Verprobung'!$F$17,
IF($C1181="2 - HöS/HS",'C1. Verprobung'!$F$18,
IF($C1181="3 - HS",'C1. Verprobung'!$F$19,
IF($C1181="4 - HS/MS",'C1. Verprobung'!$F$20,
IF($C1181="5 - MS",'C1. Verprobung'!$F$21,
IF($C1181="6 - MS/NS",'C1. Verprobung'!$F$22,
IF($C1181="7 - NS",'C1. Verprobung'!$F$23,"-")))))))</f>
        <v>-</v>
      </c>
      <c r="S1181" s="151"/>
      <c r="T1181" s="181">
        <f t="shared" si="93"/>
        <v>0</v>
      </c>
      <c r="U1181" s="181">
        <f t="shared" si="94"/>
        <v>0</v>
      </c>
      <c r="V1181" s="181">
        <f t="shared" si="95"/>
        <v>0</v>
      </c>
      <c r="W1181" s="181">
        <f t="shared" si="96"/>
        <v>0</v>
      </c>
      <c r="X1181" s="181">
        <f t="shared" si="97"/>
        <v>0</v>
      </c>
    </row>
    <row r="1182" spans="2:24" ht="15" customHeight="1" x14ac:dyDescent="0.2">
      <c r="B1182" s="337" t="s">
        <v>36</v>
      </c>
      <c r="C1182" s="133" t="s">
        <v>36</v>
      </c>
      <c r="D1182" s="133" t="s">
        <v>36</v>
      </c>
      <c r="E1182" s="133"/>
      <c r="F1182" s="133"/>
      <c r="G1182" s="133"/>
      <c r="H1182" s="133"/>
      <c r="I1182" s="133"/>
      <c r="J1182" s="133"/>
      <c r="K1182" s="154"/>
      <c r="L1182" s="154"/>
      <c r="M1182" s="154"/>
      <c r="N1182" s="154"/>
      <c r="O1182" s="322" t="str">
        <f>IF($C1182="1 - HöS",'C1. Verprobung'!$C$17,
IF($C1182="2 - HöS/HS",'C1. Verprobung'!$C$18,
IF($C1182="3 - HS",'C1. Verprobung'!$C$19,
IF($C1182="4 - HS/MS",'C1. Verprobung'!$C$20,
IF($C1182="5 - MS",'C1. Verprobung'!$C$21,
IF($C1182="6 - MS/NS",'C1. Verprobung'!$C$22,
IF($C1182="7 - NS",'C1. Verprobung'!$C$23,"-")))))))</f>
        <v>-</v>
      </c>
      <c r="P1182" s="322" t="str">
        <f>IF($C1182="1 - HöS",'C1. Verprobung'!$D$17,
IF($C1182="2 - HöS/HS",'C1. Verprobung'!$D$18,
IF($C1182="3 - HS",'C1. Verprobung'!$D$19,
IF($C1182="4 - HS/MS",'C1. Verprobung'!$D$20,
IF($C1182="5 - MS",'C1. Verprobung'!$D$21,
IF($C1182="6 - MS/NS",'C1. Verprobung'!$D$22,
IF($C1182="7 - NS",'C1. Verprobung'!$D$23,"-")))))))</f>
        <v>-</v>
      </c>
      <c r="Q1182" s="322" t="str">
        <f>IF($C1182="1 - HöS",'C1. Verprobung'!$E$17,
IF($C1182="2 - HöS/HS",'C1. Verprobung'!$E$18,
IF($C1182="3 - HS",'C1. Verprobung'!$E$19,
IF($C1182="4 - HS/MS",'C1. Verprobung'!$E$20,
IF($C1182="5 - MS",'C1. Verprobung'!$E$21,
IF($C1182="6 - MS/NS",'C1. Verprobung'!$E$22,
IF($C1182="7 - NS",'C1. Verprobung'!$E$23,"-")))))))</f>
        <v>-</v>
      </c>
      <c r="R1182" s="322" t="str">
        <f>IF($C1182="1 - HöS",'C1. Verprobung'!$F$17,
IF($C1182="2 - HöS/HS",'C1. Verprobung'!$F$18,
IF($C1182="3 - HS",'C1. Verprobung'!$F$19,
IF($C1182="4 - HS/MS",'C1. Verprobung'!$F$20,
IF($C1182="5 - MS",'C1. Verprobung'!$F$21,
IF($C1182="6 - MS/NS",'C1. Verprobung'!$F$22,
IF($C1182="7 - NS",'C1. Verprobung'!$F$23,"-")))))))</f>
        <v>-</v>
      </c>
      <c r="S1182" s="151"/>
      <c r="T1182" s="181">
        <f t="shared" si="93"/>
        <v>0</v>
      </c>
      <c r="U1182" s="181">
        <f t="shared" si="94"/>
        <v>0</v>
      </c>
      <c r="V1182" s="181">
        <f t="shared" si="95"/>
        <v>0</v>
      </c>
      <c r="W1182" s="181">
        <f t="shared" si="96"/>
        <v>0</v>
      </c>
      <c r="X1182" s="181">
        <f t="shared" si="97"/>
        <v>0</v>
      </c>
    </row>
    <row r="1183" spans="2:24" ht="15" customHeight="1" x14ac:dyDescent="0.2">
      <c r="B1183" s="337" t="s">
        <v>36</v>
      </c>
      <c r="C1183" s="133" t="s">
        <v>36</v>
      </c>
      <c r="D1183" s="133" t="s">
        <v>36</v>
      </c>
      <c r="E1183" s="133"/>
      <c r="F1183" s="133"/>
      <c r="G1183" s="133"/>
      <c r="H1183" s="133"/>
      <c r="I1183" s="133"/>
      <c r="J1183" s="133"/>
      <c r="K1183" s="154"/>
      <c r="L1183" s="154"/>
      <c r="M1183" s="154"/>
      <c r="N1183" s="154"/>
      <c r="O1183" s="322" t="str">
        <f>IF($C1183="1 - HöS",'C1. Verprobung'!$C$17,
IF($C1183="2 - HöS/HS",'C1. Verprobung'!$C$18,
IF($C1183="3 - HS",'C1. Verprobung'!$C$19,
IF($C1183="4 - HS/MS",'C1. Verprobung'!$C$20,
IF($C1183="5 - MS",'C1. Verprobung'!$C$21,
IF($C1183="6 - MS/NS",'C1. Verprobung'!$C$22,
IF($C1183="7 - NS",'C1. Verprobung'!$C$23,"-")))))))</f>
        <v>-</v>
      </c>
      <c r="P1183" s="322" t="str">
        <f>IF($C1183="1 - HöS",'C1. Verprobung'!$D$17,
IF($C1183="2 - HöS/HS",'C1. Verprobung'!$D$18,
IF($C1183="3 - HS",'C1. Verprobung'!$D$19,
IF($C1183="4 - HS/MS",'C1. Verprobung'!$D$20,
IF($C1183="5 - MS",'C1. Verprobung'!$D$21,
IF($C1183="6 - MS/NS",'C1. Verprobung'!$D$22,
IF($C1183="7 - NS",'C1. Verprobung'!$D$23,"-")))))))</f>
        <v>-</v>
      </c>
      <c r="Q1183" s="322" t="str">
        <f>IF($C1183="1 - HöS",'C1. Verprobung'!$E$17,
IF($C1183="2 - HöS/HS",'C1. Verprobung'!$E$18,
IF($C1183="3 - HS",'C1. Verprobung'!$E$19,
IF($C1183="4 - HS/MS",'C1. Verprobung'!$E$20,
IF($C1183="5 - MS",'C1. Verprobung'!$E$21,
IF($C1183="6 - MS/NS",'C1. Verprobung'!$E$22,
IF($C1183="7 - NS",'C1. Verprobung'!$E$23,"-")))))))</f>
        <v>-</v>
      </c>
      <c r="R1183" s="322" t="str">
        <f>IF($C1183="1 - HöS",'C1. Verprobung'!$F$17,
IF($C1183="2 - HöS/HS",'C1. Verprobung'!$F$18,
IF($C1183="3 - HS",'C1. Verprobung'!$F$19,
IF($C1183="4 - HS/MS",'C1. Verprobung'!$F$20,
IF($C1183="5 - MS",'C1. Verprobung'!$F$21,
IF($C1183="6 - MS/NS",'C1. Verprobung'!$F$22,
IF($C1183="7 - NS",'C1. Verprobung'!$F$23,"-")))))))</f>
        <v>-</v>
      </c>
      <c r="S1183" s="151"/>
      <c r="T1183" s="181">
        <f t="shared" si="93"/>
        <v>0</v>
      </c>
      <c r="U1183" s="181">
        <f t="shared" si="94"/>
        <v>0</v>
      </c>
      <c r="V1183" s="181">
        <f t="shared" si="95"/>
        <v>0</v>
      </c>
      <c r="W1183" s="181">
        <f t="shared" si="96"/>
        <v>0</v>
      </c>
      <c r="X1183" s="181">
        <f t="shared" si="97"/>
        <v>0</v>
      </c>
    </row>
    <row r="1184" spans="2:24" ht="15" customHeight="1" x14ac:dyDescent="0.2">
      <c r="B1184" s="337" t="s">
        <v>36</v>
      </c>
      <c r="C1184" s="133" t="s">
        <v>36</v>
      </c>
      <c r="D1184" s="133" t="s">
        <v>36</v>
      </c>
      <c r="E1184" s="133"/>
      <c r="F1184" s="133"/>
      <c r="G1184" s="133"/>
      <c r="H1184" s="133"/>
      <c r="I1184" s="133"/>
      <c r="J1184" s="133"/>
      <c r="K1184" s="154"/>
      <c r="L1184" s="154"/>
      <c r="M1184" s="154"/>
      <c r="N1184" s="154"/>
      <c r="O1184" s="322" t="str">
        <f>IF($C1184="1 - HöS",'C1. Verprobung'!$C$17,
IF($C1184="2 - HöS/HS",'C1. Verprobung'!$C$18,
IF($C1184="3 - HS",'C1. Verprobung'!$C$19,
IF($C1184="4 - HS/MS",'C1. Verprobung'!$C$20,
IF($C1184="5 - MS",'C1. Verprobung'!$C$21,
IF($C1184="6 - MS/NS",'C1. Verprobung'!$C$22,
IF($C1184="7 - NS",'C1. Verprobung'!$C$23,"-")))))))</f>
        <v>-</v>
      </c>
      <c r="P1184" s="322" t="str">
        <f>IF($C1184="1 - HöS",'C1. Verprobung'!$D$17,
IF($C1184="2 - HöS/HS",'C1. Verprobung'!$D$18,
IF($C1184="3 - HS",'C1. Verprobung'!$D$19,
IF($C1184="4 - HS/MS",'C1. Verprobung'!$D$20,
IF($C1184="5 - MS",'C1. Verprobung'!$D$21,
IF($C1184="6 - MS/NS",'C1. Verprobung'!$D$22,
IF($C1184="7 - NS",'C1. Verprobung'!$D$23,"-")))))))</f>
        <v>-</v>
      </c>
      <c r="Q1184" s="322" t="str">
        <f>IF($C1184="1 - HöS",'C1. Verprobung'!$E$17,
IF($C1184="2 - HöS/HS",'C1. Verprobung'!$E$18,
IF($C1184="3 - HS",'C1. Verprobung'!$E$19,
IF($C1184="4 - HS/MS",'C1. Verprobung'!$E$20,
IF($C1184="5 - MS",'C1. Verprobung'!$E$21,
IF($C1184="6 - MS/NS",'C1. Verprobung'!$E$22,
IF($C1184="7 - NS",'C1. Verprobung'!$E$23,"-")))))))</f>
        <v>-</v>
      </c>
      <c r="R1184" s="322" t="str">
        <f>IF($C1184="1 - HöS",'C1. Verprobung'!$F$17,
IF($C1184="2 - HöS/HS",'C1. Verprobung'!$F$18,
IF($C1184="3 - HS",'C1. Verprobung'!$F$19,
IF($C1184="4 - HS/MS",'C1. Verprobung'!$F$20,
IF($C1184="5 - MS",'C1. Verprobung'!$F$21,
IF($C1184="6 - MS/NS",'C1. Verprobung'!$F$22,
IF($C1184="7 - NS",'C1. Verprobung'!$F$23,"-")))))))</f>
        <v>-</v>
      </c>
      <c r="S1184" s="151"/>
      <c r="T1184" s="181">
        <f t="shared" si="93"/>
        <v>0</v>
      </c>
      <c r="U1184" s="181">
        <f t="shared" si="94"/>
        <v>0</v>
      </c>
      <c r="V1184" s="181">
        <f t="shared" si="95"/>
        <v>0</v>
      </c>
      <c r="W1184" s="181">
        <f t="shared" si="96"/>
        <v>0</v>
      </c>
      <c r="X1184" s="181">
        <f t="shared" si="97"/>
        <v>0</v>
      </c>
    </row>
    <row r="1185" spans="2:24" ht="15" customHeight="1" x14ac:dyDescent="0.2">
      <c r="B1185" s="337" t="s">
        <v>36</v>
      </c>
      <c r="C1185" s="133" t="s">
        <v>36</v>
      </c>
      <c r="D1185" s="133" t="s">
        <v>36</v>
      </c>
      <c r="E1185" s="133"/>
      <c r="F1185" s="133"/>
      <c r="G1185" s="133"/>
      <c r="H1185" s="133"/>
      <c r="I1185" s="133"/>
      <c r="J1185" s="133"/>
      <c r="K1185" s="154"/>
      <c r="L1185" s="154"/>
      <c r="M1185" s="154"/>
      <c r="N1185" s="154"/>
      <c r="O1185" s="322" t="str">
        <f>IF($C1185="1 - HöS",'C1. Verprobung'!$C$17,
IF($C1185="2 - HöS/HS",'C1. Verprobung'!$C$18,
IF($C1185="3 - HS",'C1. Verprobung'!$C$19,
IF($C1185="4 - HS/MS",'C1. Verprobung'!$C$20,
IF($C1185="5 - MS",'C1. Verprobung'!$C$21,
IF($C1185="6 - MS/NS",'C1. Verprobung'!$C$22,
IF($C1185="7 - NS",'C1. Verprobung'!$C$23,"-")))))))</f>
        <v>-</v>
      </c>
      <c r="P1185" s="322" t="str">
        <f>IF($C1185="1 - HöS",'C1. Verprobung'!$D$17,
IF($C1185="2 - HöS/HS",'C1. Verprobung'!$D$18,
IF($C1185="3 - HS",'C1. Verprobung'!$D$19,
IF($C1185="4 - HS/MS",'C1. Verprobung'!$D$20,
IF($C1185="5 - MS",'C1. Verprobung'!$D$21,
IF($C1185="6 - MS/NS",'C1. Verprobung'!$D$22,
IF($C1185="7 - NS",'C1. Verprobung'!$D$23,"-")))))))</f>
        <v>-</v>
      </c>
      <c r="Q1185" s="322" t="str">
        <f>IF($C1185="1 - HöS",'C1. Verprobung'!$E$17,
IF($C1185="2 - HöS/HS",'C1. Verprobung'!$E$18,
IF($C1185="3 - HS",'C1. Verprobung'!$E$19,
IF($C1185="4 - HS/MS",'C1. Verprobung'!$E$20,
IF($C1185="5 - MS",'C1. Verprobung'!$E$21,
IF($C1185="6 - MS/NS",'C1. Verprobung'!$E$22,
IF($C1185="7 - NS",'C1. Verprobung'!$E$23,"-")))))))</f>
        <v>-</v>
      </c>
      <c r="R1185" s="322" t="str">
        <f>IF($C1185="1 - HöS",'C1. Verprobung'!$F$17,
IF($C1185="2 - HöS/HS",'C1. Verprobung'!$F$18,
IF($C1185="3 - HS",'C1. Verprobung'!$F$19,
IF($C1185="4 - HS/MS",'C1. Verprobung'!$F$20,
IF($C1185="5 - MS",'C1. Verprobung'!$F$21,
IF($C1185="6 - MS/NS",'C1. Verprobung'!$F$22,
IF($C1185="7 - NS",'C1. Verprobung'!$F$23,"-")))))))</f>
        <v>-</v>
      </c>
      <c r="S1185" s="151"/>
      <c r="T1185" s="181">
        <f t="shared" si="93"/>
        <v>0</v>
      </c>
      <c r="U1185" s="181">
        <f t="shared" si="94"/>
        <v>0</v>
      </c>
      <c r="V1185" s="181">
        <f t="shared" si="95"/>
        <v>0</v>
      </c>
      <c r="W1185" s="181">
        <f t="shared" si="96"/>
        <v>0</v>
      </c>
      <c r="X1185" s="181">
        <f t="shared" si="97"/>
        <v>0</v>
      </c>
    </row>
    <row r="1186" spans="2:24" ht="15" customHeight="1" x14ac:dyDescent="0.2">
      <c r="B1186" s="337" t="s">
        <v>36</v>
      </c>
      <c r="C1186" s="133" t="s">
        <v>36</v>
      </c>
      <c r="D1186" s="133" t="s">
        <v>36</v>
      </c>
      <c r="E1186" s="133"/>
      <c r="F1186" s="133"/>
      <c r="G1186" s="133"/>
      <c r="H1186" s="133"/>
      <c r="I1186" s="133"/>
      <c r="J1186" s="133"/>
      <c r="K1186" s="154"/>
      <c r="L1186" s="154"/>
      <c r="M1186" s="154"/>
      <c r="N1186" s="154"/>
      <c r="O1186" s="322" t="str">
        <f>IF($C1186="1 - HöS",'C1. Verprobung'!$C$17,
IF($C1186="2 - HöS/HS",'C1. Verprobung'!$C$18,
IF($C1186="3 - HS",'C1. Verprobung'!$C$19,
IF($C1186="4 - HS/MS",'C1. Verprobung'!$C$20,
IF($C1186="5 - MS",'C1. Verprobung'!$C$21,
IF($C1186="6 - MS/NS",'C1. Verprobung'!$C$22,
IF($C1186="7 - NS",'C1. Verprobung'!$C$23,"-")))))))</f>
        <v>-</v>
      </c>
      <c r="P1186" s="322" t="str">
        <f>IF($C1186="1 - HöS",'C1. Verprobung'!$D$17,
IF($C1186="2 - HöS/HS",'C1. Verprobung'!$D$18,
IF($C1186="3 - HS",'C1. Verprobung'!$D$19,
IF($C1186="4 - HS/MS",'C1. Verprobung'!$D$20,
IF($C1186="5 - MS",'C1. Verprobung'!$D$21,
IF($C1186="6 - MS/NS",'C1. Verprobung'!$D$22,
IF($C1186="7 - NS",'C1. Verprobung'!$D$23,"-")))))))</f>
        <v>-</v>
      </c>
      <c r="Q1186" s="322" t="str">
        <f>IF($C1186="1 - HöS",'C1. Verprobung'!$E$17,
IF($C1186="2 - HöS/HS",'C1. Verprobung'!$E$18,
IF($C1186="3 - HS",'C1. Verprobung'!$E$19,
IF($C1186="4 - HS/MS",'C1. Verprobung'!$E$20,
IF($C1186="5 - MS",'C1. Verprobung'!$E$21,
IF($C1186="6 - MS/NS",'C1. Verprobung'!$E$22,
IF($C1186="7 - NS",'C1. Verprobung'!$E$23,"-")))))))</f>
        <v>-</v>
      </c>
      <c r="R1186" s="322" t="str">
        <f>IF($C1186="1 - HöS",'C1. Verprobung'!$F$17,
IF($C1186="2 - HöS/HS",'C1. Verprobung'!$F$18,
IF($C1186="3 - HS",'C1. Verprobung'!$F$19,
IF($C1186="4 - HS/MS",'C1. Verprobung'!$F$20,
IF($C1186="5 - MS",'C1. Verprobung'!$F$21,
IF($C1186="6 - MS/NS",'C1. Verprobung'!$F$22,
IF($C1186="7 - NS",'C1. Verprobung'!$F$23,"-")))))))</f>
        <v>-</v>
      </c>
      <c r="S1186" s="151"/>
      <c r="T1186" s="181">
        <f t="shared" si="93"/>
        <v>0</v>
      </c>
      <c r="U1186" s="181">
        <f t="shared" si="94"/>
        <v>0</v>
      </c>
      <c r="V1186" s="181">
        <f t="shared" si="95"/>
        <v>0</v>
      </c>
      <c r="W1186" s="181">
        <f t="shared" si="96"/>
        <v>0</v>
      </c>
      <c r="X1186" s="181">
        <f t="shared" si="97"/>
        <v>0</v>
      </c>
    </row>
    <row r="1187" spans="2:24" ht="15" customHeight="1" x14ac:dyDescent="0.2">
      <c r="B1187" s="337" t="s">
        <v>36</v>
      </c>
      <c r="C1187" s="133" t="s">
        <v>36</v>
      </c>
      <c r="D1187" s="133" t="s">
        <v>36</v>
      </c>
      <c r="E1187" s="133"/>
      <c r="F1187" s="133"/>
      <c r="G1187" s="133"/>
      <c r="H1187" s="133"/>
      <c r="I1187" s="133"/>
      <c r="J1187" s="133"/>
      <c r="K1187" s="154"/>
      <c r="L1187" s="154"/>
      <c r="M1187" s="154"/>
      <c r="N1187" s="154"/>
      <c r="O1187" s="322" t="str">
        <f>IF($C1187="1 - HöS",'C1. Verprobung'!$C$17,
IF($C1187="2 - HöS/HS",'C1. Verprobung'!$C$18,
IF($C1187="3 - HS",'C1. Verprobung'!$C$19,
IF($C1187="4 - HS/MS",'C1. Verprobung'!$C$20,
IF($C1187="5 - MS",'C1. Verprobung'!$C$21,
IF($C1187="6 - MS/NS",'C1. Verprobung'!$C$22,
IF($C1187="7 - NS",'C1. Verprobung'!$C$23,"-")))))))</f>
        <v>-</v>
      </c>
      <c r="P1187" s="322" t="str">
        <f>IF($C1187="1 - HöS",'C1. Verprobung'!$D$17,
IF($C1187="2 - HöS/HS",'C1. Verprobung'!$D$18,
IF($C1187="3 - HS",'C1. Verprobung'!$D$19,
IF($C1187="4 - HS/MS",'C1. Verprobung'!$D$20,
IF($C1187="5 - MS",'C1. Verprobung'!$D$21,
IF($C1187="6 - MS/NS",'C1. Verprobung'!$D$22,
IF($C1187="7 - NS",'C1. Verprobung'!$D$23,"-")))))))</f>
        <v>-</v>
      </c>
      <c r="Q1187" s="322" t="str">
        <f>IF($C1187="1 - HöS",'C1. Verprobung'!$E$17,
IF($C1187="2 - HöS/HS",'C1. Verprobung'!$E$18,
IF($C1187="3 - HS",'C1. Verprobung'!$E$19,
IF($C1187="4 - HS/MS",'C1. Verprobung'!$E$20,
IF($C1187="5 - MS",'C1. Verprobung'!$E$21,
IF($C1187="6 - MS/NS",'C1. Verprobung'!$E$22,
IF($C1187="7 - NS",'C1. Verprobung'!$E$23,"-")))))))</f>
        <v>-</v>
      </c>
      <c r="R1187" s="322" t="str">
        <f>IF($C1187="1 - HöS",'C1. Verprobung'!$F$17,
IF($C1187="2 - HöS/HS",'C1. Verprobung'!$F$18,
IF($C1187="3 - HS",'C1. Verprobung'!$F$19,
IF($C1187="4 - HS/MS",'C1. Verprobung'!$F$20,
IF($C1187="5 - MS",'C1. Verprobung'!$F$21,
IF($C1187="6 - MS/NS",'C1. Verprobung'!$F$22,
IF($C1187="7 - NS",'C1. Verprobung'!$F$23,"-")))))))</f>
        <v>-</v>
      </c>
      <c r="S1187" s="151"/>
      <c r="T1187" s="181">
        <f t="shared" si="93"/>
        <v>0</v>
      </c>
      <c r="U1187" s="181">
        <f t="shared" si="94"/>
        <v>0</v>
      </c>
      <c r="V1187" s="181">
        <f t="shared" si="95"/>
        <v>0</v>
      </c>
      <c r="W1187" s="181">
        <f t="shared" si="96"/>
        <v>0</v>
      </c>
      <c r="X1187" s="181">
        <f t="shared" si="97"/>
        <v>0</v>
      </c>
    </row>
    <row r="1188" spans="2:24" ht="15" customHeight="1" x14ac:dyDescent="0.2">
      <c r="B1188" s="337" t="s">
        <v>36</v>
      </c>
      <c r="C1188" s="133" t="s">
        <v>36</v>
      </c>
      <c r="D1188" s="133" t="s">
        <v>36</v>
      </c>
      <c r="E1188" s="133"/>
      <c r="F1188" s="133"/>
      <c r="G1188" s="133"/>
      <c r="H1188" s="133"/>
      <c r="I1188" s="133"/>
      <c r="J1188" s="133"/>
      <c r="K1188" s="154"/>
      <c r="L1188" s="154"/>
      <c r="M1188" s="154"/>
      <c r="N1188" s="154"/>
      <c r="O1188" s="322" t="str">
        <f>IF($C1188="1 - HöS",'C1. Verprobung'!$C$17,
IF($C1188="2 - HöS/HS",'C1. Verprobung'!$C$18,
IF($C1188="3 - HS",'C1. Verprobung'!$C$19,
IF($C1188="4 - HS/MS",'C1. Verprobung'!$C$20,
IF($C1188="5 - MS",'C1. Verprobung'!$C$21,
IF($C1188="6 - MS/NS",'C1. Verprobung'!$C$22,
IF($C1188="7 - NS",'C1. Verprobung'!$C$23,"-")))))))</f>
        <v>-</v>
      </c>
      <c r="P1188" s="322" t="str">
        <f>IF($C1188="1 - HöS",'C1. Verprobung'!$D$17,
IF($C1188="2 - HöS/HS",'C1. Verprobung'!$D$18,
IF($C1188="3 - HS",'C1. Verprobung'!$D$19,
IF($C1188="4 - HS/MS",'C1. Verprobung'!$D$20,
IF($C1188="5 - MS",'C1. Verprobung'!$D$21,
IF($C1188="6 - MS/NS",'C1. Verprobung'!$D$22,
IF($C1188="7 - NS",'C1. Verprobung'!$D$23,"-")))))))</f>
        <v>-</v>
      </c>
      <c r="Q1188" s="322" t="str">
        <f>IF($C1188="1 - HöS",'C1. Verprobung'!$E$17,
IF($C1188="2 - HöS/HS",'C1. Verprobung'!$E$18,
IF($C1188="3 - HS",'C1. Verprobung'!$E$19,
IF($C1188="4 - HS/MS",'C1. Verprobung'!$E$20,
IF($C1188="5 - MS",'C1. Verprobung'!$E$21,
IF($C1188="6 - MS/NS",'C1. Verprobung'!$E$22,
IF($C1188="7 - NS",'C1. Verprobung'!$E$23,"-")))))))</f>
        <v>-</v>
      </c>
      <c r="R1188" s="322" t="str">
        <f>IF($C1188="1 - HöS",'C1. Verprobung'!$F$17,
IF($C1188="2 - HöS/HS",'C1. Verprobung'!$F$18,
IF($C1188="3 - HS",'C1. Verprobung'!$F$19,
IF($C1188="4 - HS/MS",'C1. Verprobung'!$F$20,
IF($C1188="5 - MS",'C1. Verprobung'!$F$21,
IF($C1188="6 - MS/NS",'C1. Verprobung'!$F$22,
IF($C1188="7 - NS",'C1. Verprobung'!$F$23,"-")))))))</f>
        <v>-</v>
      </c>
      <c r="S1188" s="151"/>
      <c r="T1188" s="181">
        <f t="shared" si="93"/>
        <v>0</v>
      </c>
      <c r="U1188" s="181">
        <f t="shared" si="94"/>
        <v>0</v>
      </c>
      <c r="V1188" s="181">
        <f t="shared" si="95"/>
        <v>0</v>
      </c>
      <c r="W1188" s="181">
        <f t="shared" si="96"/>
        <v>0</v>
      </c>
      <c r="X1188" s="181">
        <f t="shared" si="97"/>
        <v>0</v>
      </c>
    </row>
    <row r="1189" spans="2:24" ht="15" customHeight="1" x14ac:dyDescent="0.2">
      <c r="B1189" s="337" t="s">
        <v>36</v>
      </c>
      <c r="C1189" s="133" t="s">
        <v>36</v>
      </c>
      <c r="D1189" s="133" t="s">
        <v>36</v>
      </c>
      <c r="E1189" s="133"/>
      <c r="F1189" s="133"/>
      <c r="G1189" s="133"/>
      <c r="H1189" s="133"/>
      <c r="I1189" s="133"/>
      <c r="J1189" s="133"/>
      <c r="K1189" s="154"/>
      <c r="L1189" s="154"/>
      <c r="M1189" s="154"/>
      <c r="N1189" s="154"/>
      <c r="O1189" s="322" t="str">
        <f>IF($C1189="1 - HöS",'C1. Verprobung'!$C$17,
IF($C1189="2 - HöS/HS",'C1. Verprobung'!$C$18,
IF($C1189="3 - HS",'C1. Verprobung'!$C$19,
IF($C1189="4 - HS/MS",'C1. Verprobung'!$C$20,
IF($C1189="5 - MS",'C1. Verprobung'!$C$21,
IF($C1189="6 - MS/NS",'C1. Verprobung'!$C$22,
IF($C1189="7 - NS",'C1. Verprobung'!$C$23,"-")))))))</f>
        <v>-</v>
      </c>
      <c r="P1189" s="322" t="str">
        <f>IF($C1189="1 - HöS",'C1. Verprobung'!$D$17,
IF($C1189="2 - HöS/HS",'C1. Verprobung'!$D$18,
IF($C1189="3 - HS",'C1. Verprobung'!$D$19,
IF($C1189="4 - HS/MS",'C1. Verprobung'!$D$20,
IF($C1189="5 - MS",'C1. Verprobung'!$D$21,
IF($C1189="6 - MS/NS",'C1. Verprobung'!$D$22,
IF($C1189="7 - NS",'C1. Verprobung'!$D$23,"-")))))))</f>
        <v>-</v>
      </c>
      <c r="Q1189" s="322" t="str">
        <f>IF($C1189="1 - HöS",'C1. Verprobung'!$E$17,
IF($C1189="2 - HöS/HS",'C1. Verprobung'!$E$18,
IF($C1189="3 - HS",'C1. Verprobung'!$E$19,
IF($C1189="4 - HS/MS",'C1. Verprobung'!$E$20,
IF($C1189="5 - MS",'C1. Verprobung'!$E$21,
IF($C1189="6 - MS/NS",'C1. Verprobung'!$E$22,
IF($C1189="7 - NS",'C1. Verprobung'!$E$23,"-")))))))</f>
        <v>-</v>
      </c>
      <c r="R1189" s="322" t="str">
        <f>IF($C1189="1 - HöS",'C1. Verprobung'!$F$17,
IF($C1189="2 - HöS/HS",'C1. Verprobung'!$F$18,
IF($C1189="3 - HS",'C1. Verprobung'!$F$19,
IF($C1189="4 - HS/MS",'C1. Verprobung'!$F$20,
IF($C1189="5 - MS",'C1. Verprobung'!$F$21,
IF($C1189="6 - MS/NS",'C1. Verprobung'!$F$22,
IF($C1189="7 - NS",'C1. Verprobung'!$F$23,"-")))))))</f>
        <v>-</v>
      </c>
      <c r="S1189" s="151"/>
      <c r="T1189" s="181">
        <f t="shared" si="93"/>
        <v>0</v>
      </c>
      <c r="U1189" s="181">
        <f t="shared" si="94"/>
        <v>0</v>
      </c>
      <c r="V1189" s="181">
        <f t="shared" si="95"/>
        <v>0</v>
      </c>
      <c r="W1189" s="181">
        <f t="shared" si="96"/>
        <v>0</v>
      </c>
      <c r="X1189" s="181">
        <f t="shared" si="97"/>
        <v>0</v>
      </c>
    </row>
    <row r="1190" spans="2:24" ht="15" customHeight="1" x14ac:dyDescent="0.2">
      <c r="B1190" s="337" t="s">
        <v>36</v>
      </c>
      <c r="C1190" s="133" t="s">
        <v>36</v>
      </c>
      <c r="D1190" s="133" t="s">
        <v>36</v>
      </c>
      <c r="E1190" s="133"/>
      <c r="F1190" s="133"/>
      <c r="G1190" s="133"/>
      <c r="H1190" s="133"/>
      <c r="I1190" s="133"/>
      <c r="J1190" s="133"/>
      <c r="K1190" s="154"/>
      <c r="L1190" s="154"/>
      <c r="M1190" s="154"/>
      <c r="N1190" s="154"/>
      <c r="O1190" s="322" t="str">
        <f>IF($C1190="1 - HöS",'C1. Verprobung'!$C$17,
IF($C1190="2 - HöS/HS",'C1. Verprobung'!$C$18,
IF($C1190="3 - HS",'C1. Verprobung'!$C$19,
IF($C1190="4 - HS/MS",'C1. Verprobung'!$C$20,
IF($C1190="5 - MS",'C1. Verprobung'!$C$21,
IF($C1190="6 - MS/NS",'C1. Verprobung'!$C$22,
IF($C1190="7 - NS",'C1. Verprobung'!$C$23,"-")))))))</f>
        <v>-</v>
      </c>
      <c r="P1190" s="322" t="str">
        <f>IF($C1190="1 - HöS",'C1. Verprobung'!$D$17,
IF($C1190="2 - HöS/HS",'C1. Verprobung'!$D$18,
IF($C1190="3 - HS",'C1. Verprobung'!$D$19,
IF($C1190="4 - HS/MS",'C1. Verprobung'!$D$20,
IF($C1190="5 - MS",'C1. Verprobung'!$D$21,
IF($C1190="6 - MS/NS",'C1. Verprobung'!$D$22,
IF($C1190="7 - NS",'C1. Verprobung'!$D$23,"-")))))))</f>
        <v>-</v>
      </c>
      <c r="Q1190" s="322" t="str">
        <f>IF($C1190="1 - HöS",'C1. Verprobung'!$E$17,
IF($C1190="2 - HöS/HS",'C1. Verprobung'!$E$18,
IF($C1190="3 - HS",'C1. Verprobung'!$E$19,
IF($C1190="4 - HS/MS",'C1. Verprobung'!$E$20,
IF($C1190="5 - MS",'C1. Verprobung'!$E$21,
IF($C1190="6 - MS/NS",'C1. Verprobung'!$E$22,
IF($C1190="7 - NS",'C1. Verprobung'!$E$23,"-")))))))</f>
        <v>-</v>
      </c>
      <c r="R1190" s="322" t="str">
        <f>IF($C1190="1 - HöS",'C1. Verprobung'!$F$17,
IF($C1190="2 - HöS/HS",'C1. Verprobung'!$F$18,
IF($C1190="3 - HS",'C1. Verprobung'!$F$19,
IF($C1190="4 - HS/MS",'C1. Verprobung'!$F$20,
IF($C1190="5 - MS",'C1. Verprobung'!$F$21,
IF($C1190="6 - MS/NS",'C1. Verprobung'!$F$22,
IF($C1190="7 - NS",'C1. Verprobung'!$F$23,"-")))))))</f>
        <v>-</v>
      </c>
      <c r="S1190" s="151"/>
      <c r="T1190" s="181">
        <f t="shared" si="93"/>
        <v>0</v>
      </c>
      <c r="U1190" s="181">
        <f t="shared" si="94"/>
        <v>0</v>
      </c>
      <c r="V1190" s="181">
        <f t="shared" si="95"/>
        <v>0</v>
      </c>
      <c r="W1190" s="181">
        <f t="shared" si="96"/>
        <v>0</v>
      </c>
      <c r="X1190" s="181">
        <f t="shared" si="97"/>
        <v>0</v>
      </c>
    </row>
    <row r="1191" spans="2:24" ht="15" customHeight="1" x14ac:dyDescent="0.2">
      <c r="B1191" s="337" t="s">
        <v>36</v>
      </c>
      <c r="C1191" s="133" t="s">
        <v>36</v>
      </c>
      <c r="D1191" s="133" t="s">
        <v>36</v>
      </c>
      <c r="E1191" s="133"/>
      <c r="F1191" s="133"/>
      <c r="G1191" s="133"/>
      <c r="H1191" s="133"/>
      <c r="I1191" s="133"/>
      <c r="J1191" s="133"/>
      <c r="K1191" s="154"/>
      <c r="L1191" s="154"/>
      <c r="M1191" s="154"/>
      <c r="N1191" s="154"/>
      <c r="O1191" s="322" t="str">
        <f>IF($C1191="1 - HöS",'C1. Verprobung'!$C$17,
IF($C1191="2 - HöS/HS",'C1. Verprobung'!$C$18,
IF($C1191="3 - HS",'C1. Verprobung'!$C$19,
IF($C1191="4 - HS/MS",'C1. Verprobung'!$C$20,
IF($C1191="5 - MS",'C1. Verprobung'!$C$21,
IF($C1191="6 - MS/NS",'C1. Verprobung'!$C$22,
IF($C1191="7 - NS",'C1. Verprobung'!$C$23,"-")))))))</f>
        <v>-</v>
      </c>
      <c r="P1191" s="322" t="str">
        <f>IF($C1191="1 - HöS",'C1. Verprobung'!$D$17,
IF($C1191="2 - HöS/HS",'C1. Verprobung'!$D$18,
IF($C1191="3 - HS",'C1. Verprobung'!$D$19,
IF($C1191="4 - HS/MS",'C1. Verprobung'!$D$20,
IF($C1191="5 - MS",'C1. Verprobung'!$D$21,
IF($C1191="6 - MS/NS",'C1. Verprobung'!$D$22,
IF($C1191="7 - NS",'C1. Verprobung'!$D$23,"-")))))))</f>
        <v>-</v>
      </c>
      <c r="Q1191" s="322" t="str">
        <f>IF($C1191="1 - HöS",'C1. Verprobung'!$E$17,
IF($C1191="2 - HöS/HS",'C1. Verprobung'!$E$18,
IF($C1191="3 - HS",'C1. Verprobung'!$E$19,
IF($C1191="4 - HS/MS",'C1. Verprobung'!$E$20,
IF($C1191="5 - MS",'C1. Verprobung'!$E$21,
IF($C1191="6 - MS/NS",'C1. Verprobung'!$E$22,
IF($C1191="7 - NS",'C1. Verprobung'!$E$23,"-")))))))</f>
        <v>-</v>
      </c>
      <c r="R1191" s="322" t="str">
        <f>IF($C1191="1 - HöS",'C1. Verprobung'!$F$17,
IF($C1191="2 - HöS/HS",'C1. Verprobung'!$F$18,
IF($C1191="3 - HS",'C1. Verprobung'!$F$19,
IF($C1191="4 - HS/MS",'C1. Verprobung'!$F$20,
IF($C1191="5 - MS",'C1. Verprobung'!$F$21,
IF($C1191="6 - MS/NS",'C1. Verprobung'!$F$22,
IF($C1191="7 - NS",'C1. Verprobung'!$F$23,"-")))))))</f>
        <v>-</v>
      </c>
      <c r="S1191" s="151"/>
      <c r="T1191" s="181">
        <f t="shared" si="93"/>
        <v>0</v>
      </c>
      <c r="U1191" s="181">
        <f t="shared" si="94"/>
        <v>0</v>
      </c>
      <c r="V1191" s="181">
        <f t="shared" si="95"/>
        <v>0</v>
      </c>
      <c r="W1191" s="181">
        <f t="shared" si="96"/>
        <v>0</v>
      </c>
      <c r="X1191" s="181">
        <f t="shared" si="97"/>
        <v>0</v>
      </c>
    </row>
    <row r="1192" spans="2:24" ht="15" customHeight="1" x14ac:dyDescent="0.2">
      <c r="B1192" s="337" t="s">
        <v>36</v>
      </c>
      <c r="C1192" s="133" t="s">
        <v>36</v>
      </c>
      <c r="D1192" s="133" t="s">
        <v>36</v>
      </c>
      <c r="E1192" s="133"/>
      <c r="F1192" s="133"/>
      <c r="G1192" s="133"/>
      <c r="H1192" s="133"/>
      <c r="I1192" s="133"/>
      <c r="J1192" s="133"/>
      <c r="K1192" s="154"/>
      <c r="L1192" s="154"/>
      <c r="M1192" s="154"/>
      <c r="N1192" s="154"/>
      <c r="O1192" s="322" t="str">
        <f>IF($C1192="1 - HöS",'C1. Verprobung'!$C$17,
IF($C1192="2 - HöS/HS",'C1. Verprobung'!$C$18,
IF($C1192="3 - HS",'C1. Verprobung'!$C$19,
IF($C1192="4 - HS/MS",'C1. Verprobung'!$C$20,
IF($C1192="5 - MS",'C1. Verprobung'!$C$21,
IF($C1192="6 - MS/NS",'C1. Verprobung'!$C$22,
IF($C1192="7 - NS",'C1. Verprobung'!$C$23,"-")))))))</f>
        <v>-</v>
      </c>
      <c r="P1192" s="322" t="str">
        <f>IF($C1192="1 - HöS",'C1. Verprobung'!$D$17,
IF($C1192="2 - HöS/HS",'C1. Verprobung'!$D$18,
IF($C1192="3 - HS",'C1. Verprobung'!$D$19,
IF($C1192="4 - HS/MS",'C1. Verprobung'!$D$20,
IF($C1192="5 - MS",'C1. Verprobung'!$D$21,
IF($C1192="6 - MS/NS",'C1. Verprobung'!$D$22,
IF($C1192="7 - NS",'C1. Verprobung'!$D$23,"-")))))))</f>
        <v>-</v>
      </c>
      <c r="Q1192" s="322" t="str">
        <f>IF($C1192="1 - HöS",'C1. Verprobung'!$E$17,
IF($C1192="2 - HöS/HS",'C1. Verprobung'!$E$18,
IF($C1192="3 - HS",'C1. Verprobung'!$E$19,
IF($C1192="4 - HS/MS",'C1. Verprobung'!$E$20,
IF($C1192="5 - MS",'C1. Verprobung'!$E$21,
IF($C1192="6 - MS/NS",'C1. Verprobung'!$E$22,
IF($C1192="7 - NS",'C1. Verprobung'!$E$23,"-")))))))</f>
        <v>-</v>
      </c>
      <c r="R1192" s="322" t="str">
        <f>IF($C1192="1 - HöS",'C1. Verprobung'!$F$17,
IF($C1192="2 - HöS/HS",'C1. Verprobung'!$F$18,
IF($C1192="3 - HS",'C1. Verprobung'!$F$19,
IF($C1192="4 - HS/MS",'C1. Verprobung'!$F$20,
IF($C1192="5 - MS",'C1. Verprobung'!$F$21,
IF($C1192="6 - MS/NS",'C1. Verprobung'!$F$22,
IF($C1192="7 - NS",'C1. Verprobung'!$F$23,"-")))))))</f>
        <v>-</v>
      </c>
      <c r="S1192" s="151"/>
      <c r="T1192" s="181">
        <f t="shared" si="93"/>
        <v>0</v>
      </c>
      <c r="U1192" s="181">
        <f t="shared" si="94"/>
        <v>0</v>
      </c>
      <c r="V1192" s="181">
        <f t="shared" si="95"/>
        <v>0</v>
      </c>
      <c r="W1192" s="181">
        <f t="shared" si="96"/>
        <v>0</v>
      </c>
      <c r="X1192" s="181">
        <f t="shared" si="97"/>
        <v>0</v>
      </c>
    </row>
    <row r="1193" spans="2:24" ht="15" customHeight="1" x14ac:dyDescent="0.2">
      <c r="B1193" s="337" t="s">
        <v>36</v>
      </c>
      <c r="C1193" s="133" t="s">
        <v>36</v>
      </c>
      <c r="D1193" s="133" t="s">
        <v>36</v>
      </c>
      <c r="E1193" s="133"/>
      <c r="F1193" s="133"/>
      <c r="G1193" s="133"/>
      <c r="H1193" s="133"/>
      <c r="I1193" s="133"/>
      <c r="J1193" s="133"/>
      <c r="K1193" s="154"/>
      <c r="L1193" s="154"/>
      <c r="M1193" s="154"/>
      <c r="N1193" s="154"/>
      <c r="O1193" s="322" t="str">
        <f>IF($C1193="1 - HöS",'C1. Verprobung'!$C$17,
IF($C1193="2 - HöS/HS",'C1. Verprobung'!$C$18,
IF($C1193="3 - HS",'C1. Verprobung'!$C$19,
IF($C1193="4 - HS/MS",'C1. Verprobung'!$C$20,
IF($C1193="5 - MS",'C1. Verprobung'!$C$21,
IF($C1193="6 - MS/NS",'C1. Verprobung'!$C$22,
IF($C1193="7 - NS",'C1. Verprobung'!$C$23,"-")))))))</f>
        <v>-</v>
      </c>
      <c r="P1193" s="322" t="str">
        <f>IF($C1193="1 - HöS",'C1. Verprobung'!$D$17,
IF($C1193="2 - HöS/HS",'C1. Verprobung'!$D$18,
IF($C1193="3 - HS",'C1. Verprobung'!$D$19,
IF($C1193="4 - HS/MS",'C1. Verprobung'!$D$20,
IF($C1193="5 - MS",'C1. Verprobung'!$D$21,
IF($C1193="6 - MS/NS",'C1. Verprobung'!$D$22,
IF($C1193="7 - NS",'C1. Verprobung'!$D$23,"-")))))))</f>
        <v>-</v>
      </c>
      <c r="Q1193" s="322" t="str">
        <f>IF($C1193="1 - HöS",'C1. Verprobung'!$E$17,
IF($C1193="2 - HöS/HS",'C1. Verprobung'!$E$18,
IF($C1193="3 - HS",'C1. Verprobung'!$E$19,
IF($C1193="4 - HS/MS",'C1. Verprobung'!$E$20,
IF($C1193="5 - MS",'C1. Verprobung'!$E$21,
IF($C1193="6 - MS/NS",'C1. Verprobung'!$E$22,
IF($C1193="7 - NS",'C1. Verprobung'!$E$23,"-")))))))</f>
        <v>-</v>
      </c>
      <c r="R1193" s="322" t="str">
        <f>IF($C1193="1 - HöS",'C1. Verprobung'!$F$17,
IF($C1193="2 - HöS/HS",'C1. Verprobung'!$F$18,
IF($C1193="3 - HS",'C1. Verprobung'!$F$19,
IF($C1193="4 - HS/MS",'C1. Verprobung'!$F$20,
IF($C1193="5 - MS",'C1. Verprobung'!$F$21,
IF($C1193="6 - MS/NS",'C1. Verprobung'!$F$22,
IF($C1193="7 - NS",'C1. Verprobung'!$F$23,"-")))))))</f>
        <v>-</v>
      </c>
      <c r="S1193" s="151"/>
      <c r="T1193" s="181">
        <f t="shared" si="93"/>
        <v>0</v>
      </c>
      <c r="U1193" s="181">
        <f t="shared" si="94"/>
        <v>0</v>
      </c>
      <c r="V1193" s="181">
        <f t="shared" si="95"/>
        <v>0</v>
      </c>
      <c r="W1193" s="181">
        <f t="shared" si="96"/>
        <v>0</v>
      </c>
      <c r="X1193" s="181">
        <f t="shared" si="97"/>
        <v>0</v>
      </c>
    </row>
    <row r="1194" spans="2:24" ht="15" customHeight="1" x14ac:dyDescent="0.2">
      <c r="B1194" s="337" t="s">
        <v>36</v>
      </c>
      <c r="C1194" s="133" t="s">
        <v>36</v>
      </c>
      <c r="D1194" s="133" t="s">
        <v>36</v>
      </c>
      <c r="E1194" s="133"/>
      <c r="F1194" s="133"/>
      <c r="G1194" s="133"/>
      <c r="H1194" s="133"/>
      <c r="I1194" s="133"/>
      <c r="J1194" s="133"/>
      <c r="K1194" s="154"/>
      <c r="L1194" s="154"/>
      <c r="M1194" s="154"/>
      <c r="N1194" s="154"/>
      <c r="O1194" s="322" t="str">
        <f>IF($C1194="1 - HöS",'C1. Verprobung'!$C$17,
IF($C1194="2 - HöS/HS",'C1. Verprobung'!$C$18,
IF($C1194="3 - HS",'C1. Verprobung'!$C$19,
IF($C1194="4 - HS/MS",'C1. Verprobung'!$C$20,
IF($C1194="5 - MS",'C1. Verprobung'!$C$21,
IF($C1194="6 - MS/NS",'C1. Verprobung'!$C$22,
IF($C1194="7 - NS",'C1. Verprobung'!$C$23,"-")))))))</f>
        <v>-</v>
      </c>
      <c r="P1194" s="322" t="str">
        <f>IF($C1194="1 - HöS",'C1. Verprobung'!$D$17,
IF($C1194="2 - HöS/HS",'C1. Verprobung'!$D$18,
IF($C1194="3 - HS",'C1. Verprobung'!$D$19,
IF($C1194="4 - HS/MS",'C1. Verprobung'!$D$20,
IF($C1194="5 - MS",'C1. Verprobung'!$D$21,
IF($C1194="6 - MS/NS",'C1. Verprobung'!$D$22,
IF($C1194="7 - NS",'C1. Verprobung'!$D$23,"-")))))))</f>
        <v>-</v>
      </c>
      <c r="Q1194" s="322" t="str">
        <f>IF($C1194="1 - HöS",'C1. Verprobung'!$E$17,
IF($C1194="2 - HöS/HS",'C1. Verprobung'!$E$18,
IF($C1194="3 - HS",'C1. Verprobung'!$E$19,
IF($C1194="4 - HS/MS",'C1. Verprobung'!$E$20,
IF($C1194="5 - MS",'C1. Verprobung'!$E$21,
IF($C1194="6 - MS/NS",'C1. Verprobung'!$E$22,
IF($C1194="7 - NS",'C1. Verprobung'!$E$23,"-")))))))</f>
        <v>-</v>
      </c>
      <c r="R1194" s="322" t="str">
        <f>IF($C1194="1 - HöS",'C1. Verprobung'!$F$17,
IF($C1194="2 - HöS/HS",'C1. Verprobung'!$F$18,
IF($C1194="3 - HS",'C1. Verprobung'!$F$19,
IF($C1194="4 - HS/MS",'C1. Verprobung'!$F$20,
IF($C1194="5 - MS",'C1. Verprobung'!$F$21,
IF($C1194="6 - MS/NS",'C1. Verprobung'!$F$22,
IF($C1194="7 - NS",'C1. Verprobung'!$F$23,"-")))))))</f>
        <v>-</v>
      </c>
      <c r="S1194" s="151"/>
      <c r="T1194" s="181">
        <f t="shared" si="93"/>
        <v>0</v>
      </c>
      <c r="U1194" s="181">
        <f t="shared" si="94"/>
        <v>0</v>
      </c>
      <c r="V1194" s="181">
        <f t="shared" si="95"/>
        <v>0</v>
      </c>
      <c r="W1194" s="181">
        <f t="shared" si="96"/>
        <v>0</v>
      </c>
      <c r="X1194" s="181">
        <f t="shared" si="97"/>
        <v>0</v>
      </c>
    </row>
    <row r="1195" spans="2:24" ht="15" customHeight="1" x14ac:dyDescent="0.2">
      <c r="B1195" s="337" t="s">
        <v>36</v>
      </c>
      <c r="C1195" s="133" t="s">
        <v>36</v>
      </c>
      <c r="D1195" s="133" t="s">
        <v>36</v>
      </c>
      <c r="E1195" s="133"/>
      <c r="F1195" s="133"/>
      <c r="G1195" s="133"/>
      <c r="H1195" s="133"/>
      <c r="I1195" s="133"/>
      <c r="J1195" s="133"/>
      <c r="K1195" s="154"/>
      <c r="L1195" s="154"/>
      <c r="M1195" s="154"/>
      <c r="N1195" s="154"/>
      <c r="O1195" s="322" t="str">
        <f>IF($C1195="1 - HöS",'C1. Verprobung'!$C$17,
IF($C1195="2 - HöS/HS",'C1. Verprobung'!$C$18,
IF($C1195="3 - HS",'C1. Verprobung'!$C$19,
IF($C1195="4 - HS/MS",'C1. Verprobung'!$C$20,
IF($C1195="5 - MS",'C1. Verprobung'!$C$21,
IF($C1195="6 - MS/NS",'C1. Verprobung'!$C$22,
IF($C1195="7 - NS",'C1. Verprobung'!$C$23,"-")))))))</f>
        <v>-</v>
      </c>
      <c r="P1195" s="322" t="str">
        <f>IF($C1195="1 - HöS",'C1. Verprobung'!$D$17,
IF($C1195="2 - HöS/HS",'C1. Verprobung'!$D$18,
IF($C1195="3 - HS",'C1. Verprobung'!$D$19,
IF($C1195="4 - HS/MS",'C1. Verprobung'!$D$20,
IF($C1195="5 - MS",'C1. Verprobung'!$D$21,
IF($C1195="6 - MS/NS",'C1. Verprobung'!$D$22,
IF($C1195="7 - NS",'C1. Verprobung'!$D$23,"-")))))))</f>
        <v>-</v>
      </c>
      <c r="Q1195" s="322" t="str">
        <f>IF($C1195="1 - HöS",'C1. Verprobung'!$E$17,
IF($C1195="2 - HöS/HS",'C1. Verprobung'!$E$18,
IF($C1195="3 - HS",'C1. Verprobung'!$E$19,
IF($C1195="4 - HS/MS",'C1. Verprobung'!$E$20,
IF($C1195="5 - MS",'C1. Verprobung'!$E$21,
IF($C1195="6 - MS/NS",'C1. Verprobung'!$E$22,
IF($C1195="7 - NS",'C1. Verprobung'!$E$23,"-")))))))</f>
        <v>-</v>
      </c>
      <c r="R1195" s="322" t="str">
        <f>IF($C1195="1 - HöS",'C1. Verprobung'!$F$17,
IF($C1195="2 - HöS/HS",'C1. Verprobung'!$F$18,
IF($C1195="3 - HS",'C1. Verprobung'!$F$19,
IF($C1195="4 - HS/MS",'C1. Verprobung'!$F$20,
IF($C1195="5 - MS",'C1. Verprobung'!$F$21,
IF($C1195="6 - MS/NS",'C1. Verprobung'!$F$22,
IF($C1195="7 - NS",'C1. Verprobung'!$F$23,"-")))))))</f>
        <v>-</v>
      </c>
      <c r="S1195" s="151"/>
      <c r="T1195" s="181">
        <f t="shared" si="93"/>
        <v>0</v>
      </c>
      <c r="U1195" s="181">
        <f t="shared" si="94"/>
        <v>0</v>
      </c>
      <c r="V1195" s="181">
        <f t="shared" si="95"/>
        <v>0</v>
      </c>
      <c r="W1195" s="181">
        <f t="shared" si="96"/>
        <v>0</v>
      </c>
      <c r="X1195" s="181">
        <f t="shared" si="97"/>
        <v>0</v>
      </c>
    </row>
    <row r="1196" spans="2:24" ht="15" customHeight="1" x14ac:dyDescent="0.2">
      <c r="B1196" s="337" t="s">
        <v>36</v>
      </c>
      <c r="C1196" s="133" t="s">
        <v>36</v>
      </c>
      <c r="D1196" s="133" t="s">
        <v>36</v>
      </c>
      <c r="E1196" s="133"/>
      <c r="F1196" s="133"/>
      <c r="G1196" s="133"/>
      <c r="H1196" s="133"/>
      <c r="I1196" s="133"/>
      <c r="J1196" s="133"/>
      <c r="K1196" s="154"/>
      <c r="L1196" s="154"/>
      <c r="M1196" s="154"/>
      <c r="N1196" s="154"/>
      <c r="O1196" s="322" t="str">
        <f>IF($C1196="1 - HöS",'C1. Verprobung'!$C$17,
IF($C1196="2 - HöS/HS",'C1. Verprobung'!$C$18,
IF($C1196="3 - HS",'C1. Verprobung'!$C$19,
IF($C1196="4 - HS/MS",'C1. Verprobung'!$C$20,
IF($C1196="5 - MS",'C1. Verprobung'!$C$21,
IF($C1196="6 - MS/NS",'C1. Verprobung'!$C$22,
IF($C1196="7 - NS",'C1. Verprobung'!$C$23,"-")))))))</f>
        <v>-</v>
      </c>
      <c r="P1196" s="322" t="str">
        <f>IF($C1196="1 - HöS",'C1. Verprobung'!$D$17,
IF($C1196="2 - HöS/HS",'C1. Verprobung'!$D$18,
IF($C1196="3 - HS",'C1. Verprobung'!$D$19,
IF($C1196="4 - HS/MS",'C1. Verprobung'!$D$20,
IF($C1196="5 - MS",'C1. Verprobung'!$D$21,
IF($C1196="6 - MS/NS",'C1. Verprobung'!$D$22,
IF($C1196="7 - NS",'C1. Verprobung'!$D$23,"-")))))))</f>
        <v>-</v>
      </c>
      <c r="Q1196" s="322" t="str">
        <f>IF($C1196="1 - HöS",'C1. Verprobung'!$E$17,
IF($C1196="2 - HöS/HS",'C1. Verprobung'!$E$18,
IF($C1196="3 - HS",'C1. Verprobung'!$E$19,
IF($C1196="4 - HS/MS",'C1. Verprobung'!$E$20,
IF($C1196="5 - MS",'C1. Verprobung'!$E$21,
IF($C1196="6 - MS/NS",'C1. Verprobung'!$E$22,
IF($C1196="7 - NS",'C1. Verprobung'!$E$23,"-")))))))</f>
        <v>-</v>
      </c>
      <c r="R1196" s="322" t="str">
        <f>IF($C1196="1 - HöS",'C1. Verprobung'!$F$17,
IF($C1196="2 - HöS/HS",'C1. Verprobung'!$F$18,
IF($C1196="3 - HS",'C1. Verprobung'!$F$19,
IF($C1196="4 - HS/MS",'C1. Verprobung'!$F$20,
IF($C1196="5 - MS",'C1. Verprobung'!$F$21,
IF($C1196="6 - MS/NS",'C1. Verprobung'!$F$22,
IF($C1196="7 - NS",'C1. Verprobung'!$F$23,"-")))))))</f>
        <v>-</v>
      </c>
      <c r="S1196" s="151"/>
      <c r="T1196" s="181">
        <f t="shared" si="93"/>
        <v>0</v>
      </c>
      <c r="U1196" s="181">
        <f t="shared" si="94"/>
        <v>0</v>
      </c>
      <c r="V1196" s="181">
        <f t="shared" si="95"/>
        <v>0</v>
      </c>
      <c r="W1196" s="181">
        <f t="shared" si="96"/>
        <v>0</v>
      </c>
      <c r="X1196" s="181">
        <f t="shared" si="97"/>
        <v>0</v>
      </c>
    </row>
    <row r="1197" spans="2:24" ht="15" customHeight="1" x14ac:dyDescent="0.2">
      <c r="B1197" s="337" t="s">
        <v>36</v>
      </c>
      <c r="C1197" s="133" t="s">
        <v>36</v>
      </c>
      <c r="D1197" s="133" t="s">
        <v>36</v>
      </c>
      <c r="E1197" s="133"/>
      <c r="F1197" s="133"/>
      <c r="G1197" s="133"/>
      <c r="H1197" s="133"/>
      <c r="I1197" s="133"/>
      <c r="J1197" s="133"/>
      <c r="K1197" s="154"/>
      <c r="L1197" s="154"/>
      <c r="M1197" s="154"/>
      <c r="N1197" s="154"/>
      <c r="O1197" s="322" t="str">
        <f>IF($C1197="1 - HöS",'C1. Verprobung'!$C$17,
IF($C1197="2 - HöS/HS",'C1. Verprobung'!$C$18,
IF($C1197="3 - HS",'C1. Verprobung'!$C$19,
IF($C1197="4 - HS/MS",'C1. Verprobung'!$C$20,
IF($C1197="5 - MS",'C1. Verprobung'!$C$21,
IF($C1197="6 - MS/NS",'C1. Verprobung'!$C$22,
IF($C1197="7 - NS",'C1. Verprobung'!$C$23,"-")))))))</f>
        <v>-</v>
      </c>
      <c r="P1197" s="322" t="str">
        <f>IF($C1197="1 - HöS",'C1. Verprobung'!$D$17,
IF($C1197="2 - HöS/HS",'C1. Verprobung'!$D$18,
IF($C1197="3 - HS",'C1. Verprobung'!$D$19,
IF($C1197="4 - HS/MS",'C1. Verprobung'!$D$20,
IF($C1197="5 - MS",'C1. Verprobung'!$D$21,
IF($C1197="6 - MS/NS",'C1. Verprobung'!$D$22,
IF($C1197="7 - NS",'C1. Verprobung'!$D$23,"-")))))))</f>
        <v>-</v>
      </c>
      <c r="Q1197" s="322" t="str">
        <f>IF($C1197="1 - HöS",'C1. Verprobung'!$E$17,
IF($C1197="2 - HöS/HS",'C1. Verprobung'!$E$18,
IF($C1197="3 - HS",'C1. Verprobung'!$E$19,
IF($C1197="4 - HS/MS",'C1. Verprobung'!$E$20,
IF($C1197="5 - MS",'C1. Verprobung'!$E$21,
IF($C1197="6 - MS/NS",'C1. Verprobung'!$E$22,
IF($C1197="7 - NS",'C1. Verprobung'!$E$23,"-")))))))</f>
        <v>-</v>
      </c>
      <c r="R1197" s="322" t="str">
        <f>IF($C1197="1 - HöS",'C1. Verprobung'!$F$17,
IF($C1197="2 - HöS/HS",'C1. Verprobung'!$F$18,
IF($C1197="3 - HS",'C1. Verprobung'!$F$19,
IF($C1197="4 - HS/MS",'C1. Verprobung'!$F$20,
IF($C1197="5 - MS",'C1. Verprobung'!$F$21,
IF($C1197="6 - MS/NS",'C1. Verprobung'!$F$22,
IF($C1197="7 - NS",'C1. Verprobung'!$F$23,"-")))))))</f>
        <v>-</v>
      </c>
      <c r="S1197" s="151"/>
      <c r="T1197" s="181">
        <f t="shared" si="93"/>
        <v>0</v>
      </c>
      <c r="U1197" s="181">
        <f t="shared" si="94"/>
        <v>0</v>
      </c>
      <c r="V1197" s="181">
        <f t="shared" si="95"/>
        <v>0</v>
      </c>
      <c r="W1197" s="181">
        <f t="shared" si="96"/>
        <v>0</v>
      </c>
      <c r="X1197" s="181">
        <f t="shared" si="97"/>
        <v>0</v>
      </c>
    </row>
    <row r="1198" spans="2:24" ht="15" customHeight="1" x14ac:dyDescent="0.2">
      <c r="B1198" s="337" t="s">
        <v>36</v>
      </c>
      <c r="C1198" s="133" t="s">
        <v>36</v>
      </c>
      <c r="D1198" s="133" t="s">
        <v>36</v>
      </c>
      <c r="E1198" s="133"/>
      <c r="F1198" s="133"/>
      <c r="G1198" s="133"/>
      <c r="H1198" s="133"/>
      <c r="I1198" s="133"/>
      <c r="J1198" s="133"/>
      <c r="K1198" s="154"/>
      <c r="L1198" s="154"/>
      <c r="M1198" s="154"/>
      <c r="N1198" s="154"/>
      <c r="O1198" s="322" t="str">
        <f>IF($C1198="1 - HöS",'C1. Verprobung'!$C$17,
IF($C1198="2 - HöS/HS",'C1. Verprobung'!$C$18,
IF($C1198="3 - HS",'C1. Verprobung'!$C$19,
IF($C1198="4 - HS/MS",'C1. Verprobung'!$C$20,
IF($C1198="5 - MS",'C1. Verprobung'!$C$21,
IF($C1198="6 - MS/NS",'C1. Verprobung'!$C$22,
IF($C1198="7 - NS",'C1. Verprobung'!$C$23,"-")))))))</f>
        <v>-</v>
      </c>
      <c r="P1198" s="322" t="str">
        <f>IF($C1198="1 - HöS",'C1. Verprobung'!$D$17,
IF($C1198="2 - HöS/HS",'C1. Verprobung'!$D$18,
IF($C1198="3 - HS",'C1. Verprobung'!$D$19,
IF($C1198="4 - HS/MS",'C1. Verprobung'!$D$20,
IF($C1198="5 - MS",'C1. Verprobung'!$D$21,
IF($C1198="6 - MS/NS",'C1. Verprobung'!$D$22,
IF($C1198="7 - NS",'C1. Verprobung'!$D$23,"-")))))))</f>
        <v>-</v>
      </c>
      <c r="Q1198" s="322" t="str">
        <f>IF($C1198="1 - HöS",'C1. Verprobung'!$E$17,
IF($C1198="2 - HöS/HS",'C1. Verprobung'!$E$18,
IF($C1198="3 - HS",'C1. Verprobung'!$E$19,
IF($C1198="4 - HS/MS",'C1. Verprobung'!$E$20,
IF($C1198="5 - MS",'C1. Verprobung'!$E$21,
IF($C1198="6 - MS/NS",'C1. Verprobung'!$E$22,
IF($C1198="7 - NS",'C1. Verprobung'!$E$23,"-")))))))</f>
        <v>-</v>
      </c>
      <c r="R1198" s="322" t="str">
        <f>IF($C1198="1 - HöS",'C1. Verprobung'!$F$17,
IF($C1198="2 - HöS/HS",'C1. Verprobung'!$F$18,
IF($C1198="3 - HS",'C1. Verprobung'!$F$19,
IF($C1198="4 - HS/MS",'C1. Verprobung'!$F$20,
IF($C1198="5 - MS",'C1. Verprobung'!$F$21,
IF($C1198="6 - MS/NS",'C1. Verprobung'!$F$22,
IF($C1198="7 - NS",'C1. Verprobung'!$F$23,"-")))))))</f>
        <v>-</v>
      </c>
      <c r="S1198" s="151"/>
      <c r="T1198" s="181">
        <f t="shared" si="93"/>
        <v>0</v>
      </c>
      <c r="U1198" s="181">
        <f t="shared" si="94"/>
        <v>0</v>
      </c>
      <c r="V1198" s="181">
        <f t="shared" si="95"/>
        <v>0</v>
      </c>
      <c r="W1198" s="181">
        <f t="shared" si="96"/>
        <v>0</v>
      </c>
      <c r="X1198" s="181">
        <f t="shared" si="97"/>
        <v>0</v>
      </c>
    </row>
    <row r="1199" spans="2:24" ht="15" customHeight="1" x14ac:dyDescent="0.2">
      <c r="B1199" s="337" t="s">
        <v>36</v>
      </c>
      <c r="C1199" s="133" t="s">
        <v>36</v>
      </c>
      <c r="D1199" s="133" t="s">
        <v>36</v>
      </c>
      <c r="E1199" s="133"/>
      <c r="F1199" s="133"/>
      <c r="G1199" s="133"/>
      <c r="H1199" s="133"/>
      <c r="I1199" s="133"/>
      <c r="J1199" s="133"/>
      <c r="K1199" s="154"/>
      <c r="L1199" s="154"/>
      <c r="M1199" s="154"/>
      <c r="N1199" s="154"/>
      <c r="O1199" s="322" t="str">
        <f>IF($C1199="1 - HöS",'C1. Verprobung'!$C$17,
IF($C1199="2 - HöS/HS",'C1. Verprobung'!$C$18,
IF($C1199="3 - HS",'C1. Verprobung'!$C$19,
IF($C1199="4 - HS/MS",'C1. Verprobung'!$C$20,
IF($C1199="5 - MS",'C1. Verprobung'!$C$21,
IF($C1199="6 - MS/NS",'C1. Verprobung'!$C$22,
IF($C1199="7 - NS",'C1. Verprobung'!$C$23,"-")))))))</f>
        <v>-</v>
      </c>
      <c r="P1199" s="322" t="str">
        <f>IF($C1199="1 - HöS",'C1. Verprobung'!$D$17,
IF($C1199="2 - HöS/HS",'C1. Verprobung'!$D$18,
IF($C1199="3 - HS",'C1. Verprobung'!$D$19,
IF($C1199="4 - HS/MS",'C1. Verprobung'!$D$20,
IF($C1199="5 - MS",'C1. Verprobung'!$D$21,
IF($C1199="6 - MS/NS",'C1. Verprobung'!$D$22,
IF($C1199="7 - NS",'C1. Verprobung'!$D$23,"-")))))))</f>
        <v>-</v>
      </c>
      <c r="Q1199" s="322" t="str">
        <f>IF($C1199="1 - HöS",'C1. Verprobung'!$E$17,
IF($C1199="2 - HöS/HS",'C1. Verprobung'!$E$18,
IF($C1199="3 - HS",'C1. Verprobung'!$E$19,
IF($C1199="4 - HS/MS",'C1. Verprobung'!$E$20,
IF($C1199="5 - MS",'C1. Verprobung'!$E$21,
IF($C1199="6 - MS/NS",'C1. Verprobung'!$E$22,
IF($C1199="7 - NS",'C1. Verprobung'!$E$23,"-")))))))</f>
        <v>-</v>
      </c>
      <c r="R1199" s="322" t="str">
        <f>IF($C1199="1 - HöS",'C1. Verprobung'!$F$17,
IF($C1199="2 - HöS/HS",'C1. Verprobung'!$F$18,
IF($C1199="3 - HS",'C1. Verprobung'!$F$19,
IF($C1199="4 - HS/MS",'C1. Verprobung'!$F$20,
IF($C1199="5 - MS",'C1. Verprobung'!$F$21,
IF($C1199="6 - MS/NS",'C1. Verprobung'!$F$22,
IF($C1199="7 - NS",'C1. Verprobung'!$F$23,"-")))))))</f>
        <v>-</v>
      </c>
      <c r="S1199" s="151"/>
      <c r="T1199" s="181">
        <f t="shared" si="93"/>
        <v>0</v>
      </c>
      <c r="U1199" s="181">
        <f t="shared" si="94"/>
        <v>0</v>
      </c>
      <c r="V1199" s="181">
        <f t="shared" si="95"/>
        <v>0</v>
      </c>
      <c r="W1199" s="181">
        <f t="shared" si="96"/>
        <v>0</v>
      </c>
      <c r="X1199" s="181">
        <f t="shared" si="97"/>
        <v>0</v>
      </c>
    </row>
    <row r="1200" spans="2:24" ht="15" customHeight="1" x14ac:dyDescent="0.2">
      <c r="B1200" s="337" t="s">
        <v>36</v>
      </c>
      <c r="C1200" s="133" t="s">
        <v>36</v>
      </c>
      <c r="D1200" s="133" t="s">
        <v>36</v>
      </c>
      <c r="E1200" s="133"/>
      <c r="F1200" s="133"/>
      <c r="G1200" s="133"/>
      <c r="H1200" s="133"/>
      <c r="I1200" s="133"/>
      <c r="J1200" s="133"/>
      <c r="K1200" s="154"/>
      <c r="L1200" s="154"/>
      <c r="M1200" s="154"/>
      <c r="N1200" s="154"/>
      <c r="O1200" s="322" t="str">
        <f>IF($C1200="1 - HöS",'C1. Verprobung'!$C$17,
IF($C1200="2 - HöS/HS",'C1. Verprobung'!$C$18,
IF($C1200="3 - HS",'C1. Verprobung'!$C$19,
IF($C1200="4 - HS/MS",'C1. Verprobung'!$C$20,
IF($C1200="5 - MS",'C1. Verprobung'!$C$21,
IF($C1200="6 - MS/NS",'C1. Verprobung'!$C$22,
IF($C1200="7 - NS",'C1. Verprobung'!$C$23,"-")))))))</f>
        <v>-</v>
      </c>
      <c r="P1200" s="322" t="str">
        <f>IF($C1200="1 - HöS",'C1. Verprobung'!$D$17,
IF($C1200="2 - HöS/HS",'C1. Verprobung'!$D$18,
IF($C1200="3 - HS",'C1. Verprobung'!$D$19,
IF($C1200="4 - HS/MS",'C1. Verprobung'!$D$20,
IF($C1200="5 - MS",'C1. Verprobung'!$D$21,
IF($C1200="6 - MS/NS",'C1. Verprobung'!$D$22,
IF($C1200="7 - NS",'C1. Verprobung'!$D$23,"-")))))))</f>
        <v>-</v>
      </c>
      <c r="Q1200" s="322" t="str">
        <f>IF($C1200="1 - HöS",'C1. Verprobung'!$E$17,
IF($C1200="2 - HöS/HS",'C1. Verprobung'!$E$18,
IF($C1200="3 - HS",'C1. Verprobung'!$E$19,
IF($C1200="4 - HS/MS",'C1. Verprobung'!$E$20,
IF($C1200="5 - MS",'C1. Verprobung'!$E$21,
IF($C1200="6 - MS/NS",'C1. Verprobung'!$E$22,
IF($C1200="7 - NS",'C1. Verprobung'!$E$23,"-")))))))</f>
        <v>-</v>
      </c>
      <c r="R1200" s="322" t="str">
        <f>IF($C1200="1 - HöS",'C1. Verprobung'!$F$17,
IF($C1200="2 - HöS/HS",'C1. Verprobung'!$F$18,
IF($C1200="3 - HS",'C1. Verprobung'!$F$19,
IF($C1200="4 - HS/MS",'C1. Verprobung'!$F$20,
IF($C1200="5 - MS",'C1. Verprobung'!$F$21,
IF($C1200="6 - MS/NS",'C1. Verprobung'!$F$22,
IF($C1200="7 - NS",'C1. Verprobung'!$F$23,"-")))))))</f>
        <v>-</v>
      </c>
      <c r="S1200" s="151"/>
      <c r="T1200" s="181">
        <f t="shared" si="93"/>
        <v>0</v>
      </c>
      <c r="U1200" s="181">
        <f t="shared" si="94"/>
        <v>0</v>
      </c>
      <c r="V1200" s="181">
        <f t="shared" si="95"/>
        <v>0</v>
      </c>
      <c r="W1200" s="181">
        <f t="shared" si="96"/>
        <v>0</v>
      </c>
      <c r="X1200" s="181">
        <f t="shared" si="97"/>
        <v>0</v>
      </c>
    </row>
    <row r="1201" spans="2:24" ht="15" customHeight="1" x14ac:dyDescent="0.2">
      <c r="B1201" s="337" t="s">
        <v>36</v>
      </c>
      <c r="C1201" s="133" t="s">
        <v>36</v>
      </c>
      <c r="D1201" s="133" t="s">
        <v>36</v>
      </c>
      <c r="E1201" s="133"/>
      <c r="F1201" s="133"/>
      <c r="G1201" s="133"/>
      <c r="H1201" s="133"/>
      <c r="I1201" s="133"/>
      <c r="J1201" s="133"/>
      <c r="K1201" s="154"/>
      <c r="L1201" s="154"/>
      <c r="M1201" s="154"/>
      <c r="N1201" s="154"/>
      <c r="O1201" s="322" t="str">
        <f>IF($C1201="1 - HöS",'C1. Verprobung'!$C$17,
IF($C1201="2 - HöS/HS",'C1. Verprobung'!$C$18,
IF($C1201="3 - HS",'C1. Verprobung'!$C$19,
IF($C1201="4 - HS/MS",'C1. Verprobung'!$C$20,
IF($C1201="5 - MS",'C1. Verprobung'!$C$21,
IF($C1201="6 - MS/NS",'C1. Verprobung'!$C$22,
IF($C1201="7 - NS",'C1. Verprobung'!$C$23,"-")))))))</f>
        <v>-</v>
      </c>
      <c r="P1201" s="322" t="str">
        <f>IF($C1201="1 - HöS",'C1. Verprobung'!$D$17,
IF($C1201="2 - HöS/HS",'C1. Verprobung'!$D$18,
IF($C1201="3 - HS",'C1. Verprobung'!$D$19,
IF($C1201="4 - HS/MS",'C1. Verprobung'!$D$20,
IF($C1201="5 - MS",'C1. Verprobung'!$D$21,
IF($C1201="6 - MS/NS",'C1. Verprobung'!$D$22,
IF($C1201="7 - NS",'C1. Verprobung'!$D$23,"-")))))))</f>
        <v>-</v>
      </c>
      <c r="Q1201" s="322" t="str">
        <f>IF($C1201="1 - HöS",'C1. Verprobung'!$E$17,
IF($C1201="2 - HöS/HS",'C1. Verprobung'!$E$18,
IF($C1201="3 - HS",'C1. Verprobung'!$E$19,
IF($C1201="4 - HS/MS",'C1. Verprobung'!$E$20,
IF($C1201="5 - MS",'C1. Verprobung'!$E$21,
IF($C1201="6 - MS/NS",'C1. Verprobung'!$E$22,
IF($C1201="7 - NS",'C1. Verprobung'!$E$23,"-")))))))</f>
        <v>-</v>
      </c>
      <c r="R1201" s="322" t="str">
        <f>IF($C1201="1 - HöS",'C1. Verprobung'!$F$17,
IF($C1201="2 - HöS/HS",'C1. Verprobung'!$F$18,
IF($C1201="3 - HS",'C1. Verprobung'!$F$19,
IF($C1201="4 - HS/MS",'C1. Verprobung'!$F$20,
IF($C1201="5 - MS",'C1. Verprobung'!$F$21,
IF($C1201="6 - MS/NS",'C1. Verprobung'!$F$22,
IF($C1201="7 - NS",'C1. Verprobung'!$F$23,"-")))))))</f>
        <v>-</v>
      </c>
      <c r="S1201" s="151"/>
      <c r="T1201" s="181">
        <f t="shared" si="93"/>
        <v>0</v>
      </c>
      <c r="U1201" s="181">
        <f t="shared" si="94"/>
        <v>0</v>
      </c>
      <c r="V1201" s="181">
        <f t="shared" si="95"/>
        <v>0</v>
      </c>
      <c r="W1201" s="181">
        <f t="shared" si="96"/>
        <v>0</v>
      </c>
      <c r="X1201" s="181">
        <f t="shared" si="97"/>
        <v>0</v>
      </c>
    </row>
    <row r="1202" spans="2:24" ht="15" customHeight="1" x14ac:dyDescent="0.2">
      <c r="B1202" s="337" t="s">
        <v>36</v>
      </c>
      <c r="C1202" s="133" t="s">
        <v>36</v>
      </c>
      <c r="D1202" s="133" t="s">
        <v>36</v>
      </c>
      <c r="E1202" s="133"/>
      <c r="F1202" s="133"/>
      <c r="G1202" s="133"/>
      <c r="H1202" s="133"/>
      <c r="I1202" s="133"/>
      <c r="J1202" s="133"/>
      <c r="K1202" s="154"/>
      <c r="L1202" s="154"/>
      <c r="M1202" s="154"/>
      <c r="N1202" s="154"/>
      <c r="O1202" s="322" t="str">
        <f>IF($C1202="1 - HöS",'C1. Verprobung'!$C$17,
IF($C1202="2 - HöS/HS",'C1. Verprobung'!$C$18,
IF($C1202="3 - HS",'C1. Verprobung'!$C$19,
IF($C1202="4 - HS/MS",'C1. Verprobung'!$C$20,
IF($C1202="5 - MS",'C1. Verprobung'!$C$21,
IF($C1202="6 - MS/NS",'C1. Verprobung'!$C$22,
IF($C1202="7 - NS",'C1. Verprobung'!$C$23,"-")))))))</f>
        <v>-</v>
      </c>
      <c r="P1202" s="322" t="str">
        <f>IF($C1202="1 - HöS",'C1. Verprobung'!$D$17,
IF($C1202="2 - HöS/HS",'C1. Verprobung'!$D$18,
IF($C1202="3 - HS",'C1. Verprobung'!$D$19,
IF($C1202="4 - HS/MS",'C1. Verprobung'!$D$20,
IF($C1202="5 - MS",'C1. Verprobung'!$D$21,
IF($C1202="6 - MS/NS",'C1. Verprobung'!$D$22,
IF($C1202="7 - NS",'C1. Verprobung'!$D$23,"-")))))))</f>
        <v>-</v>
      </c>
      <c r="Q1202" s="322" t="str">
        <f>IF($C1202="1 - HöS",'C1. Verprobung'!$E$17,
IF($C1202="2 - HöS/HS",'C1. Verprobung'!$E$18,
IF($C1202="3 - HS",'C1. Verprobung'!$E$19,
IF($C1202="4 - HS/MS",'C1. Verprobung'!$E$20,
IF($C1202="5 - MS",'C1. Verprobung'!$E$21,
IF($C1202="6 - MS/NS",'C1. Verprobung'!$E$22,
IF($C1202="7 - NS",'C1. Verprobung'!$E$23,"-")))))))</f>
        <v>-</v>
      </c>
      <c r="R1202" s="322" t="str">
        <f>IF($C1202="1 - HöS",'C1. Verprobung'!$F$17,
IF($C1202="2 - HöS/HS",'C1. Verprobung'!$F$18,
IF($C1202="3 - HS",'C1. Verprobung'!$F$19,
IF($C1202="4 - HS/MS",'C1. Verprobung'!$F$20,
IF($C1202="5 - MS",'C1. Verprobung'!$F$21,
IF($C1202="6 - MS/NS",'C1. Verprobung'!$F$22,
IF($C1202="7 - NS",'C1. Verprobung'!$F$23,"-")))))))</f>
        <v>-</v>
      </c>
      <c r="S1202" s="151"/>
      <c r="T1202" s="181">
        <f t="shared" si="93"/>
        <v>0</v>
      </c>
      <c r="U1202" s="181">
        <f t="shared" si="94"/>
        <v>0</v>
      </c>
      <c r="V1202" s="181">
        <f t="shared" si="95"/>
        <v>0</v>
      </c>
      <c r="W1202" s="181">
        <f t="shared" si="96"/>
        <v>0</v>
      </c>
      <c r="X1202" s="181">
        <f t="shared" si="97"/>
        <v>0</v>
      </c>
    </row>
    <row r="1203" spans="2:24" ht="15" customHeight="1" x14ac:dyDescent="0.2">
      <c r="B1203" s="337" t="s">
        <v>36</v>
      </c>
      <c r="C1203" s="133" t="s">
        <v>36</v>
      </c>
      <c r="D1203" s="133" t="s">
        <v>36</v>
      </c>
      <c r="E1203" s="133"/>
      <c r="F1203" s="133"/>
      <c r="G1203" s="133"/>
      <c r="H1203" s="133"/>
      <c r="I1203" s="133"/>
      <c r="J1203" s="133"/>
      <c r="K1203" s="154"/>
      <c r="L1203" s="154"/>
      <c r="M1203" s="154"/>
      <c r="N1203" s="154"/>
      <c r="O1203" s="322" t="str">
        <f>IF($C1203="1 - HöS",'C1. Verprobung'!$C$17,
IF($C1203="2 - HöS/HS",'C1. Verprobung'!$C$18,
IF($C1203="3 - HS",'C1. Verprobung'!$C$19,
IF($C1203="4 - HS/MS",'C1. Verprobung'!$C$20,
IF($C1203="5 - MS",'C1. Verprobung'!$C$21,
IF($C1203="6 - MS/NS",'C1. Verprobung'!$C$22,
IF($C1203="7 - NS",'C1. Verprobung'!$C$23,"-")))))))</f>
        <v>-</v>
      </c>
      <c r="P1203" s="322" t="str">
        <f>IF($C1203="1 - HöS",'C1. Verprobung'!$D$17,
IF($C1203="2 - HöS/HS",'C1. Verprobung'!$D$18,
IF($C1203="3 - HS",'C1. Verprobung'!$D$19,
IF($C1203="4 - HS/MS",'C1. Verprobung'!$D$20,
IF($C1203="5 - MS",'C1. Verprobung'!$D$21,
IF($C1203="6 - MS/NS",'C1. Verprobung'!$D$22,
IF($C1203="7 - NS",'C1. Verprobung'!$D$23,"-")))))))</f>
        <v>-</v>
      </c>
      <c r="Q1203" s="322" t="str">
        <f>IF($C1203="1 - HöS",'C1. Verprobung'!$E$17,
IF($C1203="2 - HöS/HS",'C1. Verprobung'!$E$18,
IF($C1203="3 - HS",'C1. Verprobung'!$E$19,
IF($C1203="4 - HS/MS",'C1. Verprobung'!$E$20,
IF($C1203="5 - MS",'C1. Verprobung'!$E$21,
IF($C1203="6 - MS/NS",'C1. Verprobung'!$E$22,
IF($C1203="7 - NS",'C1. Verprobung'!$E$23,"-")))))))</f>
        <v>-</v>
      </c>
      <c r="R1203" s="322" t="str">
        <f>IF($C1203="1 - HöS",'C1. Verprobung'!$F$17,
IF($C1203="2 - HöS/HS",'C1. Verprobung'!$F$18,
IF($C1203="3 - HS",'C1. Verprobung'!$F$19,
IF($C1203="4 - HS/MS",'C1. Verprobung'!$F$20,
IF($C1203="5 - MS",'C1. Verprobung'!$F$21,
IF($C1203="6 - MS/NS",'C1. Verprobung'!$F$22,
IF($C1203="7 - NS",'C1. Verprobung'!$F$23,"-")))))))</f>
        <v>-</v>
      </c>
      <c r="S1203" s="151"/>
      <c r="T1203" s="181">
        <f t="shared" si="93"/>
        <v>0</v>
      </c>
      <c r="U1203" s="181">
        <f t="shared" si="94"/>
        <v>0</v>
      </c>
      <c r="V1203" s="181">
        <f t="shared" si="95"/>
        <v>0</v>
      </c>
      <c r="W1203" s="181">
        <f t="shared" si="96"/>
        <v>0</v>
      </c>
      <c r="X1203" s="181">
        <f t="shared" si="97"/>
        <v>0</v>
      </c>
    </row>
    <row r="1204" spans="2:24" ht="15" customHeight="1" x14ac:dyDescent="0.2">
      <c r="B1204" s="337" t="s">
        <v>36</v>
      </c>
      <c r="C1204" s="133" t="s">
        <v>36</v>
      </c>
      <c r="D1204" s="133" t="s">
        <v>36</v>
      </c>
      <c r="E1204" s="133"/>
      <c r="F1204" s="133"/>
      <c r="G1204" s="133"/>
      <c r="H1204" s="133"/>
      <c r="I1204" s="133"/>
      <c r="J1204" s="133"/>
      <c r="K1204" s="154"/>
      <c r="L1204" s="154"/>
      <c r="M1204" s="154"/>
      <c r="N1204" s="154"/>
      <c r="O1204" s="322" t="str">
        <f>IF($C1204="1 - HöS",'C1. Verprobung'!$C$17,
IF($C1204="2 - HöS/HS",'C1. Verprobung'!$C$18,
IF($C1204="3 - HS",'C1. Verprobung'!$C$19,
IF($C1204="4 - HS/MS",'C1. Verprobung'!$C$20,
IF($C1204="5 - MS",'C1. Verprobung'!$C$21,
IF($C1204="6 - MS/NS",'C1. Verprobung'!$C$22,
IF($C1204="7 - NS",'C1. Verprobung'!$C$23,"-")))))))</f>
        <v>-</v>
      </c>
      <c r="P1204" s="322" t="str">
        <f>IF($C1204="1 - HöS",'C1. Verprobung'!$D$17,
IF($C1204="2 - HöS/HS",'C1. Verprobung'!$D$18,
IF($C1204="3 - HS",'C1. Verprobung'!$D$19,
IF($C1204="4 - HS/MS",'C1. Verprobung'!$D$20,
IF($C1204="5 - MS",'C1. Verprobung'!$D$21,
IF($C1204="6 - MS/NS",'C1. Verprobung'!$D$22,
IF($C1204="7 - NS",'C1. Verprobung'!$D$23,"-")))))))</f>
        <v>-</v>
      </c>
      <c r="Q1204" s="322" t="str">
        <f>IF($C1204="1 - HöS",'C1. Verprobung'!$E$17,
IF($C1204="2 - HöS/HS",'C1. Verprobung'!$E$18,
IF($C1204="3 - HS",'C1. Verprobung'!$E$19,
IF($C1204="4 - HS/MS",'C1. Verprobung'!$E$20,
IF($C1204="5 - MS",'C1. Verprobung'!$E$21,
IF($C1204="6 - MS/NS",'C1. Verprobung'!$E$22,
IF($C1204="7 - NS",'C1. Verprobung'!$E$23,"-")))))))</f>
        <v>-</v>
      </c>
      <c r="R1204" s="322" t="str">
        <f>IF($C1204="1 - HöS",'C1. Verprobung'!$F$17,
IF($C1204="2 - HöS/HS",'C1. Verprobung'!$F$18,
IF($C1204="3 - HS",'C1. Verprobung'!$F$19,
IF($C1204="4 - HS/MS",'C1. Verprobung'!$F$20,
IF($C1204="5 - MS",'C1. Verprobung'!$F$21,
IF($C1204="6 - MS/NS",'C1. Verprobung'!$F$22,
IF($C1204="7 - NS",'C1. Verprobung'!$F$23,"-")))))))</f>
        <v>-</v>
      </c>
      <c r="S1204" s="151"/>
      <c r="T1204" s="181">
        <f t="shared" si="93"/>
        <v>0</v>
      </c>
      <c r="U1204" s="181">
        <f t="shared" si="94"/>
        <v>0</v>
      </c>
      <c r="V1204" s="181">
        <f t="shared" si="95"/>
        <v>0</v>
      </c>
      <c r="W1204" s="181">
        <f t="shared" si="96"/>
        <v>0</v>
      </c>
      <c r="X1204" s="181">
        <f t="shared" si="97"/>
        <v>0</v>
      </c>
    </row>
    <row r="1205" spans="2:24" ht="15" customHeight="1" x14ac:dyDescent="0.2">
      <c r="B1205" s="337" t="s">
        <v>36</v>
      </c>
      <c r="C1205" s="133" t="s">
        <v>36</v>
      </c>
      <c r="D1205" s="133" t="s">
        <v>36</v>
      </c>
      <c r="E1205" s="133"/>
      <c r="F1205" s="133"/>
      <c r="G1205" s="133"/>
      <c r="H1205" s="133"/>
      <c r="I1205" s="133"/>
      <c r="J1205" s="133"/>
      <c r="K1205" s="154"/>
      <c r="L1205" s="154"/>
      <c r="M1205" s="154"/>
      <c r="N1205" s="154"/>
      <c r="O1205" s="322" t="str">
        <f>IF($C1205="1 - HöS",'C1. Verprobung'!$C$17,
IF($C1205="2 - HöS/HS",'C1. Verprobung'!$C$18,
IF($C1205="3 - HS",'C1. Verprobung'!$C$19,
IF($C1205="4 - HS/MS",'C1. Verprobung'!$C$20,
IF($C1205="5 - MS",'C1. Verprobung'!$C$21,
IF($C1205="6 - MS/NS",'C1. Verprobung'!$C$22,
IF($C1205="7 - NS",'C1. Verprobung'!$C$23,"-")))))))</f>
        <v>-</v>
      </c>
      <c r="P1205" s="322" t="str">
        <f>IF($C1205="1 - HöS",'C1. Verprobung'!$D$17,
IF($C1205="2 - HöS/HS",'C1. Verprobung'!$D$18,
IF($C1205="3 - HS",'C1. Verprobung'!$D$19,
IF($C1205="4 - HS/MS",'C1. Verprobung'!$D$20,
IF($C1205="5 - MS",'C1. Verprobung'!$D$21,
IF($C1205="6 - MS/NS",'C1. Verprobung'!$D$22,
IF($C1205="7 - NS",'C1. Verprobung'!$D$23,"-")))))))</f>
        <v>-</v>
      </c>
      <c r="Q1205" s="322" t="str">
        <f>IF($C1205="1 - HöS",'C1. Verprobung'!$E$17,
IF($C1205="2 - HöS/HS",'C1. Verprobung'!$E$18,
IF($C1205="3 - HS",'C1. Verprobung'!$E$19,
IF($C1205="4 - HS/MS",'C1. Verprobung'!$E$20,
IF($C1205="5 - MS",'C1. Verprobung'!$E$21,
IF($C1205="6 - MS/NS",'C1. Verprobung'!$E$22,
IF($C1205="7 - NS",'C1. Verprobung'!$E$23,"-")))))))</f>
        <v>-</v>
      </c>
      <c r="R1205" s="322" t="str">
        <f>IF($C1205="1 - HöS",'C1. Verprobung'!$F$17,
IF($C1205="2 - HöS/HS",'C1. Verprobung'!$F$18,
IF($C1205="3 - HS",'C1. Verprobung'!$F$19,
IF($C1205="4 - HS/MS",'C1. Verprobung'!$F$20,
IF($C1205="5 - MS",'C1. Verprobung'!$F$21,
IF($C1205="6 - MS/NS",'C1. Verprobung'!$F$22,
IF($C1205="7 - NS",'C1. Verprobung'!$F$23,"-")))))))</f>
        <v>-</v>
      </c>
      <c r="S1205" s="151"/>
      <c r="T1205" s="181">
        <f t="shared" si="93"/>
        <v>0</v>
      </c>
      <c r="U1205" s="181">
        <f t="shared" si="94"/>
        <v>0</v>
      </c>
      <c r="V1205" s="181">
        <f t="shared" si="95"/>
        <v>0</v>
      </c>
      <c r="W1205" s="181">
        <f t="shared" si="96"/>
        <v>0</v>
      </c>
      <c r="X1205" s="181">
        <f t="shared" si="97"/>
        <v>0</v>
      </c>
    </row>
    <row r="1206" spans="2:24" ht="15" customHeight="1" x14ac:dyDescent="0.2">
      <c r="B1206" s="337" t="s">
        <v>36</v>
      </c>
      <c r="C1206" s="133" t="s">
        <v>36</v>
      </c>
      <c r="D1206" s="133" t="s">
        <v>36</v>
      </c>
      <c r="E1206" s="133"/>
      <c r="F1206" s="133"/>
      <c r="G1206" s="133"/>
      <c r="H1206" s="133"/>
      <c r="I1206" s="133"/>
      <c r="J1206" s="133"/>
      <c r="K1206" s="154"/>
      <c r="L1206" s="154"/>
      <c r="M1206" s="154"/>
      <c r="N1206" s="154"/>
      <c r="O1206" s="322" t="str">
        <f>IF($C1206="1 - HöS",'C1. Verprobung'!$C$17,
IF($C1206="2 - HöS/HS",'C1. Verprobung'!$C$18,
IF($C1206="3 - HS",'C1. Verprobung'!$C$19,
IF($C1206="4 - HS/MS",'C1. Verprobung'!$C$20,
IF($C1206="5 - MS",'C1. Verprobung'!$C$21,
IF($C1206="6 - MS/NS",'C1. Verprobung'!$C$22,
IF($C1206="7 - NS",'C1. Verprobung'!$C$23,"-")))))))</f>
        <v>-</v>
      </c>
      <c r="P1206" s="322" t="str">
        <f>IF($C1206="1 - HöS",'C1. Verprobung'!$D$17,
IF($C1206="2 - HöS/HS",'C1. Verprobung'!$D$18,
IF($C1206="3 - HS",'C1. Verprobung'!$D$19,
IF($C1206="4 - HS/MS",'C1. Verprobung'!$D$20,
IF($C1206="5 - MS",'C1. Verprobung'!$D$21,
IF($C1206="6 - MS/NS",'C1. Verprobung'!$D$22,
IF($C1206="7 - NS",'C1. Verprobung'!$D$23,"-")))))))</f>
        <v>-</v>
      </c>
      <c r="Q1206" s="322" t="str">
        <f>IF($C1206="1 - HöS",'C1. Verprobung'!$E$17,
IF($C1206="2 - HöS/HS",'C1. Verprobung'!$E$18,
IF($C1206="3 - HS",'C1. Verprobung'!$E$19,
IF($C1206="4 - HS/MS",'C1. Verprobung'!$E$20,
IF($C1206="5 - MS",'C1. Verprobung'!$E$21,
IF($C1206="6 - MS/NS",'C1. Verprobung'!$E$22,
IF($C1206="7 - NS",'C1. Verprobung'!$E$23,"-")))))))</f>
        <v>-</v>
      </c>
      <c r="R1206" s="322" t="str">
        <f>IF($C1206="1 - HöS",'C1. Verprobung'!$F$17,
IF($C1206="2 - HöS/HS",'C1. Verprobung'!$F$18,
IF($C1206="3 - HS",'C1. Verprobung'!$F$19,
IF($C1206="4 - HS/MS",'C1. Verprobung'!$F$20,
IF($C1206="5 - MS",'C1. Verprobung'!$F$21,
IF($C1206="6 - MS/NS",'C1. Verprobung'!$F$22,
IF($C1206="7 - NS",'C1. Verprobung'!$F$23,"-")))))))</f>
        <v>-</v>
      </c>
      <c r="S1206" s="151"/>
      <c r="T1206" s="181">
        <f t="shared" si="93"/>
        <v>0</v>
      </c>
      <c r="U1206" s="181">
        <f t="shared" si="94"/>
        <v>0</v>
      </c>
      <c r="V1206" s="181">
        <f t="shared" si="95"/>
        <v>0</v>
      </c>
      <c r="W1206" s="181">
        <f t="shared" si="96"/>
        <v>0</v>
      </c>
      <c r="X1206" s="181">
        <f t="shared" si="97"/>
        <v>0</v>
      </c>
    </row>
    <row r="1207" spans="2:24" ht="15" customHeight="1" x14ac:dyDescent="0.2">
      <c r="B1207" s="337" t="s">
        <v>36</v>
      </c>
      <c r="C1207" s="133" t="s">
        <v>36</v>
      </c>
      <c r="D1207" s="133" t="s">
        <v>36</v>
      </c>
      <c r="E1207" s="133"/>
      <c r="F1207" s="133"/>
      <c r="G1207" s="133"/>
      <c r="H1207" s="133"/>
      <c r="I1207" s="133"/>
      <c r="J1207" s="133"/>
      <c r="K1207" s="154"/>
      <c r="L1207" s="154"/>
      <c r="M1207" s="154"/>
      <c r="N1207" s="154"/>
      <c r="O1207" s="322" t="str">
        <f>IF($C1207="1 - HöS",'C1. Verprobung'!$C$17,
IF($C1207="2 - HöS/HS",'C1. Verprobung'!$C$18,
IF($C1207="3 - HS",'C1. Verprobung'!$C$19,
IF($C1207="4 - HS/MS",'C1. Verprobung'!$C$20,
IF($C1207="5 - MS",'C1. Verprobung'!$C$21,
IF($C1207="6 - MS/NS",'C1. Verprobung'!$C$22,
IF($C1207="7 - NS",'C1. Verprobung'!$C$23,"-")))))))</f>
        <v>-</v>
      </c>
      <c r="P1207" s="322" t="str">
        <f>IF($C1207="1 - HöS",'C1. Verprobung'!$D$17,
IF($C1207="2 - HöS/HS",'C1. Verprobung'!$D$18,
IF($C1207="3 - HS",'C1. Verprobung'!$D$19,
IF($C1207="4 - HS/MS",'C1. Verprobung'!$D$20,
IF($C1207="5 - MS",'C1. Verprobung'!$D$21,
IF($C1207="6 - MS/NS",'C1. Verprobung'!$D$22,
IF($C1207="7 - NS",'C1. Verprobung'!$D$23,"-")))))))</f>
        <v>-</v>
      </c>
      <c r="Q1207" s="322" t="str">
        <f>IF($C1207="1 - HöS",'C1. Verprobung'!$E$17,
IF($C1207="2 - HöS/HS",'C1. Verprobung'!$E$18,
IF($C1207="3 - HS",'C1. Verprobung'!$E$19,
IF($C1207="4 - HS/MS",'C1. Verprobung'!$E$20,
IF($C1207="5 - MS",'C1. Verprobung'!$E$21,
IF($C1207="6 - MS/NS",'C1. Verprobung'!$E$22,
IF($C1207="7 - NS",'C1. Verprobung'!$E$23,"-")))))))</f>
        <v>-</v>
      </c>
      <c r="R1207" s="322" t="str">
        <f>IF($C1207="1 - HöS",'C1. Verprobung'!$F$17,
IF($C1207="2 - HöS/HS",'C1. Verprobung'!$F$18,
IF($C1207="3 - HS",'C1. Verprobung'!$F$19,
IF($C1207="4 - HS/MS",'C1. Verprobung'!$F$20,
IF($C1207="5 - MS",'C1. Verprobung'!$F$21,
IF($C1207="6 - MS/NS",'C1. Verprobung'!$F$22,
IF($C1207="7 - NS",'C1. Verprobung'!$F$23,"-")))))))</f>
        <v>-</v>
      </c>
      <c r="S1207" s="151"/>
      <c r="T1207" s="181">
        <f t="shared" si="93"/>
        <v>0</v>
      </c>
      <c r="U1207" s="181">
        <f t="shared" si="94"/>
        <v>0</v>
      </c>
      <c r="V1207" s="181">
        <f t="shared" si="95"/>
        <v>0</v>
      </c>
      <c r="W1207" s="181">
        <f t="shared" si="96"/>
        <v>0</v>
      </c>
      <c r="X1207" s="181">
        <f t="shared" si="97"/>
        <v>0</v>
      </c>
    </row>
    <row r="1208" spans="2:24" ht="15" customHeight="1" x14ac:dyDescent="0.2">
      <c r="B1208" s="337" t="s">
        <v>36</v>
      </c>
      <c r="C1208" s="133" t="s">
        <v>36</v>
      </c>
      <c r="D1208" s="133" t="s">
        <v>36</v>
      </c>
      <c r="E1208" s="133"/>
      <c r="F1208" s="133"/>
      <c r="G1208" s="133"/>
      <c r="H1208" s="133"/>
      <c r="I1208" s="133"/>
      <c r="J1208" s="133"/>
      <c r="K1208" s="154"/>
      <c r="L1208" s="154"/>
      <c r="M1208" s="154"/>
      <c r="N1208" s="154"/>
      <c r="O1208" s="322" t="str">
        <f>IF($C1208="1 - HöS",'C1. Verprobung'!$C$17,
IF($C1208="2 - HöS/HS",'C1. Verprobung'!$C$18,
IF($C1208="3 - HS",'C1. Verprobung'!$C$19,
IF($C1208="4 - HS/MS",'C1. Verprobung'!$C$20,
IF($C1208="5 - MS",'C1. Verprobung'!$C$21,
IF($C1208="6 - MS/NS",'C1. Verprobung'!$C$22,
IF($C1208="7 - NS",'C1. Verprobung'!$C$23,"-")))))))</f>
        <v>-</v>
      </c>
      <c r="P1208" s="322" t="str">
        <f>IF($C1208="1 - HöS",'C1. Verprobung'!$D$17,
IF($C1208="2 - HöS/HS",'C1. Verprobung'!$D$18,
IF($C1208="3 - HS",'C1. Verprobung'!$D$19,
IF($C1208="4 - HS/MS",'C1. Verprobung'!$D$20,
IF($C1208="5 - MS",'C1. Verprobung'!$D$21,
IF($C1208="6 - MS/NS",'C1. Verprobung'!$D$22,
IF($C1208="7 - NS",'C1. Verprobung'!$D$23,"-")))))))</f>
        <v>-</v>
      </c>
      <c r="Q1208" s="322" t="str">
        <f>IF($C1208="1 - HöS",'C1. Verprobung'!$E$17,
IF($C1208="2 - HöS/HS",'C1. Verprobung'!$E$18,
IF($C1208="3 - HS",'C1. Verprobung'!$E$19,
IF($C1208="4 - HS/MS",'C1. Verprobung'!$E$20,
IF($C1208="5 - MS",'C1. Verprobung'!$E$21,
IF($C1208="6 - MS/NS",'C1. Verprobung'!$E$22,
IF($C1208="7 - NS",'C1. Verprobung'!$E$23,"-")))))))</f>
        <v>-</v>
      </c>
      <c r="R1208" s="322" t="str">
        <f>IF($C1208="1 - HöS",'C1. Verprobung'!$F$17,
IF($C1208="2 - HöS/HS",'C1. Verprobung'!$F$18,
IF($C1208="3 - HS",'C1. Verprobung'!$F$19,
IF($C1208="4 - HS/MS",'C1. Verprobung'!$F$20,
IF($C1208="5 - MS",'C1. Verprobung'!$F$21,
IF($C1208="6 - MS/NS",'C1. Verprobung'!$F$22,
IF($C1208="7 - NS",'C1. Verprobung'!$F$23,"-")))))))</f>
        <v>-</v>
      </c>
      <c r="S1208" s="151"/>
      <c r="T1208" s="181">
        <f t="shared" si="93"/>
        <v>0</v>
      </c>
      <c r="U1208" s="181">
        <f t="shared" si="94"/>
        <v>0</v>
      </c>
      <c r="V1208" s="181">
        <f t="shared" si="95"/>
        <v>0</v>
      </c>
      <c r="W1208" s="181">
        <f t="shared" si="96"/>
        <v>0</v>
      </c>
      <c r="X1208" s="181">
        <f t="shared" si="97"/>
        <v>0</v>
      </c>
    </row>
    <row r="1209" spans="2:24" ht="15" customHeight="1" x14ac:dyDescent="0.2">
      <c r="B1209" s="337" t="s">
        <v>36</v>
      </c>
      <c r="C1209" s="133" t="s">
        <v>36</v>
      </c>
      <c r="D1209" s="133" t="s">
        <v>36</v>
      </c>
      <c r="E1209" s="133"/>
      <c r="F1209" s="133"/>
      <c r="G1209" s="133"/>
      <c r="H1209" s="133"/>
      <c r="I1209" s="133"/>
      <c r="J1209" s="133"/>
      <c r="K1209" s="154"/>
      <c r="L1209" s="154"/>
      <c r="M1209" s="154"/>
      <c r="N1209" s="154"/>
      <c r="O1209" s="322" t="str">
        <f>IF($C1209="1 - HöS",'C1. Verprobung'!$C$17,
IF($C1209="2 - HöS/HS",'C1. Verprobung'!$C$18,
IF($C1209="3 - HS",'C1. Verprobung'!$C$19,
IF($C1209="4 - HS/MS",'C1. Verprobung'!$C$20,
IF($C1209="5 - MS",'C1. Verprobung'!$C$21,
IF($C1209="6 - MS/NS",'C1. Verprobung'!$C$22,
IF($C1209="7 - NS",'C1. Verprobung'!$C$23,"-")))))))</f>
        <v>-</v>
      </c>
      <c r="P1209" s="322" t="str">
        <f>IF($C1209="1 - HöS",'C1. Verprobung'!$D$17,
IF($C1209="2 - HöS/HS",'C1. Verprobung'!$D$18,
IF($C1209="3 - HS",'C1. Verprobung'!$D$19,
IF($C1209="4 - HS/MS",'C1. Verprobung'!$D$20,
IF($C1209="5 - MS",'C1. Verprobung'!$D$21,
IF($C1209="6 - MS/NS",'C1. Verprobung'!$D$22,
IF($C1209="7 - NS",'C1. Verprobung'!$D$23,"-")))))))</f>
        <v>-</v>
      </c>
      <c r="Q1209" s="322" t="str">
        <f>IF($C1209="1 - HöS",'C1. Verprobung'!$E$17,
IF($C1209="2 - HöS/HS",'C1. Verprobung'!$E$18,
IF($C1209="3 - HS",'C1. Verprobung'!$E$19,
IF($C1209="4 - HS/MS",'C1. Verprobung'!$E$20,
IF($C1209="5 - MS",'C1. Verprobung'!$E$21,
IF($C1209="6 - MS/NS",'C1. Verprobung'!$E$22,
IF($C1209="7 - NS",'C1. Verprobung'!$E$23,"-")))))))</f>
        <v>-</v>
      </c>
      <c r="R1209" s="322" t="str">
        <f>IF($C1209="1 - HöS",'C1. Verprobung'!$F$17,
IF($C1209="2 - HöS/HS",'C1. Verprobung'!$F$18,
IF($C1209="3 - HS",'C1. Verprobung'!$F$19,
IF($C1209="4 - HS/MS",'C1. Verprobung'!$F$20,
IF($C1209="5 - MS",'C1. Verprobung'!$F$21,
IF($C1209="6 - MS/NS",'C1. Verprobung'!$F$22,
IF($C1209="7 - NS",'C1. Verprobung'!$F$23,"-")))))))</f>
        <v>-</v>
      </c>
      <c r="S1209" s="151"/>
      <c r="T1209" s="181">
        <f t="shared" si="93"/>
        <v>0</v>
      </c>
      <c r="U1209" s="181">
        <f t="shared" si="94"/>
        <v>0</v>
      </c>
      <c r="V1209" s="181">
        <f t="shared" si="95"/>
        <v>0</v>
      </c>
      <c r="W1209" s="181">
        <f t="shared" si="96"/>
        <v>0</v>
      </c>
      <c r="X1209" s="181">
        <f t="shared" si="97"/>
        <v>0</v>
      </c>
    </row>
    <row r="1210" spans="2:24" ht="15" customHeight="1" x14ac:dyDescent="0.2">
      <c r="B1210" s="337" t="s">
        <v>36</v>
      </c>
      <c r="C1210" s="133" t="s">
        <v>36</v>
      </c>
      <c r="D1210" s="133" t="s">
        <v>36</v>
      </c>
      <c r="E1210" s="133"/>
      <c r="F1210" s="133"/>
      <c r="G1210" s="133"/>
      <c r="H1210" s="133"/>
      <c r="I1210" s="133"/>
      <c r="J1210" s="133"/>
      <c r="K1210" s="154"/>
      <c r="L1210" s="154"/>
      <c r="M1210" s="154"/>
      <c r="N1210" s="154"/>
      <c r="O1210" s="322" t="str">
        <f>IF($C1210="1 - HöS",'C1. Verprobung'!$C$17,
IF($C1210="2 - HöS/HS",'C1. Verprobung'!$C$18,
IF($C1210="3 - HS",'C1. Verprobung'!$C$19,
IF($C1210="4 - HS/MS",'C1. Verprobung'!$C$20,
IF($C1210="5 - MS",'C1. Verprobung'!$C$21,
IF($C1210="6 - MS/NS",'C1. Verprobung'!$C$22,
IF($C1210="7 - NS",'C1. Verprobung'!$C$23,"-")))))))</f>
        <v>-</v>
      </c>
      <c r="P1210" s="322" t="str">
        <f>IF($C1210="1 - HöS",'C1. Verprobung'!$D$17,
IF($C1210="2 - HöS/HS",'C1. Verprobung'!$D$18,
IF($C1210="3 - HS",'C1. Verprobung'!$D$19,
IF($C1210="4 - HS/MS",'C1. Verprobung'!$D$20,
IF($C1210="5 - MS",'C1. Verprobung'!$D$21,
IF($C1210="6 - MS/NS",'C1. Verprobung'!$D$22,
IF($C1210="7 - NS",'C1. Verprobung'!$D$23,"-")))))))</f>
        <v>-</v>
      </c>
      <c r="Q1210" s="322" t="str">
        <f>IF($C1210="1 - HöS",'C1. Verprobung'!$E$17,
IF($C1210="2 - HöS/HS",'C1. Verprobung'!$E$18,
IF($C1210="3 - HS",'C1. Verprobung'!$E$19,
IF($C1210="4 - HS/MS",'C1. Verprobung'!$E$20,
IF($C1210="5 - MS",'C1. Verprobung'!$E$21,
IF($C1210="6 - MS/NS",'C1. Verprobung'!$E$22,
IF($C1210="7 - NS",'C1. Verprobung'!$E$23,"-")))))))</f>
        <v>-</v>
      </c>
      <c r="R1210" s="322" t="str">
        <f>IF($C1210="1 - HöS",'C1. Verprobung'!$F$17,
IF($C1210="2 - HöS/HS",'C1. Verprobung'!$F$18,
IF($C1210="3 - HS",'C1. Verprobung'!$F$19,
IF($C1210="4 - HS/MS",'C1. Verprobung'!$F$20,
IF($C1210="5 - MS",'C1. Verprobung'!$F$21,
IF($C1210="6 - MS/NS",'C1. Verprobung'!$F$22,
IF($C1210="7 - NS",'C1. Verprobung'!$F$23,"-")))))))</f>
        <v>-</v>
      </c>
      <c r="S1210" s="151"/>
      <c r="T1210" s="181">
        <f t="shared" si="93"/>
        <v>0</v>
      </c>
      <c r="U1210" s="181">
        <f t="shared" si="94"/>
        <v>0</v>
      </c>
      <c r="V1210" s="181">
        <f t="shared" si="95"/>
        <v>0</v>
      </c>
      <c r="W1210" s="181">
        <f t="shared" si="96"/>
        <v>0</v>
      </c>
      <c r="X1210" s="181">
        <f t="shared" si="97"/>
        <v>0</v>
      </c>
    </row>
    <row r="1211" spans="2:24" ht="15" customHeight="1" x14ac:dyDescent="0.2">
      <c r="B1211" s="337" t="s">
        <v>36</v>
      </c>
      <c r="C1211" s="133" t="s">
        <v>36</v>
      </c>
      <c r="D1211" s="133" t="s">
        <v>36</v>
      </c>
      <c r="E1211" s="133"/>
      <c r="F1211" s="133"/>
      <c r="G1211" s="133"/>
      <c r="H1211" s="133"/>
      <c r="I1211" s="133"/>
      <c r="J1211" s="133"/>
      <c r="K1211" s="154"/>
      <c r="L1211" s="154"/>
      <c r="M1211" s="154"/>
      <c r="N1211" s="154"/>
      <c r="O1211" s="322" t="str">
        <f>IF($C1211="1 - HöS",'C1. Verprobung'!$C$17,
IF($C1211="2 - HöS/HS",'C1. Verprobung'!$C$18,
IF($C1211="3 - HS",'C1. Verprobung'!$C$19,
IF($C1211="4 - HS/MS",'C1. Verprobung'!$C$20,
IF($C1211="5 - MS",'C1. Verprobung'!$C$21,
IF($C1211="6 - MS/NS",'C1. Verprobung'!$C$22,
IF($C1211="7 - NS",'C1. Verprobung'!$C$23,"-")))))))</f>
        <v>-</v>
      </c>
      <c r="P1211" s="322" t="str">
        <f>IF($C1211="1 - HöS",'C1. Verprobung'!$D$17,
IF($C1211="2 - HöS/HS",'C1. Verprobung'!$D$18,
IF($C1211="3 - HS",'C1. Verprobung'!$D$19,
IF($C1211="4 - HS/MS",'C1. Verprobung'!$D$20,
IF($C1211="5 - MS",'C1. Verprobung'!$D$21,
IF($C1211="6 - MS/NS",'C1. Verprobung'!$D$22,
IF($C1211="7 - NS",'C1. Verprobung'!$D$23,"-")))))))</f>
        <v>-</v>
      </c>
      <c r="Q1211" s="322" t="str">
        <f>IF($C1211="1 - HöS",'C1. Verprobung'!$E$17,
IF($C1211="2 - HöS/HS",'C1. Verprobung'!$E$18,
IF($C1211="3 - HS",'C1. Verprobung'!$E$19,
IF($C1211="4 - HS/MS",'C1. Verprobung'!$E$20,
IF($C1211="5 - MS",'C1. Verprobung'!$E$21,
IF($C1211="6 - MS/NS",'C1. Verprobung'!$E$22,
IF($C1211="7 - NS",'C1. Verprobung'!$E$23,"-")))))))</f>
        <v>-</v>
      </c>
      <c r="R1211" s="322" t="str">
        <f>IF($C1211="1 - HöS",'C1. Verprobung'!$F$17,
IF($C1211="2 - HöS/HS",'C1. Verprobung'!$F$18,
IF($C1211="3 - HS",'C1. Verprobung'!$F$19,
IF($C1211="4 - HS/MS",'C1. Verprobung'!$F$20,
IF($C1211="5 - MS",'C1. Verprobung'!$F$21,
IF($C1211="6 - MS/NS",'C1. Verprobung'!$F$22,
IF($C1211="7 - NS",'C1. Verprobung'!$F$23,"-")))))))</f>
        <v>-</v>
      </c>
      <c r="S1211" s="151"/>
      <c r="T1211" s="181">
        <f t="shared" si="93"/>
        <v>0</v>
      </c>
      <c r="U1211" s="181">
        <f t="shared" si="94"/>
        <v>0</v>
      </c>
      <c r="V1211" s="181">
        <f t="shared" si="95"/>
        <v>0</v>
      </c>
      <c r="W1211" s="181">
        <f t="shared" si="96"/>
        <v>0</v>
      </c>
      <c r="X1211" s="181">
        <f t="shared" si="97"/>
        <v>0</v>
      </c>
    </row>
    <row r="1212" spans="2:24" ht="15" customHeight="1" x14ac:dyDescent="0.2">
      <c r="B1212" s="337" t="s">
        <v>36</v>
      </c>
      <c r="C1212" s="133" t="s">
        <v>36</v>
      </c>
      <c r="D1212" s="133" t="s">
        <v>36</v>
      </c>
      <c r="E1212" s="133"/>
      <c r="F1212" s="133"/>
      <c r="G1212" s="133"/>
      <c r="H1212" s="133"/>
      <c r="I1212" s="133"/>
      <c r="J1212" s="133"/>
      <c r="K1212" s="154"/>
      <c r="L1212" s="154"/>
      <c r="M1212" s="154"/>
      <c r="N1212" s="154"/>
      <c r="O1212" s="322" t="str">
        <f>IF($C1212="1 - HöS",'C1. Verprobung'!$C$17,
IF($C1212="2 - HöS/HS",'C1. Verprobung'!$C$18,
IF($C1212="3 - HS",'C1. Verprobung'!$C$19,
IF($C1212="4 - HS/MS",'C1. Verprobung'!$C$20,
IF($C1212="5 - MS",'C1. Verprobung'!$C$21,
IF($C1212="6 - MS/NS",'C1. Verprobung'!$C$22,
IF($C1212="7 - NS",'C1. Verprobung'!$C$23,"-")))))))</f>
        <v>-</v>
      </c>
      <c r="P1212" s="322" t="str">
        <f>IF($C1212="1 - HöS",'C1. Verprobung'!$D$17,
IF($C1212="2 - HöS/HS",'C1. Verprobung'!$D$18,
IF($C1212="3 - HS",'C1. Verprobung'!$D$19,
IF($C1212="4 - HS/MS",'C1. Verprobung'!$D$20,
IF($C1212="5 - MS",'C1. Verprobung'!$D$21,
IF($C1212="6 - MS/NS",'C1. Verprobung'!$D$22,
IF($C1212="7 - NS",'C1. Verprobung'!$D$23,"-")))))))</f>
        <v>-</v>
      </c>
      <c r="Q1212" s="322" t="str">
        <f>IF($C1212="1 - HöS",'C1. Verprobung'!$E$17,
IF($C1212="2 - HöS/HS",'C1. Verprobung'!$E$18,
IF($C1212="3 - HS",'C1. Verprobung'!$E$19,
IF($C1212="4 - HS/MS",'C1. Verprobung'!$E$20,
IF($C1212="5 - MS",'C1. Verprobung'!$E$21,
IF($C1212="6 - MS/NS",'C1. Verprobung'!$E$22,
IF($C1212="7 - NS",'C1. Verprobung'!$E$23,"-")))))))</f>
        <v>-</v>
      </c>
      <c r="R1212" s="322" t="str">
        <f>IF($C1212="1 - HöS",'C1. Verprobung'!$F$17,
IF($C1212="2 - HöS/HS",'C1. Verprobung'!$F$18,
IF($C1212="3 - HS",'C1. Verprobung'!$F$19,
IF($C1212="4 - HS/MS",'C1. Verprobung'!$F$20,
IF($C1212="5 - MS",'C1. Verprobung'!$F$21,
IF($C1212="6 - MS/NS",'C1. Verprobung'!$F$22,
IF($C1212="7 - NS",'C1. Verprobung'!$F$23,"-")))))))</f>
        <v>-</v>
      </c>
      <c r="S1212" s="151"/>
      <c r="T1212" s="181">
        <f t="shared" si="93"/>
        <v>0</v>
      </c>
      <c r="U1212" s="181">
        <f t="shared" si="94"/>
        <v>0</v>
      </c>
      <c r="V1212" s="181">
        <f t="shared" si="95"/>
        <v>0</v>
      </c>
      <c r="W1212" s="181">
        <f t="shared" si="96"/>
        <v>0</v>
      </c>
      <c r="X1212" s="181">
        <f t="shared" si="97"/>
        <v>0</v>
      </c>
    </row>
    <row r="1213" spans="2:24" ht="15" customHeight="1" x14ac:dyDescent="0.2">
      <c r="B1213" s="337" t="s">
        <v>36</v>
      </c>
      <c r="C1213" s="133" t="s">
        <v>36</v>
      </c>
      <c r="D1213" s="133" t="s">
        <v>36</v>
      </c>
      <c r="E1213" s="133"/>
      <c r="F1213" s="133"/>
      <c r="G1213" s="133"/>
      <c r="H1213" s="133"/>
      <c r="I1213" s="133"/>
      <c r="J1213" s="133"/>
      <c r="K1213" s="154"/>
      <c r="L1213" s="154"/>
      <c r="M1213" s="154"/>
      <c r="N1213" s="154"/>
      <c r="O1213" s="322" t="str">
        <f>IF($C1213="1 - HöS",'C1. Verprobung'!$C$17,
IF($C1213="2 - HöS/HS",'C1. Verprobung'!$C$18,
IF($C1213="3 - HS",'C1. Verprobung'!$C$19,
IF($C1213="4 - HS/MS",'C1. Verprobung'!$C$20,
IF($C1213="5 - MS",'C1. Verprobung'!$C$21,
IF($C1213="6 - MS/NS",'C1. Verprobung'!$C$22,
IF($C1213="7 - NS",'C1. Verprobung'!$C$23,"-")))))))</f>
        <v>-</v>
      </c>
      <c r="P1213" s="322" t="str">
        <f>IF($C1213="1 - HöS",'C1. Verprobung'!$D$17,
IF($C1213="2 - HöS/HS",'C1. Verprobung'!$D$18,
IF($C1213="3 - HS",'C1. Verprobung'!$D$19,
IF($C1213="4 - HS/MS",'C1. Verprobung'!$D$20,
IF($C1213="5 - MS",'C1. Verprobung'!$D$21,
IF($C1213="6 - MS/NS",'C1. Verprobung'!$D$22,
IF($C1213="7 - NS",'C1. Verprobung'!$D$23,"-")))))))</f>
        <v>-</v>
      </c>
      <c r="Q1213" s="322" t="str">
        <f>IF($C1213="1 - HöS",'C1. Verprobung'!$E$17,
IF($C1213="2 - HöS/HS",'C1. Verprobung'!$E$18,
IF($C1213="3 - HS",'C1. Verprobung'!$E$19,
IF($C1213="4 - HS/MS",'C1. Verprobung'!$E$20,
IF($C1213="5 - MS",'C1. Verprobung'!$E$21,
IF($C1213="6 - MS/NS",'C1. Verprobung'!$E$22,
IF($C1213="7 - NS",'C1. Verprobung'!$E$23,"-")))))))</f>
        <v>-</v>
      </c>
      <c r="R1213" s="322" t="str">
        <f>IF($C1213="1 - HöS",'C1. Verprobung'!$F$17,
IF($C1213="2 - HöS/HS",'C1. Verprobung'!$F$18,
IF($C1213="3 - HS",'C1. Verprobung'!$F$19,
IF($C1213="4 - HS/MS",'C1. Verprobung'!$F$20,
IF($C1213="5 - MS",'C1. Verprobung'!$F$21,
IF($C1213="6 - MS/NS",'C1. Verprobung'!$F$22,
IF($C1213="7 - NS",'C1. Verprobung'!$F$23,"-")))))))</f>
        <v>-</v>
      </c>
      <c r="S1213" s="151"/>
      <c r="T1213" s="181">
        <f t="shared" si="93"/>
        <v>0</v>
      </c>
      <c r="U1213" s="181">
        <f t="shared" si="94"/>
        <v>0</v>
      </c>
      <c r="V1213" s="181">
        <f t="shared" si="95"/>
        <v>0</v>
      </c>
      <c r="W1213" s="181">
        <f t="shared" si="96"/>
        <v>0</v>
      </c>
      <c r="X1213" s="181">
        <f t="shared" si="97"/>
        <v>0</v>
      </c>
    </row>
    <row r="1214" spans="2:24" ht="15" customHeight="1" x14ac:dyDescent="0.2">
      <c r="B1214" s="337" t="s">
        <v>36</v>
      </c>
      <c r="C1214" s="133" t="s">
        <v>36</v>
      </c>
      <c r="D1214" s="133" t="s">
        <v>36</v>
      </c>
      <c r="E1214" s="133"/>
      <c r="F1214" s="133"/>
      <c r="G1214" s="133"/>
      <c r="H1214" s="133"/>
      <c r="I1214" s="133"/>
      <c r="J1214" s="133"/>
      <c r="K1214" s="154"/>
      <c r="L1214" s="154"/>
      <c r="M1214" s="154"/>
      <c r="N1214" s="154"/>
      <c r="O1214" s="322" t="str">
        <f>IF($C1214="1 - HöS",'C1. Verprobung'!$C$17,
IF($C1214="2 - HöS/HS",'C1. Verprobung'!$C$18,
IF($C1214="3 - HS",'C1. Verprobung'!$C$19,
IF($C1214="4 - HS/MS",'C1. Verprobung'!$C$20,
IF($C1214="5 - MS",'C1. Verprobung'!$C$21,
IF($C1214="6 - MS/NS",'C1. Verprobung'!$C$22,
IF($C1214="7 - NS",'C1. Verprobung'!$C$23,"-")))))))</f>
        <v>-</v>
      </c>
      <c r="P1214" s="322" t="str">
        <f>IF($C1214="1 - HöS",'C1. Verprobung'!$D$17,
IF($C1214="2 - HöS/HS",'C1. Verprobung'!$D$18,
IF($C1214="3 - HS",'C1. Verprobung'!$D$19,
IF($C1214="4 - HS/MS",'C1. Verprobung'!$D$20,
IF($C1214="5 - MS",'C1. Verprobung'!$D$21,
IF($C1214="6 - MS/NS",'C1. Verprobung'!$D$22,
IF($C1214="7 - NS",'C1. Verprobung'!$D$23,"-")))))))</f>
        <v>-</v>
      </c>
      <c r="Q1214" s="322" t="str">
        <f>IF($C1214="1 - HöS",'C1. Verprobung'!$E$17,
IF($C1214="2 - HöS/HS",'C1. Verprobung'!$E$18,
IF($C1214="3 - HS",'C1. Verprobung'!$E$19,
IF($C1214="4 - HS/MS",'C1. Verprobung'!$E$20,
IF($C1214="5 - MS",'C1. Verprobung'!$E$21,
IF($C1214="6 - MS/NS",'C1. Verprobung'!$E$22,
IF($C1214="7 - NS",'C1. Verprobung'!$E$23,"-")))))))</f>
        <v>-</v>
      </c>
      <c r="R1214" s="322" t="str">
        <f>IF($C1214="1 - HöS",'C1. Verprobung'!$F$17,
IF($C1214="2 - HöS/HS",'C1. Verprobung'!$F$18,
IF($C1214="3 - HS",'C1. Verprobung'!$F$19,
IF($C1214="4 - HS/MS",'C1. Verprobung'!$F$20,
IF($C1214="5 - MS",'C1. Verprobung'!$F$21,
IF($C1214="6 - MS/NS",'C1. Verprobung'!$F$22,
IF($C1214="7 - NS",'C1. Verprobung'!$F$23,"-")))))))</f>
        <v>-</v>
      </c>
      <c r="S1214" s="151"/>
      <c r="T1214" s="181">
        <f t="shared" si="93"/>
        <v>0</v>
      </c>
      <c r="U1214" s="181">
        <f t="shared" si="94"/>
        <v>0</v>
      </c>
      <c r="V1214" s="181">
        <f t="shared" si="95"/>
        <v>0</v>
      </c>
      <c r="W1214" s="181">
        <f t="shared" si="96"/>
        <v>0</v>
      </c>
      <c r="X1214" s="181">
        <f t="shared" si="97"/>
        <v>0</v>
      </c>
    </row>
    <row r="1215" spans="2:24" ht="15" customHeight="1" x14ac:dyDescent="0.2">
      <c r="B1215" s="337" t="s">
        <v>36</v>
      </c>
      <c r="C1215" s="133" t="s">
        <v>36</v>
      </c>
      <c r="D1215" s="133" t="s">
        <v>36</v>
      </c>
      <c r="E1215" s="133"/>
      <c r="F1215" s="133"/>
      <c r="G1215" s="133"/>
      <c r="H1215" s="133"/>
      <c r="I1215" s="133"/>
      <c r="J1215" s="133"/>
      <c r="K1215" s="154"/>
      <c r="L1215" s="154"/>
      <c r="M1215" s="154"/>
      <c r="N1215" s="154"/>
      <c r="O1215" s="322" t="str">
        <f>IF($C1215="1 - HöS",'C1. Verprobung'!$C$17,
IF($C1215="2 - HöS/HS",'C1. Verprobung'!$C$18,
IF($C1215="3 - HS",'C1. Verprobung'!$C$19,
IF($C1215="4 - HS/MS",'C1. Verprobung'!$C$20,
IF($C1215="5 - MS",'C1. Verprobung'!$C$21,
IF($C1215="6 - MS/NS",'C1. Verprobung'!$C$22,
IF($C1215="7 - NS",'C1. Verprobung'!$C$23,"-")))))))</f>
        <v>-</v>
      </c>
      <c r="P1215" s="322" t="str">
        <f>IF($C1215="1 - HöS",'C1. Verprobung'!$D$17,
IF($C1215="2 - HöS/HS",'C1. Verprobung'!$D$18,
IF($C1215="3 - HS",'C1. Verprobung'!$D$19,
IF($C1215="4 - HS/MS",'C1. Verprobung'!$D$20,
IF($C1215="5 - MS",'C1. Verprobung'!$D$21,
IF($C1215="6 - MS/NS",'C1. Verprobung'!$D$22,
IF($C1215="7 - NS",'C1. Verprobung'!$D$23,"-")))))))</f>
        <v>-</v>
      </c>
      <c r="Q1215" s="322" t="str">
        <f>IF($C1215="1 - HöS",'C1. Verprobung'!$E$17,
IF($C1215="2 - HöS/HS",'C1. Verprobung'!$E$18,
IF($C1215="3 - HS",'C1. Verprobung'!$E$19,
IF($C1215="4 - HS/MS",'C1. Verprobung'!$E$20,
IF($C1215="5 - MS",'C1. Verprobung'!$E$21,
IF($C1215="6 - MS/NS",'C1. Verprobung'!$E$22,
IF($C1215="7 - NS",'C1. Verprobung'!$E$23,"-")))))))</f>
        <v>-</v>
      </c>
      <c r="R1215" s="322" t="str">
        <f>IF($C1215="1 - HöS",'C1. Verprobung'!$F$17,
IF($C1215="2 - HöS/HS",'C1. Verprobung'!$F$18,
IF($C1215="3 - HS",'C1. Verprobung'!$F$19,
IF($C1215="4 - HS/MS",'C1. Verprobung'!$F$20,
IF($C1215="5 - MS",'C1. Verprobung'!$F$21,
IF($C1215="6 - MS/NS",'C1. Verprobung'!$F$22,
IF($C1215="7 - NS",'C1. Verprobung'!$F$23,"-")))))))</f>
        <v>-</v>
      </c>
      <c r="S1215" s="151"/>
      <c r="T1215" s="181">
        <f t="shared" si="93"/>
        <v>0</v>
      </c>
      <c r="U1215" s="181">
        <f t="shared" si="94"/>
        <v>0</v>
      </c>
      <c r="V1215" s="181">
        <f t="shared" si="95"/>
        <v>0</v>
      </c>
      <c r="W1215" s="181">
        <f t="shared" si="96"/>
        <v>0</v>
      </c>
      <c r="X1215" s="181">
        <f t="shared" si="97"/>
        <v>0</v>
      </c>
    </row>
    <row r="1216" spans="2:24" ht="15" customHeight="1" x14ac:dyDescent="0.2">
      <c r="B1216" s="337" t="s">
        <v>36</v>
      </c>
      <c r="C1216" s="133" t="s">
        <v>36</v>
      </c>
      <c r="D1216" s="133" t="s">
        <v>36</v>
      </c>
      <c r="E1216" s="133"/>
      <c r="F1216" s="133"/>
      <c r="G1216" s="133"/>
      <c r="H1216" s="133"/>
      <c r="I1216" s="133"/>
      <c r="J1216" s="133"/>
      <c r="K1216" s="154"/>
      <c r="L1216" s="154"/>
      <c r="M1216" s="154"/>
      <c r="N1216" s="154"/>
      <c r="O1216" s="322" t="str">
        <f>IF($C1216="1 - HöS",'C1. Verprobung'!$C$17,
IF($C1216="2 - HöS/HS",'C1. Verprobung'!$C$18,
IF($C1216="3 - HS",'C1. Verprobung'!$C$19,
IF($C1216="4 - HS/MS",'C1. Verprobung'!$C$20,
IF($C1216="5 - MS",'C1. Verprobung'!$C$21,
IF($C1216="6 - MS/NS",'C1. Verprobung'!$C$22,
IF($C1216="7 - NS",'C1. Verprobung'!$C$23,"-")))))))</f>
        <v>-</v>
      </c>
      <c r="P1216" s="322" t="str">
        <f>IF($C1216="1 - HöS",'C1. Verprobung'!$D$17,
IF($C1216="2 - HöS/HS",'C1. Verprobung'!$D$18,
IF($C1216="3 - HS",'C1. Verprobung'!$D$19,
IF($C1216="4 - HS/MS",'C1. Verprobung'!$D$20,
IF($C1216="5 - MS",'C1. Verprobung'!$D$21,
IF($C1216="6 - MS/NS",'C1. Verprobung'!$D$22,
IF($C1216="7 - NS",'C1. Verprobung'!$D$23,"-")))))))</f>
        <v>-</v>
      </c>
      <c r="Q1216" s="322" t="str">
        <f>IF($C1216="1 - HöS",'C1. Verprobung'!$E$17,
IF($C1216="2 - HöS/HS",'C1. Verprobung'!$E$18,
IF($C1216="3 - HS",'C1. Verprobung'!$E$19,
IF($C1216="4 - HS/MS",'C1. Verprobung'!$E$20,
IF($C1216="5 - MS",'C1. Verprobung'!$E$21,
IF($C1216="6 - MS/NS",'C1. Verprobung'!$E$22,
IF($C1216="7 - NS",'C1. Verprobung'!$E$23,"-")))))))</f>
        <v>-</v>
      </c>
      <c r="R1216" s="322" t="str">
        <f>IF($C1216="1 - HöS",'C1. Verprobung'!$F$17,
IF($C1216="2 - HöS/HS",'C1. Verprobung'!$F$18,
IF($C1216="3 - HS",'C1. Verprobung'!$F$19,
IF($C1216="4 - HS/MS",'C1. Verprobung'!$F$20,
IF($C1216="5 - MS",'C1. Verprobung'!$F$21,
IF($C1216="6 - MS/NS",'C1. Verprobung'!$F$22,
IF($C1216="7 - NS",'C1. Verprobung'!$F$23,"-")))))))</f>
        <v>-</v>
      </c>
      <c r="S1216" s="151"/>
      <c r="T1216" s="181">
        <f t="shared" si="93"/>
        <v>0</v>
      </c>
      <c r="U1216" s="181">
        <f t="shared" si="94"/>
        <v>0</v>
      </c>
      <c r="V1216" s="181">
        <f t="shared" si="95"/>
        <v>0</v>
      </c>
      <c r="W1216" s="181">
        <f t="shared" si="96"/>
        <v>0</v>
      </c>
      <c r="X1216" s="181">
        <f t="shared" si="97"/>
        <v>0</v>
      </c>
    </row>
    <row r="1217" spans="2:24" ht="15" customHeight="1" x14ac:dyDescent="0.2">
      <c r="B1217" s="337" t="s">
        <v>36</v>
      </c>
      <c r="C1217" s="133" t="s">
        <v>36</v>
      </c>
      <c r="D1217" s="133" t="s">
        <v>36</v>
      </c>
      <c r="E1217" s="133"/>
      <c r="F1217" s="133"/>
      <c r="G1217" s="133"/>
      <c r="H1217" s="133"/>
      <c r="I1217" s="133"/>
      <c r="J1217" s="133"/>
      <c r="K1217" s="154"/>
      <c r="L1217" s="154"/>
      <c r="M1217" s="154"/>
      <c r="N1217" s="154"/>
      <c r="O1217" s="322" t="str">
        <f>IF($C1217="1 - HöS",'C1. Verprobung'!$C$17,
IF($C1217="2 - HöS/HS",'C1. Verprobung'!$C$18,
IF($C1217="3 - HS",'C1. Verprobung'!$C$19,
IF($C1217="4 - HS/MS",'C1. Verprobung'!$C$20,
IF($C1217="5 - MS",'C1. Verprobung'!$C$21,
IF($C1217="6 - MS/NS",'C1. Verprobung'!$C$22,
IF($C1217="7 - NS",'C1. Verprobung'!$C$23,"-")))))))</f>
        <v>-</v>
      </c>
      <c r="P1217" s="322" t="str">
        <f>IF($C1217="1 - HöS",'C1. Verprobung'!$D$17,
IF($C1217="2 - HöS/HS",'C1. Verprobung'!$D$18,
IF($C1217="3 - HS",'C1. Verprobung'!$D$19,
IF($C1217="4 - HS/MS",'C1. Verprobung'!$D$20,
IF($C1217="5 - MS",'C1. Verprobung'!$D$21,
IF($C1217="6 - MS/NS",'C1. Verprobung'!$D$22,
IF($C1217="7 - NS",'C1. Verprobung'!$D$23,"-")))))))</f>
        <v>-</v>
      </c>
      <c r="Q1217" s="322" t="str">
        <f>IF($C1217="1 - HöS",'C1. Verprobung'!$E$17,
IF($C1217="2 - HöS/HS",'C1. Verprobung'!$E$18,
IF($C1217="3 - HS",'C1. Verprobung'!$E$19,
IF($C1217="4 - HS/MS",'C1. Verprobung'!$E$20,
IF($C1217="5 - MS",'C1. Verprobung'!$E$21,
IF($C1217="6 - MS/NS",'C1. Verprobung'!$E$22,
IF($C1217="7 - NS",'C1. Verprobung'!$E$23,"-")))))))</f>
        <v>-</v>
      </c>
      <c r="R1217" s="322" t="str">
        <f>IF($C1217="1 - HöS",'C1. Verprobung'!$F$17,
IF($C1217="2 - HöS/HS",'C1. Verprobung'!$F$18,
IF($C1217="3 - HS",'C1. Verprobung'!$F$19,
IF($C1217="4 - HS/MS",'C1. Verprobung'!$F$20,
IF($C1217="5 - MS",'C1. Verprobung'!$F$21,
IF($C1217="6 - MS/NS",'C1. Verprobung'!$F$22,
IF($C1217="7 - NS",'C1. Verprobung'!$F$23,"-")))))))</f>
        <v>-</v>
      </c>
      <c r="S1217" s="151"/>
      <c r="T1217" s="181">
        <f t="shared" si="93"/>
        <v>0</v>
      </c>
      <c r="U1217" s="181">
        <f t="shared" si="94"/>
        <v>0</v>
      </c>
      <c r="V1217" s="181">
        <f t="shared" si="95"/>
        <v>0</v>
      </c>
      <c r="W1217" s="181">
        <f t="shared" si="96"/>
        <v>0</v>
      </c>
      <c r="X1217" s="181">
        <f t="shared" si="97"/>
        <v>0</v>
      </c>
    </row>
    <row r="1218" spans="2:24" ht="15" customHeight="1" x14ac:dyDescent="0.2">
      <c r="B1218" s="337" t="s">
        <v>36</v>
      </c>
      <c r="C1218" s="133" t="s">
        <v>36</v>
      </c>
      <c r="D1218" s="133" t="s">
        <v>36</v>
      </c>
      <c r="E1218" s="133"/>
      <c r="F1218" s="133"/>
      <c r="G1218" s="133"/>
      <c r="H1218" s="133"/>
      <c r="I1218" s="133"/>
      <c r="J1218" s="133"/>
      <c r="K1218" s="154"/>
      <c r="L1218" s="154"/>
      <c r="M1218" s="154"/>
      <c r="N1218" s="154"/>
      <c r="O1218" s="322" t="str">
        <f>IF($C1218="1 - HöS",'C1. Verprobung'!$C$17,
IF($C1218="2 - HöS/HS",'C1. Verprobung'!$C$18,
IF($C1218="3 - HS",'C1. Verprobung'!$C$19,
IF($C1218="4 - HS/MS",'C1. Verprobung'!$C$20,
IF($C1218="5 - MS",'C1. Verprobung'!$C$21,
IF($C1218="6 - MS/NS",'C1. Verprobung'!$C$22,
IF($C1218="7 - NS",'C1. Verprobung'!$C$23,"-")))))))</f>
        <v>-</v>
      </c>
      <c r="P1218" s="322" t="str">
        <f>IF($C1218="1 - HöS",'C1. Verprobung'!$D$17,
IF($C1218="2 - HöS/HS",'C1. Verprobung'!$D$18,
IF($C1218="3 - HS",'C1. Verprobung'!$D$19,
IF($C1218="4 - HS/MS",'C1. Verprobung'!$D$20,
IF($C1218="5 - MS",'C1. Verprobung'!$D$21,
IF($C1218="6 - MS/NS",'C1. Verprobung'!$D$22,
IF($C1218="7 - NS",'C1. Verprobung'!$D$23,"-")))))))</f>
        <v>-</v>
      </c>
      <c r="Q1218" s="322" t="str">
        <f>IF($C1218="1 - HöS",'C1. Verprobung'!$E$17,
IF($C1218="2 - HöS/HS",'C1. Verprobung'!$E$18,
IF($C1218="3 - HS",'C1. Verprobung'!$E$19,
IF($C1218="4 - HS/MS",'C1. Verprobung'!$E$20,
IF($C1218="5 - MS",'C1. Verprobung'!$E$21,
IF($C1218="6 - MS/NS",'C1. Verprobung'!$E$22,
IF($C1218="7 - NS",'C1. Verprobung'!$E$23,"-")))))))</f>
        <v>-</v>
      </c>
      <c r="R1218" s="322" t="str">
        <f>IF($C1218="1 - HöS",'C1. Verprobung'!$F$17,
IF($C1218="2 - HöS/HS",'C1. Verprobung'!$F$18,
IF($C1218="3 - HS",'C1. Verprobung'!$F$19,
IF($C1218="4 - HS/MS",'C1. Verprobung'!$F$20,
IF($C1218="5 - MS",'C1. Verprobung'!$F$21,
IF($C1218="6 - MS/NS",'C1. Verprobung'!$F$22,
IF($C1218="7 - NS",'C1. Verprobung'!$F$23,"-")))))))</f>
        <v>-</v>
      </c>
      <c r="S1218" s="151"/>
      <c r="T1218" s="181">
        <f t="shared" si="93"/>
        <v>0</v>
      </c>
      <c r="U1218" s="181">
        <f t="shared" si="94"/>
        <v>0</v>
      </c>
      <c r="V1218" s="181">
        <f t="shared" si="95"/>
        <v>0</v>
      </c>
      <c r="W1218" s="181">
        <f t="shared" si="96"/>
        <v>0</v>
      </c>
      <c r="X1218" s="181">
        <f t="shared" si="97"/>
        <v>0</v>
      </c>
    </row>
    <row r="1219" spans="2:24" ht="15" customHeight="1" x14ac:dyDescent="0.2">
      <c r="B1219" s="337" t="s">
        <v>36</v>
      </c>
      <c r="C1219" s="133" t="s">
        <v>36</v>
      </c>
      <c r="D1219" s="133" t="s">
        <v>36</v>
      </c>
      <c r="E1219" s="133"/>
      <c r="F1219" s="133"/>
      <c r="G1219" s="133"/>
      <c r="H1219" s="133"/>
      <c r="I1219" s="133"/>
      <c r="J1219" s="133"/>
      <c r="K1219" s="154"/>
      <c r="L1219" s="154"/>
      <c r="M1219" s="154"/>
      <c r="N1219" s="154"/>
      <c r="O1219" s="322" t="str">
        <f>IF($C1219="1 - HöS",'C1. Verprobung'!$C$17,
IF($C1219="2 - HöS/HS",'C1. Verprobung'!$C$18,
IF($C1219="3 - HS",'C1. Verprobung'!$C$19,
IF($C1219="4 - HS/MS",'C1. Verprobung'!$C$20,
IF($C1219="5 - MS",'C1. Verprobung'!$C$21,
IF($C1219="6 - MS/NS",'C1. Verprobung'!$C$22,
IF($C1219="7 - NS",'C1. Verprobung'!$C$23,"-")))))))</f>
        <v>-</v>
      </c>
      <c r="P1219" s="322" t="str">
        <f>IF($C1219="1 - HöS",'C1. Verprobung'!$D$17,
IF($C1219="2 - HöS/HS",'C1. Verprobung'!$D$18,
IF($C1219="3 - HS",'C1. Verprobung'!$D$19,
IF($C1219="4 - HS/MS",'C1. Verprobung'!$D$20,
IF($C1219="5 - MS",'C1. Verprobung'!$D$21,
IF($C1219="6 - MS/NS",'C1. Verprobung'!$D$22,
IF($C1219="7 - NS",'C1. Verprobung'!$D$23,"-")))))))</f>
        <v>-</v>
      </c>
      <c r="Q1219" s="322" t="str">
        <f>IF($C1219="1 - HöS",'C1. Verprobung'!$E$17,
IF($C1219="2 - HöS/HS",'C1. Verprobung'!$E$18,
IF($C1219="3 - HS",'C1. Verprobung'!$E$19,
IF($C1219="4 - HS/MS",'C1. Verprobung'!$E$20,
IF($C1219="5 - MS",'C1. Verprobung'!$E$21,
IF($C1219="6 - MS/NS",'C1. Verprobung'!$E$22,
IF($C1219="7 - NS",'C1. Verprobung'!$E$23,"-")))))))</f>
        <v>-</v>
      </c>
      <c r="R1219" s="322" t="str">
        <f>IF($C1219="1 - HöS",'C1. Verprobung'!$F$17,
IF($C1219="2 - HöS/HS",'C1. Verprobung'!$F$18,
IF($C1219="3 - HS",'C1. Verprobung'!$F$19,
IF($C1219="4 - HS/MS",'C1. Verprobung'!$F$20,
IF($C1219="5 - MS",'C1. Verprobung'!$F$21,
IF($C1219="6 - MS/NS",'C1. Verprobung'!$F$22,
IF($C1219="7 - NS",'C1. Verprobung'!$F$23,"-")))))))</f>
        <v>-</v>
      </c>
      <c r="S1219" s="151"/>
      <c r="T1219" s="181">
        <f t="shared" si="93"/>
        <v>0</v>
      </c>
      <c r="U1219" s="181">
        <f t="shared" si="94"/>
        <v>0</v>
      </c>
      <c r="V1219" s="181">
        <f t="shared" si="95"/>
        <v>0</v>
      </c>
      <c r="W1219" s="181">
        <f t="shared" si="96"/>
        <v>0</v>
      </c>
      <c r="X1219" s="181">
        <f t="shared" si="97"/>
        <v>0</v>
      </c>
    </row>
    <row r="1220" spans="2:24" ht="15" customHeight="1" x14ac:dyDescent="0.2">
      <c r="B1220" s="337" t="s">
        <v>36</v>
      </c>
      <c r="C1220" s="133" t="s">
        <v>36</v>
      </c>
      <c r="D1220" s="133" t="s">
        <v>36</v>
      </c>
      <c r="E1220" s="133"/>
      <c r="F1220" s="133"/>
      <c r="G1220" s="133"/>
      <c r="H1220" s="133"/>
      <c r="I1220" s="133"/>
      <c r="J1220" s="133"/>
      <c r="K1220" s="154"/>
      <c r="L1220" s="154"/>
      <c r="M1220" s="154"/>
      <c r="N1220" s="154"/>
      <c r="O1220" s="322" t="str">
        <f>IF($C1220="1 - HöS",'C1. Verprobung'!$C$17,
IF($C1220="2 - HöS/HS",'C1. Verprobung'!$C$18,
IF($C1220="3 - HS",'C1. Verprobung'!$C$19,
IF($C1220="4 - HS/MS",'C1. Verprobung'!$C$20,
IF($C1220="5 - MS",'C1. Verprobung'!$C$21,
IF($C1220="6 - MS/NS",'C1. Verprobung'!$C$22,
IF($C1220="7 - NS",'C1. Verprobung'!$C$23,"-")))))))</f>
        <v>-</v>
      </c>
      <c r="P1220" s="322" t="str">
        <f>IF($C1220="1 - HöS",'C1. Verprobung'!$D$17,
IF($C1220="2 - HöS/HS",'C1. Verprobung'!$D$18,
IF($C1220="3 - HS",'C1. Verprobung'!$D$19,
IF($C1220="4 - HS/MS",'C1. Verprobung'!$D$20,
IF($C1220="5 - MS",'C1. Verprobung'!$D$21,
IF($C1220="6 - MS/NS",'C1. Verprobung'!$D$22,
IF($C1220="7 - NS",'C1. Verprobung'!$D$23,"-")))))))</f>
        <v>-</v>
      </c>
      <c r="Q1220" s="322" t="str">
        <f>IF($C1220="1 - HöS",'C1. Verprobung'!$E$17,
IF($C1220="2 - HöS/HS",'C1. Verprobung'!$E$18,
IF($C1220="3 - HS",'C1. Verprobung'!$E$19,
IF($C1220="4 - HS/MS",'C1. Verprobung'!$E$20,
IF($C1220="5 - MS",'C1. Verprobung'!$E$21,
IF($C1220="6 - MS/NS",'C1. Verprobung'!$E$22,
IF($C1220="7 - NS",'C1. Verprobung'!$E$23,"-")))))))</f>
        <v>-</v>
      </c>
      <c r="R1220" s="322" t="str">
        <f>IF($C1220="1 - HöS",'C1. Verprobung'!$F$17,
IF($C1220="2 - HöS/HS",'C1. Verprobung'!$F$18,
IF($C1220="3 - HS",'C1. Verprobung'!$F$19,
IF($C1220="4 - HS/MS",'C1. Verprobung'!$F$20,
IF($C1220="5 - MS",'C1. Verprobung'!$F$21,
IF($C1220="6 - MS/NS",'C1. Verprobung'!$F$22,
IF($C1220="7 - NS",'C1. Verprobung'!$F$23,"-")))))))</f>
        <v>-</v>
      </c>
      <c r="S1220" s="151"/>
      <c r="T1220" s="181">
        <f t="shared" si="93"/>
        <v>0</v>
      </c>
      <c r="U1220" s="181">
        <f t="shared" si="94"/>
        <v>0</v>
      </c>
      <c r="V1220" s="181">
        <f t="shared" si="95"/>
        <v>0</v>
      </c>
      <c r="W1220" s="181">
        <f t="shared" si="96"/>
        <v>0</v>
      </c>
      <c r="X1220" s="181">
        <f t="shared" si="97"/>
        <v>0</v>
      </c>
    </row>
    <row r="1221" spans="2:24" ht="15" customHeight="1" x14ac:dyDescent="0.2">
      <c r="B1221" s="337" t="s">
        <v>36</v>
      </c>
      <c r="C1221" s="133" t="s">
        <v>36</v>
      </c>
      <c r="D1221" s="133" t="s">
        <v>36</v>
      </c>
      <c r="E1221" s="133"/>
      <c r="F1221" s="133"/>
      <c r="G1221" s="133"/>
      <c r="H1221" s="133"/>
      <c r="I1221" s="133"/>
      <c r="J1221" s="133"/>
      <c r="K1221" s="154"/>
      <c r="L1221" s="154"/>
      <c r="M1221" s="154"/>
      <c r="N1221" s="154"/>
      <c r="O1221" s="322" t="str">
        <f>IF($C1221="1 - HöS",'C1. Verprobung'!$C$17,
IF($C1221="2 - HöS/HS",'C1. Verprobung'!$C$18,
IF($C1221="3 - HS",'C1. Verprobung'!$C$19,
IF($C1221="4 - HS/MS",'C1. Verprobung'!$C$20,
IF($C1221="5 - MS",'C1. Verprobung'!$C$21,
IF($C1221="6 - MS/NS",'C1. Verprobung'!$C$22,
IF($C1221="7 - NS",'C1. Verprobung'!$C$23,"-")))))))</f>
        <v>-</v>
      </c>
      <c r="P1221" s="322" t="str">
        <f>IF($C1221="1 - HöS",'C1. Verprobung'!$D$17,
IF($C1221="2 - HöS/HS",'C1. Verprobung'!$D$18,
IF($C1221="3 - HS",'C1. Verprobung'!$D$19,
IF($C1221="4 - HS/MS",'C1. Verprobung'!$D$20,
IF($C1221="5 - MS",'C1. Verprobung'!$D$21,
IF($C1221="6 - MS/NS",'C1. Verprobung'!$D$22,
IF($C1221="7 - NS",'C1. Verprobung'!$D$23,"-")))))))</f>
        <v>-</v>
      </c>
      <c r="Q1221" s="322" t="str">
        <f>IF($C1221="1 - HöS",'C1. Verprobung'!$E$17,
IF($C1221="2 - HöS/HS",'C1. Verprobung'!$E$18,
IF($C1221="3 - HS",'C1. Verprobung'!$E$19,
IF($C1221="4 - HS/MS",'C1. Verprobung'!$E$20,
IF($C1221="5 - MS",'C1. Verprobung'!$E$21,
IF($C1221="6 - MS/NS",'C1. Verprobung'!$E$22,
IF($C1221="7 - NS",'C1. Verprobung'!$E$23,"-")))))))</f>
        <v>-</v>
      </c>
      <c r="R1221" s="322" t="str">
        <f>IF($C1221="1 - HöS",'C1. Verprobung'!$F$17,
IF($C1221="2 - HöS/HS",'C1. Verprobung'!$F$18,
IF($C1221="3 - HS",'C1. Verprobung'!$F$19,
IF($C1221="4 - HS/MS",'C1. Verprobung'!$F$20,
IF($C1221="5 - MS",'C1. Verprobung'!$F$21,
IF($C1221="6 - MS/NS",'C1. Verprobung'!$F$22,
IF($C1221="7 - NS",'C1. Verprobung'!$F$23,"-")))))))</f>
        <v>-</v>
      </c>
      <c r="S1221" s="151"/>
      <c r="T1221" s="181">
        <f t="shared" si="93"/>
        <v>0</v>
      </c>
      <c r="U1221" s="181">
        <f t="shared" si="94"/>
        <v>0</v>
      </c>
      <c r="V1221" s="181">
        <f t="shared" si="95"/>
        <v>0</v>
      </c>
      <c r="W1221" s="181">
        <f t="shared" si="96"/>
        <v>0</v>
      </c>
      <c r="X1221" s="181">
        <f t="shared" si="97"/>
        <v>0</v>
      </c>
    </row>
    <row r="1222" spans="2:24" ht="15" customHeight="1" x14ac:dyDescent="0.2">
      <c r="B1222" s="337" t="s">
        <v>36</v>
      </c>
      <c r="C1222" s="133" t="s">
        <v>36</v>
      </c>
      <c r="D1222" s="133" t="s">
        <v>36</v>
      </c>
      <c r="E1222" s="133"/>
      <c r="F1222" s="133"/>
      <c r="G1222" s="133"/>
      <c r="H1222" s="133"/>
      <c r="I1222" s="133"/>
      <c r="J1222" s="133"/>
      <c r="K1222" s="154"/>
      <c r="L1222" s="154"/>
      <c r="M1222" s="154"/>
      <c r="N1222" s="154"/>
      <c r="O1222" s="322" t="str">
        <f>IF($C1222="1 - HöS",'C1. Verprobung'!$C$17,
IF($C1222="2 - HöS/HS",'C1. Verprobung'!$C$18,
IF($C1222="3 - HS",'C1. Verprobung'!$C$19,
IF($C1222="4 - HS/MS",'C1. Verprobung'!$C$20,
IF($C1222="5 - MS",'C1. Verprobung'!$C$21,
IF($C1222="6 - MS/NS",'C1. Verprobung'!$C$22,
IF($C1222="7 - NS",'C1. Verprobung'!$C$23,"-")))))))</f>
        <v>-</v>
      </c>
      <c r="P1222" s="322" t="str">
        <f>IF($C1222="1 - HöS",'C1. Verprobung'!$D$17,
IF($C1222="2 - HöS/HS",'C1. Verprobung'!$D$18,
IF($C1222="3 - HS",'C1. Verprobung'!$D$19,
IF($C1222="4 - HS/MS",'C1. Verprobung'!$D$20,
IF($C1222="5 - MS",'C1. Verprobung'!$D$21,
IF($C1222="6 - MS/NS",'C1. Verprobung'!$D$22,
IF($C1222="7 - NS",'C1. Verprobung'!$D$23,"-")))))))</f>
        <v>-</v>
      </c>
      <c r="Q1222" s="322" t="str">
        <f>IF($C1222="1 - HöS",'C1. Verprobung'!$E$17,
IF($C1222="2 - HöS/HS",'C1. Verprobung'!$E$18,
IF($C1222="3 - HS",'C1. Verprobung'!$E$19,
IF($C1222="4 - HS/MS",'C1. Verprobung'!$E$20,
IF($C1222="5 - MS",'C1. Verprobung'!$E$21,
IF($C1222="6 - MS/NS",'C1. Verprobung'!$E$22,
IF($C1222="7 - NS",'C1. Verprobung'!$E$23,"-")))))))</f>
        <v>-</v>
      </c>
      <c r="R1222" s="322" t="str">
        <f>IF($C1222="1 - HöS",'C1. Verprobung'!$F$17,
IF($C1222="2 - HöS/HS",'C1. Verprobung'!$F$18,
IF($C1222="3 - HS",'C1. Verprobung'!$F$19,
IF($C1222="4 - HS/MS",'C1. Verprobung'!$F$20,
IF($C1222="5 - MS",'C1. Verprobung'!$F$21,
IF($C1222="6 - MS/NS",'C1. Verprobung'!$F$22,
IF($C1222="7 - NS",'C1. Verprobung'!$F$23,"-")))))))</f>
        <v>-</v>
      </c>
      <c r="S1222" s="151"/>
      <c r="T1222" s="181">
        <f t="shared" si="93"/>
        <v>0</v>
      </c>
      <c r="U1222" s="181">
        <f t="shared" si="94"/>
        <v>0</v>
      </c>
      <c r="V1222" s="181">
        <f t="shared" si="95"/>
        <v>0</v>
      </c>
      <c r="W1222" s="181">
        <f t="shared" si="96"/>
        <v>0</v>
      </c>
      <c r="X1222" s="181">
        <f t="shared" si="97"/>
        <v>0</v>
      </c>
    </row>
    <row r="1223" spans="2:24" ht="15" customHeight="1" x14ac:dyDescent="0.2">
      <c r="B1223" s="337" t="s">
        <v>36</v>
      </c>
      <c r="C1223" s="133" t="s">
        <v>36</v>
      </c>
      <c r="D1223" s="133" t="s">
        <v>36</v>
      </c>
      <c r="E1223" s="133"/>
      <c r="F1223" s="133"/>
      <c r="G1223" s="133"/>
      <c r="H1223" s="133"/>
      <c r="I1223" s="133"/>
      <c r="J1223" s="133"/>
      <c r="K1223" s="154"/>
      <c r="L1223" s="154"/>
      <c r="M1223" s="154"/>
      <c r="N1223" s="154"/>
      <c r="O1223" s="322" t="str">
        <f>IF($C1223="1 - HöS",'C1. Verprobung'!$C$17,
IF($C1223="2 - HöS/HS",'C1. Verprobung'!$C$18,
IF($C1223="3 - HS",'C1. Verprobung'!$C$19,
IF($C1223="4 - HS/MS",'C1. Verprobung'!$C$20,
IF($C1223="5 - MS",'C1. Verprobung'!$C$21,
IF($C1223="6 - MS/NS",'C1. Verprobung'!$C$22,
IF($C1223="7 - NS",'C1. Verprobung'!$C$23,"-")))))))</f>
        <v>-</v>
      </c>
      <c r="P1223" s="322" t="str">
        <f>IF($C1223="1 - HöS",'C1. Verprobung'!$D$17,
IF($C1223="2 - HöS/HS",'C1. Verprobung'!$D$18,
IF($C1223="3 - HS",'C1. Verprobung'!$D$19,
IF($C1223="4 - HS/MS",'C1. Verprobung'!$D$20,
IF($C1223="5 - MS",'C1. Verprobung'!$D$21,
IF($C1223="6 - MS/NS",'C1. Verprobung'!$D$22,
IF($C1223="7 - NS",'C1. Verprobung'!$D$23,"-")))))))</f>
        <v>-</v>
      </c>
      <c r="Q1223" s="322" t="str">
        <f>IF($C1223="1 - HöS",'C1. Verprobung'!$E$17,
IF($C1223="2 - HöS/HS",'C1. Verprobung'!$E$18,
IF($C1223="3 - HS",'C1. Verprobung'!$E$19,
IF($C1223="4 - HS/MS",'C1. Verprobung'!$E$20,
IF($C1223="5 - MS",'C1. Verprobung'!$E$21,
IF($C1223="6 - MS/NS",'C1. Verprobung'!$E$22,
IF($C1223="7 - NS",'C1. Verprobung'!$E$23,"-")))))))</f>
        <v>-</v>
      </c>
      <c r="R1223" s="322" t="str">
        <f>IF($C1223="1 - HöS",'C1. Verprobung'!$F$17,
IF($C1223="2 - HöS/HS",'C1. Verprobung'!$F$18,
IF($C1223="3 - HS",'C1. Verprobung'!$F$19,
IF($C1223="4 - HS/MS",'C1. Verprobung'!$F$20,
IF($C1223="5 - MS",'C1. Verprobung'!$F$21,
IF($C1223="6 - MS/NS",'C1. Verprobung'!$F$22,
IF($C1223="7 - NS",'C1. Verprobung'!$F$23,"-")))))))</f>
        <v>-</v>
      </c>
      <c r="S1223" s="151"/>
      <c r="T1223" s="181">
        <f t="shared" si="93"/>
        <v>0</v>
      </c>
      <c r="U1223" s="181">
        <f t="shared" si="94"/>
        <v>0</v>
      </c>
      <c r="V1223" s="181">
        <f t="shared" si="95"/>
        <v>0</v>
      </c>
      <c r="W1223" s="181">
        <f t="shared" si="96"/>
        <v>0</v>
      </c>
      <c r="X1223" s="181">
        <f t="shared" si="97"/>
        <v>0</v>
      </c>
    </row>
    <row r="1224" spans="2:24" ht="15" customHeight="1" x14ac:dyDescent="0.2">
      <c r="B1224" s="337" t="s">
        <v>36</v>
      </c>
      <c r="C1224" s="133" t="s">
        <v>36</v>
      </c>
      <c r="D1224" s="133" t="s">
        <v>36</v>
      </c>
      <c r="E1224" s="133"/>
      <c r="F1224" s="133"/>
      <c r="G1224" s="133"/>
      <c r="H1224" s="133"/>
      <c r="I1224" s="133"/>
      <c r="J1224" s="133"/>
      <c r="K1224" s="154"/>
      <c r="L1224" s="154"/>
      <c r="M1224" s="154"/>
      <c r="N1224" s="154"/>
      <c r="O1224" s="322" t="str">
        <f>IF($C1224="1 - HöS",'C1. Verprobung'!$C$17,
IF($C1224="2 - HöS/HS",'C1. Verprobung'!$C$18,
IF($C1224="3 - HS",'C1. Verprobung'!$C$19,
IF($C1224="4 - HS/MS",'C1. Verprobung'!$C$20,
IF($C1224="5 - MS",'C1. Verprobung'!$C$21,
IF($C1224="6 - MS/NS",'C1. Verprobung'!$C$22,
IF($C1224="7 - NS",'C1. Verprobung'!$C$23,"-")))))))</f>
        <v>-</v>
      </c>
      <c r="P1224" s="322" t="str">
        <f>IF($C1224="1 - HöS",'C1. Verprobung'!$D$17,
IF($C1224="2 - HöS/HS",'C1. Verprobung'!$D$18,
IF($C1224="3 - HS",'C1. Verprobung'!$D$19,
IF($C1224="4 - HS/MS",'C1. Verprobung'!$D$20,
IF($C1224="5 - MS",'C1. Verprobung'!$D$21,
IF($C1224="6 - MS/NS",'C1. Verprobung'!$D$22,
IF($C1224="7 - NS",'C1. Verprobung'!$D$23,"-")))))))</f>
        <v>-</v>
      </c>
      <c r="Q1224" s="322" t="str">
        <f>IF($C1224="1 - HöS",'C1. Verprobung'!$E$17,
IF($C1224="2 - HöS/HS",'C1. Verprobung'!$E$18,
IF($C1224="3 - HS",'C1. Verprobung'!$E$19,
IF($C1224="4 - HS/MS",'C1. Verprobung'!$E$20,
IF($C1224="5 - MS",'C1. Verprobung'!$E$21,
IF($C1224="6 - MS/NS",'C1. Verprobung'!$E$22,
IF($C1224="7 - NS",'C1. Verprobung'!$E$23,"-")))))))</f>
        <v>-</v>
      </c>
      <c r="R1224" s="322" t="str">
        <f>IF($C1224="1 - HöS",'C1. Verprobung'!$F$17,
IF($C1224="2 - HöS/HS",'C1. Verprobung'!$F$18,
IF($C1224="3 - HS",'C1. Verprobung'!$F$19,
IF($C1224="4 - HS/MS",'C1. Verprobung'!$F$20,
IF($C1224="5 - MS",'C1. Verprobung'!$F$21,
IF($C1224="6 - MS/NS",'C1. Verprobung'!$F$22,
IF($C1224="7 - NS",'C1. Verprobung'!$F$23,"-")))))))</f>
        <v>-</v>
      </c>
      <c r="S1224" s="151"/>
      <c r="T1224" s="181">
        <f t="shared" si="93"/>
        <v>0</v>
      </c>
      <c r="U1224" s="181">
        <f t="shared" si="94"/>
        <v>0</v>
      </c>
      <c r="V1224" s="181">
        <f t="shared" si="95"/>
        <v>0</v>
      </c>
      <c r="W1224" s="181">
        <f t="shared" si="96"/>
        <v>0</v>
      </c>
      <c r="X1224" s="181">
        <f t="shared" si="97"/>
        <v>0</v>
      </c>
    </row>
    <row r="1225" spans="2:24" ht="15" customHeight="1" x14ac:dyDescent="0.2">
      <c r="B1225" s="337" t="s">
        <v>36</v>
      </c>
      <c r="C1225" s="133" t="s">
        <v>36</v>
      </c>
      <c r="D1225" s="133" t="s">
        <v>36</v>
      </c>
      <c r="E1225" s="133"/>
      <c r="F1225" s="133"/>
      <c r="G1225" s="133"/>
      <c r="H1225" s="133"/>
      <c r="I1225" s="133"/>
      <c r="J1225" s="133"/>
      <c r="K1225" s="154"/>
      <c r="L1225" s="154"/>
      <c r="M1225" s="154"/>
      <c r="N1225" s="154"/>
      <c r="O1225" s="322" t="str">
        <f>IF($C1225="1 - HöS",'C1. Verprobung'!$C$17,
IF($C1225="2 - HöS/HS",'C1. Verprobung'!$C$18,
IF($C1225="3 - HS",'C1. Verprobung'!$C$19,
IF($C1225="4 - HS/MS",'C1. Verprobung'!$C$20,
IF($C1225="5 - MS",'C1. Verprobung'!$C$21,
IF($C1225="6 - MS/NS",'C1. Verprobung'!$C$22,
IF($C1225="7 - NS",'C1. Verprobung'!$C$23,"-")))))))</f>
        <v>-</v>
      </c>
      <c r="P1225" s="322" t="str">
        <f>IF($C1225="1 - HöS",'C1. Verprobung'!$D$17,
IF($C1225="2 - HöS/HS",'C1. Verprobung'!$D$18,
IF($C1225="3 - HS",'C1. Verprobung'!$D$19,
IF($C1225="4 - HS/MS",'C1. Verprobung'!$D$20,
IF($C1225="5 - MS",'C1. Verprobung'!$D$21,
IF($C1225="6 - MS/NS",'C1. Verprobung'!$D$22,
IF($C1225="7 - NS",'C1. Verprobung'!$D$23,"-")))))))</f>
        <v>-</v>
      </c>
      <c r="Q1225" s="322" t="str">
        <f>IF($C1225="1 - HöS",'C1. Verprobung'!$E$17,
IF($C1225="2 - HöS/HS",'C1. Verprobung'!$E$18,
IF($C1225="3 - HS",'C1. Verprobung'!$E$19,
IF($C1225="4 - HS/MS",'C1. Verprobung'!$E$20,
IF($C1225="5 - MS",'C1. Verprobung'!$E$21,
IF($C1225="6 - MS/NS",'C1. Verprobung'!$E$22,
IF($C1225="7 - NS",'C1. Verprobung'!$E$23,"-")))))))</f>
        <v>-</v>
      </c>
      <c r="R1225" s="322" t="str">
        <f>IF($C1225="1 - HöS",'C1. Verprobung'!$F$17,
IF($C1225="2 - HöS/HS",'C1. Verprobung'!$F$18,
IF($C1225="3 - HS",'C1. Verprobung'!$F$19,
IF($C1225="4 - HS/MS",'C1. Verprobung'!$F$20,
IF($C1225="5 - MS",'C1. Verprobung'!$F$21,
IF($C1225="6 - MS/NS",'C1. Verprobung'!$F$22,
IF($C1225="7 - NS",'C1. Verprobung'!$F$23,"-")))))))</f>
        <v>-</v>
      </c>
      <c r="S1225" s="151"/>
      <c r="T1225" s="181">
        <f t="shared" si="93"/>
        <v>0</v>
      </c>
      <c r="U1225" s="181">
        <f t="shared" si="94"/>
        <v>0</v>
      </c>
      <c r="V1225" s="181">
        <f t="shared" si="95"/>
        <v>0</v>
      </c>
      <c r="W1225" s="181">
        <f t="shared" si="96"/>
        <v>0</v>
      </c>
      <c r="X1225" s="181">
        <f t="shared" si="97"/>
        <v>0</v>
      </c>
    </row>
    <row r="1226" spans="2:24" ht="15" customHeight="1" x14ac:dyDescent="0.2">
      <c r="B1226" s="337" t="s">
        <v>36</v>
      </c>
      <c r="C1226" s="133" t="s">
        <v>36</v>
      </c>
      <c r="D1226" s="133" t="s">
        <v>36</v>
      </c>
      <c r="E1226" s="133"/>
      <c r="F1226" s="133"/>
      <c r="G1226" s="133"/>
      <c r="H1226" s="133"/>
      <c r="I1226" s="133"/>
      <c r="J1226" s="133"/>
      <c r="K1226" s="154"/>
      <c r="L1226" s="154"/>
      <c r="M1226" s="154"/>
      <c r="N1226" s="154"/>
      <c r="O1226" s="322" t="str">
        <f>IF($C1226="1 - HöS",'C1. Verprobung'!$C$17,
IF($C1226="2 - HöS/HS",'C1. Verprobung'!$C$18,
IF($C1226="3 - HS",'C1. Verprobung'!$C$19,
IF($C1226="4 - HS/MS",'C1. Verprobung'!$C$20,
IF($C1226="5 - MS",'C1. Verprobung'!$C$21,
IF($C1226="6 - MS/NS",'C1. Verprobung'!$C$22,
IF($C1226="7 - NS",'C1. Verprobung'!$C$23,"-")))))))</f>
        <v>-</v>
      </c>
      <c r="P1226" s="322" t="str">
        <f>IF($C1226="1 - HöS",'C1. Verprobung'!$D$17,
IF($C1226="2 - HöS/HS",'C1. Verprobung'!$D$18,
IF($C1226="3 - HS",'C1. Verprobung'!$D$19,
IF($C1226="4 - HS/MS",'C1. Verprobung'!$D$20,
IF($C1226="5 - MS",'C1. Verprobung'!$D$21,
IF($C1226="6 - MS/NS",'C1. Verprobung'!$D$22,
IF($C1226="7 - NS",'C1. Verprobung'!$D$23,"-")))))))</f>
        <v>-</v>
      </c>
      <c r="Q1226" s="322" t="str">
        <f>IF($C1226="1 - HöS",'C1. Verprobung'!$E$17,
IF($C1226="2 - HöS/HS",'C1. Verprobung'!$E$18,
IF($C1226="3 - HS",'C1. Verprobung'!$E$19,
IF($C1226="4 - HS/MS",'C1. Verprobung'!$E$20,
IF($C1226="5 - MS",'C1. Verprobung'!$E$21,
IF($C1226="6 - MS/NS",'C1. Verprobung'!$E$22,
IF($C1226="7 - NS",'C1. Verprobung'!$E$23,"-")))))))</f>
        <v>-</v>
      </c>
      <c r="R1226" s="322" t="str">
        <f>IF($C1226="1 - HöS",'C1. Verprobung'!$F$17,
IF($C1226="2 - HöS/HS",'C1. Verprobung'!$F$18,
IF($C1226="3 - HS",'C1. Verprobung'!$F$19,
IF($C1226="4 - HS/MS",'C1. Verprobung'!$F$20,
IF($C1226="5 - MS",'C1. Verprobung'!$F$21,
IF($C1226="6 - MS/NS",'C1. Verprobung'!$F$22,
IF($C1226="7 - NS",'C1. Verprobung'!$F$23,"-")))))))</f>
        <v>-</v>
      </c>
      <c r="S1226" s="151"/>
      <c r="T1226" s="181">
        <f t="shared" si="93"/>
        <v>0</v>
      </c>
      <c r="U1226" s="181">
        <f t="shared" si="94"/>
        <v>0</v>
      </c>
      <c r="V1226" s="181">
        <f t="shared" si="95"/>
        <v>0</v>
      </c>
      <c r="W1226" s="181">
        <f t="shared" si="96"/>
        <v>0</v>
      </c>
      <c r="X1226" s="181">
        <f t="shared" si="97"/>
        <v>0</v>
      </c>
    </row>
    <row r="1227" spans="2:24" ht="15" customHeight="1" x14ac:dyDescent="0.2">
      <c r="B1227" s="337" t="s">
        <v>36</v>
      </c>
      <c r="C1227" s="133" t="s">
        <v>36</v>
      </c>
      <c r="D1227" s="133" t="s">
        <v>36</v>
      </c>
      <c r="E1227" s="133"/>
      <c r="F1227" s="133"/>
      <c r="G1227" s="133"/>
      <c r="H1227" s="133"/>
      <c r="I1227" s="133"/>
      <c r="J1227" s="133"/>
      <c r="K1227" s="154"/>
      <c r="L1227" s="154"/>
      <c r="M1227" s="154"/>
      <c r="N1227" s="154"/>
      <c r="O1227" s="322" t="str">
        <f>IF($C1227="1 - HöS",'C1. Verprobung'!$C$17,
IF($C1227="2 - HöS/HS",'C1. Verprobung'!$C$18,
IF($C1227="3 - HS",'C1. Verprobung'!$C$19,
IF($C1227="4 - HS/MS",'C1. Verprobung'!$C$20,
IF($C1227="5 - MS",'C1. Verprobung'!$C$21,
IF($C1227="6 - MS/NS",'C1. Verprobung'!$C$22,
IF($C1227="7 - NS",'C1. Verprobung'!$C$23,"-")))))))</f>
        <v>-</v>
      </c>
      <c r="P1227" s="322" t="str">
        <f>IF($C1227="1 - HöS",'C1. Verprobung'!$D$17,
IF($C1227="2 - HöS/HS",'C1. Verprobung'!$D$18,
IF($C1227="3 - HS",'C1. Verprobung'!$D$19,
IF($C1227="4 - HS/MS",'C1. Verprobung'!$D$20,
IF($C1227="5 - MS",'C1. Verprobung'!$D$21,
IF($C1227="6 - MS/NS",'C1. Verprobung'!$D$22,
IF($C1227="7 - NS",'C1. Verprobung'!$D$23,"-")))))))</f>
        <v>-</v>
      </c>
      <c r="Q1227" s="322" t="str">
        <f>IF($C1227="1 - HöS",'C1. Verprobung'!$E$17,
IF($C1227="2 - HöS/HS",'C1. Verprobung'!$E$18,
IF($C1227="3 - HS",'C1. Verprobung'!$E$19,
IF($C1227="4 - HS/MS",'C1. Verprobung'!$E$20,
IF($C1227="5 - MS",'C1. Verprobung'!$E$21,
IF($C1227="6 - MS/NS",'C1. Verprobung'!$E$22,
IF($C1227="7 - NS",'C1. Verprobung'!$E$23,"-")))))))</f>
        <v>-</v>
      </c>
      <c r="R1227" s="322" t="str">
        <f>IF($C1227="1 - HöS",'C1. Verprobung'!$F$17,
IF($C1227="2 - HöS/HS",'C1. Verprobung'!$F$18,
IF($C1227="3 - HS",'C1. Verprobung'!$F$19,
IF($C1227="4 - HS/MS",'C1. Verprobung'!$F$20,
IF($C1227="5 - MS",'C1. Verprobung'!$F$21,
IF($C1227="6 - MS/NS",'C1. Verprobung'!$F$22,
IF($C1227="7 - NS",'C1. Verprobung'!$F$23,"-")))))))</f>
        <v>-</v>
      </c>
      <c r="S1227" s="151"/>
      <c r="T1227" s="181">
        <f t="shared" si="93"/>
        <v>0</v>
      </c>
      <c r="U1227" s="181">
        <f t="shared" si="94"/>
        <v>0</v>
      </c>
      <c r="V1227" s="181">
        <f t="shared" si="95"/>
        <v>0</v>
      </c>
      <c r="W1227" s="181">
        <f t="shared" si="96"/>
        <v>0</v>
      </c>
      <c r="X1227" s="181">
        <f t="shared" si="97"/>
        <v>0</v>
      </c>
    </row>
    <row r="1228" spans="2:24" ht="15" customHeight="1" x14ac:dyDescent="0.2">
      <c r="B1228" s="337" t="s">
        <v>36</v>
      </c>
      <c r="C1228" s="133" t="s">
        <v>36</v>
      </c>
      <c r="D1228" s="133" t="s">
        <v>36</v>
      </c>
      <c r="E1228" s="133"/>
      <c r="F1228" s="133"/>
      <c r="G1228" s="133"/>
      <c r="H1228" s="133"/>
      <c r="I1228" s="133"/>
      <c r="J1228" s="133"/>
      <c r="K1228" s="154"/>
      <c r="L1228" s="154"/>
      <c r="M1228" s="154"/>
      <c r="N1228" s="154"/>
      <c r="O1228" s="322" t="str">
        <f>IF($C1228="1 - HöS",'C1. Verprobung'!$C$17,
IF($C1228="2 - HöS/HS",'C1. Verprobung'!$C$18,
IF($C1228="3 - HS",'C1. Verprobung'!$C$19,
IF($C1228="4 - HS/MS",'C1. Verprobung'!$C$20,
IF($C1228="5 - MS",'C1. Verprobung'!$C$21,
IF($C1228="6 - MS/NS",'C1. Verprobung'!$C$22,
IF($C1228="7 - NS",'C1. Verprobung'!$C$23,"-")))))))</f>
        <v>-</v>
      </c>
      <c r="P1228" s="322" t="str">
        <f>IF($C1228="1 - HöS",'C1. Verprobung'!$D$17,
IF($C1228="2 - HöS/HS",'C1. Verprobung'!$D$18,
IF($C1228="3 - HS",'C1. Verprobung'!$D$19,
IF($C1228="4 - HS/MS",'C1. Verprobung'!$D$20,
IF($C1228="5 - MS",'C1. Verprobung'!$D$21,
IF($C1228="6 - MS/NS",'C1. Verprobung'!$D$22,
IF($C1228="7 - NS",'C1. Verprobung'!$D$23,"-")))))))</f>
        <v>-</v>
      </c>
      <c r="Q1228" s="322" t="str">
        <f>IF($C1228="1 - HöS",'C1. Verprobung'!$E$17,
IF($C1228="2 - HöS/HS",'C1. Verprobung'!$E$18,
IF($C1228="3 - HS",'C1. Verprobung'!$E$19,
IF($C1228="4 - HS/MS",'C1. Verprobung'!$E$20,
IF($C1228="5 - MS",'C1. Verprobung'!$E$21,
IF($C1228="6 - MS/NS",'C1. Verprobung'!$E$22,
IF($C1228="7 - NS",'C1. Verprobung'!$E$23,"-")))))))</f>
        <v>-</v>
      </c>
      <c r="R1228" s="322" t="str">
        <f>IF($C1228="1 - HöS",'C1. Verprobung'!$F$17,
IF($C1228="2 - HöS/HS",'C1. Verprobung'!$F$18,
IF($C1228="3 - HS",'C1. Verprobung'!$F$19,
IF($C1228="4 - HS/MS",'C1. Verprobung'!$F$20,
IF($C1228="5 - MS",'C1. Verprobung'!$F$21,
IF($C1228="6 - MS/NS",'C1. Verprobung'!$F$22,
IF($C1228="7 - NS",'C1. Verprobung'!$F$23,"-")))))))</f>
        <v>-</v>
      </c>
      <c r="S1228" s="151"/>
      <c r="T1228" s="181">
        <f t="shared" si="93"/>
        <v>0</v>
      </c>
      <c r="U1228" s="181">
        <f t="shared" si="94"/>
        <v>0</v>
      </c>
      <c r="V1228" s="181">
        <f t="shared" si="95"/>
        <v>0</v>
      </c>
      <c r="W1228" s="181">
        <f t="shared" si="96"/>
        <v>0</v>
      </c>
      <c r="X1228" s="181">
        <f t="shared" si="97"/>
        <v>0</v>
      </c>
    </row>
    <row r="1229" spans="2:24" ht="15" customHeight="1" x14ac:dyDescent="0.2">
      <c r="B1229" s="337" t="s">
        <v>36</v>
      </c>
      <c r="C1229" s="133" t="s">
        <v>36</v>
      </c>
      <c r="D1229" s="133" t="s">
        <v>36</v>
      </c>
      <c r="E1229" s="133"/>
      <c r="F1229" s="133"/>
      <c r="G1229" s="133"/>
      <c r="H1229" s="133"/>
      <c r="I1229" s="133"/>
      <c r="J1229" s="133"/>
      <c r="K1229" s="154"/>
      <c r="L1229" s="154"/>
      <c r="M1229" s="154"/>
      <c r="N1229" s="154"/>
      <c r="O1229" s="322" t="str">
        <f>IF($C1229="1 - HöS",'C1. Verprobung'!$C$17,
IF($C1229="2 - HöS/HS",'C1. Verprobung'!$C$18,
IF($C1229="3 - HS",'C1. Verprobung'!$C$19,
IF($C1229="4 - HS/MS",'C1. Verprobung'!$C$20,
IF($C1229="5 - MS",'C1. Verprobung'!$C$21,
IF($C1229="6 - MS/NS",'C1. Verprobung'!$C$22,
IF($C1229="7 - NS",'C1. Verprobung'!$C$23,"-")))))))</f>
        <v>-</v>
      </c>
      <c r="P1229" s="322" t="str">
        <f>IF($C1229="1 - HöS",'C1. Verprobung'!$D$17,
IF($C1229="2 - HöS/HS",'C1. Verprobung'!$D$18,
IF($C1229="3 - HS",'C1. Verprobung'!$D$19,
IF($C1229="4 - HS/MS",'C1. Verprobung'!$D$20,
IF($C1229="5 - MS",'C1. Verprobung'!$D$21,
IF($C1229="6 - MS/NS",'C1. Verprobung'!$D$22,
IF($C1229="7 - NS",'C1. Verprobung'!$D$23,"-")))))))</f>
        <v>-</v>
      </c>
      <c r="Q1229" s="322" t="str">
        <f>IF($C1229="1 - HöS",'C1. Verprobung'!$E$17,
IF($C1229="2 - HöS/HS",'C1. Verprobung'!$E$18,
IF($C1229="3 - HS",'C1. Verprobung'!$E$19,
IF($C1229="4 - HS/MS",'C1. Verprobung'!$E$20,
IF($C1229="5 - MS",'C1. Verprobung'!$E$21,
IF($C1229="6 - MS/NS",'C1. Verprobung'!$E$22,
IF($C1229="7 - NS",'C1. Verprobung'!$E$23,"-")))))))</f>
        <v>-</v>
      </c>
      <c r="R1229" s="322" t="str">
        <f>IF($C1229="1 - HöS",'C1. Verprobung'!$F$17,
IF($C1229="2 - HöS/HS",'C1. Verprobung'!$F$18,
IF($C1229="3 - HS",'C1. Verprobung'!$F$19,
IF($C1229="4 - HS/MS",'C1. Verprobung'!$F$20,
IF($C1229="5 - MS",'C1. Verprobung'!$F$21,
IF($C1229="6 - MS/NS",'C1. Verprobung'!$F$22,
IF($C1229="7 - NS",'C1. Verprobung'!$F$23,"-")))))))</f>
        <v>-</v>
      </c>
      <c r="S1229" s="151"/>
      <c r="T1229" s="181">
        <f t="shared" si="93"/>
        <v>0</v>
      </c>
      <c r="U1229" s="181">
        <f t="shared" si="94"/>
        <v>0</v>
      </c>
      <c r="V1229" s="181">
        <f t="shared" si="95"/>
        <v>0</v>
      </c>
      <c r="W1229" s="181">
        <f t="shared" si="96"/>
        <v>0</v>
      </c>
      <c r="X1229" s="181">
        <f t="shared" si="97"/>
        <v>0</v>
      </c>
    </row>
    <row r="1230" spans="2:24" ht="15" customHeight="1" x14ac:dyDescent="0.2">
      <c r="B1230" s="337" t="s">
        <v>36</v>
      </c>
      <c r="C1230" s="133" t="s">
        <v>36</v>
      </c>
      <c r="D1230" s="133" t="s">
        <v>36</v>
      </c>
      <c r="E1230" s="133"/>
      <c r="F1230" s="133"/>
      <c r="G1230" s="133"/>
      <c r="H1230" s="133"/>
      <c r="I1230" s="133"/>
      <c r="J1230" s="133"/>
      <c r="K1230" s="154"/>
      <c r="L1230" s="154"/>
      <c r="M1230" s="154"/>
      <c r="N1230" s="154"/>
      <c r="O1230" s="322" t="str">
        <f>IF($C1230="1 - HöS",'C1. Verprobung'!$C$17,
IF($C1230="2 - HöS/HS",'C1. Verprobung'!$C$18,
IF($C1230="3 - HS",'C1. Verprobung'!$C$19,
IF($C1230="4 - HS/MS",'C1. Verprobung'!$C$20,
IF($C1230="5 - MS",'C1. Verprobung'!$C$21,
IF($C1230="6 - MS/NS",'C1. Verprobung'!$C$22,
IF($C1230="7 - NS",'C1. Verprobung'!$C$23,"-")))))))</f>
        <v>-</v>
      </c>
      <c r="P1230" s="322" t="str">
        <f>IF($C1230="1 - HöS",'C1. Verprobung'!$D$17,
IF($C1230="2 - HöS/HS",'C1. Verprobung'!$D$18,
IF($C1230="3 - HS",'C1. Verprobung'!$D$19,
IF($C1230="4 - HS/MS",'C1. Verprobung'!$D$20,
IF($C1230="5 - MS",'C1. Verprobung'!$D$21,
IF($C1230="6 - MS/NS",'C1. Verprobung'!$D$22,
IF($C1230="7 - NS",'C1. Verprobung'!$D$23,"-")))))))</f>
        <v>-</v>
      </c>
      <c r="Q1230" s="322" t="str">
        <f>IF($C1230="1 - HöS",'C1. Verprobung'!$E$17,
IF($C1230="2 - HöS/HS",'C1. Verprobung'!$E$18,
IF($C1230="3 - HS",'C1. Verprobung'!$E$19,
IF($C1230="4 - HS/MS",'C1. Verprobung'!$E$20,
IF($C1230="5 - MS",'C1. Verprobung'!$E$21,
IF($C1230="6 - MS/NS",'C1. Verprobung'!$E$22,
IF($C1230="7 - NS",'C1. Verprobung'!$E$23,"-")))))))</f>
        <v>-</v>
      </c>
      <c r="R1230" s="322" t="str">
        <f>IF($C1230="1 - HöS",'C1. Verprobung'!$F$17,
IF($C1230="2 - HöS/HS",'C1. Verprobung'!$F$18,
IF($C1230="3 - HS",'C1. Verprobung'!$F$19,
IF($C1230="4 - HS/MS",'C1. Verprobung'!$F$20,
IF($C1230="5 - MS",'C1. Verprobung'!$F$21,
IF($C1230="6 - MS/NS",'C1. Verprobung'!$F$22,
IF($C1230="7 - NS",'C1. Verprobung'!$F$23,"-")))))))</f>
        <v>-</v>
      </c>
      <c r="S1230" s="151"/>
      <c r="T1230" s="181">
        <f t="shared" si="93"/>
        <v>0</v>
      </c>
      <c r="U1230" s="181">
        <f t="shared" si="94"/>
        <v>0</v>
      </c>
      <c r="V1230" s="181">
        <f t="shared" si="95"/>
        <v>0</v>
      </c>
      <c r="W1230" s="181">
        <f t="shared" si="96"/>
        <v>0</v>
      </c>
      <c r="X1230" s="181">
        <f t="shared" si="97"/>
        <v>0</v>
      </c>
    </row>
    <row r="1231" spans="2:24" ht="15" customHeight="1" x14ac:dyDescent="0.2">
      <c r="B1231" s="337" t="s">
        <v>36</v>
      </c>
      <c r="C1231" s="133" t="s">
        <v>36</v>
      </c>
      <c r="D1231" s="133" t="s">
        <v>36</v>
      </c>
      <c r="E1231" s="133"/>
      <c r="F1231" s="133"/>
      <c r="G1231" s="133"/>
      <c r="H1231" s="133"/>
      <c r="I1231" s="133"/>
      <c r="J1231" s="133"/>
      <c r="K1231" s="154"/>
      <c r="L1231" s="154"/>
      <c r="M1231" s="154"/>
      <c r="N1231" s="154"/>
      <c r="O1231" s="322" t="str">
        <f>IF($C1231="1 - HöS",'C1. Verprobung'!$C$17,
IF($C1231="2 - HöS/HS",'C1. Verprobung'!$C$18,
IF($C1231="3 - HS",'C1. Verprobung'!$C$19,
IF($C1231="4 - HS/MS",'C1. Verprobung'!$C$20,
IF($C1231="5 - MS",'C1. Verprobung'!$C$21,
IF($C1231="6 - MS/NS",'C1. Verprobung'!$C$22,
IF($C1231="7 - NS",'C1. Verprobung'!$C$23,"-")))))))</f>
        <v>-</v>
      </c>
      <c r="P1231" s="322" t="str">
        <f>IF($C1231="1 - HöS",'C1. Verprobung'!$D$17,
IF($C1231="2 - HöS/HS",'C1. Verprobung'!$D$18,
IF($C1231="3 - HS",'C1. Verprobung'!$D$19,
IF($C1231="4 - HS/MS",'C1. Verprobung'!$D$20,
IF($C1231="5 - MS",'C1. Verprobung'!$D$21,
IF($C1231="6 - MS/NS",'C1. Verprobung'!$D$22,
IF($C1231="7 - NS",'C1. Verprobung'!$D$23,"-")))))))</f>
        <v>-</v>
      </c>
      <c r="Q1231" s="322" t="str">
        <f>IF($C1231="1 - HöS",'C1. Verprobung'!$E$17,
IF($C1231="2 - HöS/HS",'C1. Verprobung'!$E$18,
IF($C1231="3 - HS",'C1. Verprobung'!$E$19,
IF($C1231="4 - HS/MS",'C1. Verprobung'!$E$20,
IF($C1231="5 - MS",'C1. Verprobung'!$E$21,
IF($C1231="6 - MS/NS",'C1. Verprobung'!$E$22,
IF($C1231="7 - NS",'C1. Verprobung'!$E$23,"-")))))))</f>
        <v>-</v>
      </c>
      <c r="R1231" s="322" t="str">
        <f>IF($C1231="1 - HöS",'C1. Verprobung'!$F$17,
IF($C1231="2 - HöS/HS",'C1. Verprobung'!$F$18,
IF($C1231="3 - HS",'C1. Verprobung'!$F$19,
IF($C1231="4 - HS/MS",'C1. Verprobung'!$F$20,
IF($C1231="5 - MS",'C1. Verprobung'!$F$21,
IF($C1231="6 - MS/NS",'C1. Verprobung'!$F$22,
IF($C1231="7 - NS",'C1. Verprobung'!$F$23,"-")))))))</f>
        <v>-</v>
      </c>
      <c r="S1231" s="151"/>
      <c r="T1231" s="181">
        <f t="shared" si="93"/>
        <v>0</v>
      </c>
      <c r="U1231" s="181">
        <f t="shared" si="94"/>
        <v>0</v>
      </c>
      <c r="V1231" s="181">
        <f t="shared" si="95"/>
        <v>0</v>
      </c>
      <c r="W1231" s="181">
        <f t="shared" si="96"/>
        <v>0</v>
      </c>
      <c r="X1231" s="181">
        <f t="shared" si="97"/>
        <v>0</v>
      </c>
    </row>
    <row r="1232" spans="2:24" ht="15" customHeight="1" x14ac:dyDescent="0.2">
      <c r="B1232" s="337" t="s">
        <v>36</v>
      </c>
      <c r="C1232" s="133" t="s">
        <v>36</v>
      </c>
      <c r="D1232" s="133" t="s">
        <v>36</v>
      </c>
      <c r="E1232" s="133"/>
      <c r="F1232" s="133"/>
      <c r="G1232" s="133"/>
      <c r="H1232" s="133"/>
      <c r="I1232" s="133"/>
      <c r="J1232" s="133"/>
      <c r="K1232" s="154"/>
      <c r="L1232" s="154"/>
      <c r="M1232" s="154"/>
      <c r="N1232" s="154"/>
      <c r="O1232" s="322" t="str">
        <f>IF($C1232="1 - HöS",'C1. Verprobung'!$C$17,
IF($C1232="2 - HöS/HS",'C1. Verprobung'!$C$18,
IF($C1232="3 - HS",'C1. Verprobung'!$C$19,
IF($C1232="4 - HS/MS",'C1. Verprobung'!$C$20,
IF($C1232="5 - MS",'C1. Verprobung'!$C$21,
IF($C1232="6 - MS/NS",'C1. Verprobung'!$C$22,
IF($C1232="7 - NS",'C1. Verprobung'!$C$23,"-")))))))</f>
        <v>-</v>
      </c>
      <c r="P1232" s="322" t="str">
        <f>IF($C1232="1 - HöS",'C1. Verprobung'!$D$17,
IF($C1232="2 - HöS/HS",'C1. Verprobung'!$D$18,
IF($C1232="3 - HS",'C1. Verprobung'!$D$19,
IF($C1232="4 - HS/MS",'C1. Verprobung'!$D$20,
IF($C1232="5 - MS",'C1. Verprobung'!$D$21,
IF($C1232="6 - MS/NS",'C1. Verprobung'!$D$22,
IF($C1232="7 - NS",'C1. Verprobung'!$D$23,"-")))))))</f>
        <v>-</v>
      </c>
      <c r="Q1232" s="322" t="str">
        <f>IF($C1232="1 - HöS",'C1. Verprobung'!$E$17,
IF($C1232="2 - HöS/HS",'C1. Verprobung'!$E$18,
IF($C1232="3 - HS",'C1. Verprobung'!$E$19,
IF($C1232="4 - HS/MS",'C1. Verprobung'!$E$20,
IF($C1232="5 - MS",'C1. Verprobung'!$E$21,
IF($C1232="6 - MS/NS",'C1. Verprobung'!$E$22,
IF($C1232="7 - NS",'C1. Verprobung'!$E$23,"-")))))))</f>
        <v>-</v>
      </c>
      <c r="R1232" s="322" t="str">
        <f>IF($C1232="1 - HöS",'C1. Verprobung'!$F$17,
IF($C1232="2 - HöS/HS",'C1. Verprobung'!$F$18,
IF($C1232="3 - HS",'C1. Verprobung'!$F$19,
IF($C1232="4 - HS/MS",'C1. Verprobung'!$F$20,
IF($C1232="5 - MS",'C1. Verprobung'!$F$21,
IF($C1232="6 - MS/NS",'C1. Verprobung'!$F$22,
IF($C1232="7 - NS",'C1. Verprobung'!$F$23,"-")))))))</f>
        <v>-</v>
      </c>
      <c r="S1232" s="151"/>
      <c r="T1232" s="181">
        <f t="shared" si="93"/>
        <v>0</v>
      </c>
      <c r="U1232" s="181">
        <f t="shared" si="94"/>
        <v>0</v>
      </c>
      <c r="V1232" s="181">
        <f t="shared" si="95"/>
        <v>0</v>
      </c>
      <c r="W1232" s="181">
        <f t="shared" si="96"/>
        <v>0</v>
      </c>
      <c r="X1232" s="181">
        <f t="shared" si="97"/>
        <v>0</v>
      </c>
    </row>
    <row r="1233" spans="2:24" ht="15" customHeight="1" x14ac:dyDescent="0.2">
      <c r="B1233" s="337" t="s">
        <v>36</v>
      </c>
      <c r="C1233" s="133" t="s">
        <v>36</v>
      </c>
      <c r="D1233" s="133" t="s">
        <v>36</v>
      </c>
      <c r="E1233" s="133"/>
      <c r="F1233" s="133"/>
      <c r="G1233" s="133"/>
      <c r="H1233" s="133"/>
      <c r="I1233" s="133"/>
      <c r="J1233" s="133"/>
      <c r="K1233" s="154"/>
      <c r="L1233" s="154"/>
      <c r="M1233" s="154"/>
      <c r="N1233" s="154"/>
      <c r="O1233" s="322" t="str">
        <f>IF($C1233="1 - HöS",'C1. Verprobung'!$C$17,
IF($C1233="2 - HöS/HS",'C1. Verprobung'!$C$18,
IF($C1233="3 - HS",'C1. Verprobung'!$C$19,
IF($C1233="4 - HS/MS",'C1. Verprobung'!$C$20,
IF($C1233="5 - MS",'C1. Verprobung'!$C$21,
IF($C1233="6 - MS/NS",'C1. Verprobung'!$C$22,
IF($C1233="7 - NS",'C1. Verprobung'!$C$23,"-")))))))</f>
        <v>-</v>
      </c>
      <c r="P1233" s="322" t="str">
        <f>IF($C1233="1 - HöS",'C1. Verprobung'!$D$17,
IF($C1233="2 - HöS/HS",'C1. Verprobung'!$D$18,
IF($C1233="3 - HS",'C1. Verprobung'!$D$19,
IF($C1233="4 - HS/MS",'C1. Verprobung'!$D$20,
IF($C1233="5 - MS",'C1. Verprobung'!$D$21,
IF($C1233="6 - MS/NS",'C1. Verprobung'!$D$22,
IF($C1233="7 - NS",'C1. Verprobung'!$D$23,"-")))))))</f>
        <v>-</v>
      </c>
      <c r="Q1233" s="322" t="str">
        <f>IF($C1233="1 - HöS",'C1. Verprobung'!$E$17,
IF($C1233="2 - HöS/HS",'C1. Verprobung'!$E$18,
IF($C1233="3 - HS",'C1. Verprobung'!$E$19,
IF($C1233="4 - HS/MS",'C1. Verprobung'!$E$20,
IF($C1233="5 - MS",'C1. Verprobung'!$E$21,
IF($C1233="6 - MS/NS",'C1. Verprobung'!$E$22,
IF($C1233="7 - NS",'C1. Verprobung'!$E$23,"-")))))))</f>
        <v>-</v>
      </c>
      <c r="R1233" s="322" t="str">
        <f>IF($C1233="1 - HöS",'C1. Verprobung'!$F$17,
IF($C1233="2 - HöS/HS",'C1. Verprobung'!$F$18,
IF($C1233="3 - HS",'C1. Verprobung'!$F$19,
IF($C1233="4 - HS/MS",'C1. Verprobung'!$F$20,
IF($C1233="5 - MS",'C1. Verprobung'!$F$21,
IF($C1233="6 - MS/NS",'C1. Verprobung'!$F$22,
IF($C1233="7 - NS",'C1. Verprobung'!$F$23,"-")))))))</f>
        <v>-</v>
      </c>
      <c r="S1233" s="151"/>
      <c r="T1233" s="181">
        <f t="shared" ref="T1233:T1296" si="98">IF($B1233="§ 19 Abs. 2 Satz 1 StromNEV",(($K1233*$O1233)+($L1233*$P1233/100))*($S1233),0)</f>
        <v>0</v>
      </c>
      <c r="U1233" s="181">
        <f t="shared" ref="U1233:U1296" si="99">IF($B1233="§ 19 Abs. 2 Satz 1 StromNEV",(($M1233*$Q1233)+($N1233*$R1233/100))*($S1233),0)</f>
        <v>0</v>
      </c>
      <c r="V1233" s="181">
        <f t="shared" ref="V1233:V1296" si="100">IF($B1233="§ 19 Abs. 2 Satz 2 StromNEV",(($M1233*$Q1233)+($N1233*$R1233/100))*($S1233),0)</f>
        <v>0</v>
      </c>
      <c r="W1233" s="181">
        <f t="shared" si="96"/>
        <v>0</v>
      </c>
      <c r="X1233" s="181">
        <f t="shared" si="97"/>
        <v>0</v>
      </c>
    </row>
    <row r="1234" spans="2:24" ht="15" customHeight="1" x14ac:dyDescent="0.2">
      <c r="B1234" s="337" t="s">
        <v>36</v>
      </c>
      <c r="C1234" s="133" t="s">
        <v>36</v>
      </c>
      <c r="D1234" s="133" t="s">
        <v>36</v>
      </c>
      <c r="E1234" s="133"/>
      <c r="F1234" s="133"/>
      <c r="G1234" s="133"/>
      <c r="H1234" s="133"/>
      <c r="I1234" s="133"/>
      <c r="J1234" s="133"/>
      <c r="K1234" s="154"/>
      <c r="L1234" s="154"/>
      <c r="M1234" s="154"/>
      <c r="N1234" s="154"/>
      <c r="O1234" s="322" t="str">
        <f>IF($C1234="1 - HöS",'C1. Verprobung'!$C$17,
IF($C1234="2 - HöS/HS",'C1. Verprobung'!$C$18,
IF($C1234="3 - HS",'C1. Verprobung'!$C$19,
IF($C1234="4 - HS/MS",'C1. Verprobung'!$C$20,
IF($C1234="5 - MS",'C1. Verprobung'!$C$21,
IF($C1234="6 - MS/NS",'C1. Verprobung'!$C$22,
IF($C1234="7 - NS",'C1. Verprobung'!$C$23,"-")))))))</f>
        <v>-</v>
      </c>
      <c r="P1234" s="322" t="str">
        <f>IF($C1234="1 - HöS",'C1. Verprobung'!$D$17,
IF($C1234="2 - HöS/HS",'C1. Verprobung'!$D$18,
IF($C1234="3 - HS",'C1. Verprobung'!$D$19,
IF($C1234="4 - HS/MS",'C1. Verprobung'!$D$20,
IF($C1234="5 - MS",'C1. Verprobung'!$D$21,
IF($C1234="6 - MS/NS",'C1. Verprobung'!$D$22,
IF($C1234="7 - NS",'C1. Verprobung'!$D$23,"-")))))))</f>
        <v>-</v>
      </c>
      <c r="Q1234" s="322" t="str">
        <f>IF($C1234="1 - HöS",'C1. Verprobung'!$E$17,
IF($C1234="2 - HöS/HS",'C1. Verprobung'!$E$18,
IF($C1234="3 - HS",'C1. Verprobung'!$E$19,
IF($C1234="4 - HS/MS",'C1. Verprobung'!$E$20,
IF($C1234="5 - MS",'C1. Verprobung'!$E$21,
IF($C1234="6 - MS/NS",'C1. Verprobung'!$E$22,
IF($C1234="7 - NS",'C1. Verprobung'!$E$23,"-")))))))</f>
        <v>-</v>
      </c>
      <c r="R1234" s="322" t="str">
        <f>IF($C1234="1 - HöS",'C1. Verprobung'!$F$17,
IF($C1234="2 - HöS/HS",'C1. Verprobung'!$F$18,
IF($C1234="3 - HS",'C1. Verprobung'!$F$19,
IF($C1234="4 - HS/MS",'C1. Verprobung'!$F$20,
IF($C1234="5 - MS",'C1. Verprobung'!$F$21,
IF($C1234="6 - MS/NS",'C1. Verprobung'!$F$22,
IF($C1234="7 - NS",'C1. Verprobung'!$F$23,"-")))))))</f>
        <v>-</v>
      </c>
      <c r="S1234" s="151"/>
      <c r="T1234" s="181">
        <f t="shared" si="98"/>
        <v>0</v>
      </c>
      <c r="U1234" s="181">
        <f t="shared" si="99"/>
        <v>0</v>
      </c>
      <c r="V1234" s="181">
        <f t="shared" si="100"/>
        <v>0</v>
      </c>
      <c r="W1234" s="181">
        <f t="shared" ref="W1234:W1297" si="101">IF($B1234="§ 118 Abs. 6 Satz 9 EnWG",(($K1234*$O1234)+($L1234*$P1234/100))*($S1234),0)</f>
        <v>0</v>
      </c>
      <c r="X1234" s="181">
        <f t="shared" ref="X1234:X1297" si="102">IF($B1234="§ 118 Abs. 6 Satz 9 EnWG",(($M1234*$Q1234)+($N1234*$R1234/100))*($S1234),0)</f>
        <v>0</v>
      </c>
    </row>
    <row r="1235" spans="2:24" ht="15" customHeight="1" x14ac:dyDescent="0.2">
      <c r="B1235" s="337" t="s">
        <v>36</v>
      </c>
      <c r="C1235" s="133" t="s">
        <v>36</v>
      </c>
      <c r="D1235" s="133" t="s">
        <v>36</v>
      </c>
      <c r="E1235" s="133"/>
      <c r="F1235" s="133"/>
      <c r="G1235" s="133"/>
      <c r="H1235" s="133"/>
      <c r="I1235" s="133"/>
      <c r="J1235" s="133"/>
      <c r="K1235" s="154"/>
      <c r="L1235" s="154"/>
      <c r="M1235" s="154"/>
      <c r="N1235" s="154"/>
      <c r="O1235" s="322" t="str">
        <f>IF($C1235="1 - HöS",'C1. Verprobung'!$C$17,
IF($C1235="2 - HöS/HS",'C1. Verprobung'!$C$18,
IF($C1235="3 - HS",'C1. Verprobung'!$C$19,
IF($C1235="4 - HS/MS",'C1. Verprobung'!$C$20,
IF($C1235="5 - MS",'C1. Verprobung'!$C$21,
IF($C1235="6 - MS/NS",'C1. Verprobung'!$C$22,
IF($C1235="7 - NS",'C1. Verprobung'!$C$23,"-")))))))</f>
        <v>-</v>
      </c>
      <c r="P1235" s="322" t="str">
        <f>IF($C1235="1 - HöS",'C1. Verprobung'!$D$17,
IF($C1235="2 - HöS/HS",'C1. Verprobung'!$D$18,
IF($C1235="3 - HS",'C1. Verprobung'!$D$19,
IF($C1235="4 - HS/MS",'C1. Verprobung'!$D$20,
IF($C1235="5 - MS",'C1. Verprobung'!$D$21,
IF($C1235="6 - MS/NS",'C1. Verprobung'!$D$22,
IF($C1235="7 - NS",'C1. Verprobung'!$D$23,"-")))))))</f>
        <v>-</v>
      </c>
      <c r="Q1235" s="322" t="str">
        <f>IF($C1235="1 - HöS",'C1. Verprobung'!$E$17,
IF($C1235="2 - HöS/HS",'C1. Verprobung'!$E$18,
IF($C1235="3 - HS",'C1. Verprobung'!$E$19,
IF($C1235="4 - HS/MS",'C1. Verprobung'!$E$20,
IF($C1235="5 - MS",'C1. Verprobung'!$E$21,
IF($C1235="6 - MS/NS",'C1. Verprobung'!$E$22,
IF($C1235="7 - NS",'C1. Verprobung'!$E$23,"-")))))))</f>
        <v>-</v>
      </c>
      <c r="R1235" s="322" t="str">
        <f>IF($C1235="1 - HöS",'C1. Verprobung'!$F$17,
IF($C1235="2 - HöS/HS",'C1. Verprobung'!$F$18,
IF($C1235="3 - HS",'C1. Verprobung'!$F$19,
IF($C1235="4 - HS/MS",'C1. Verprobung'!$F$20,
IF($C1235="5 - MS",'C1. Verprobung'!$F$21,
IF($C1235="6 - MS/NS",'C1. Verprobung'!$F$22,
IF($C1235="7 - NS",'C1. Verprobung'!$F$23,"-")))))))</f>
        <v>-</v>
      </c>
      <c r="S1235" s="151"/>
      <c r="T1235" s="181">
        <f t="shared" si="98"/>
        <v>0</v>
      </c>
      <c r="U1235" s="181">
        <f t="shared" si="99"/>
        <v>0</v>
      </c>
      <c r="V1235" s="181">
        <f t="shared" si="100"/>
        <v>0</v>
      </c>
      <c r="W1235" s="181">
        <f t="shared" si="101"/>
        <v>0</v>
      </c>
      <c r="X1235" s="181">
        <f t="shared" si="102"/>
        <v>0</v>
      </c>
    </row>
    <row r="1236" spans="2:24" ht="15" customHeight="1" x14ac:dyDescent="0.2">
      <c r="B1236" s="337" t="s">
        <v>36</v>
      </c>
      <c r="C1236" s="133" t="s">
        <v>36</v>
      </c>
      <c r="D1236" s="133" t="s">
        <v>36</v>
      </c>
      <c r="E1236" s="133"/>
      <c r="F1236" s="133"/>
      <c r="G1236" s="133"/>
      <c r="H1236" s="133"/>
      <c r="I1236" s="133"/>
      <c r="J1236" s="133"/>
      <c r="K1236" s="154"/>
      <c r="L1236" s="154"/>
      <c r="M1236" s="154"/>
      <c r="N1236" s="154"/>
      <c r="O1236" s="322" t="str">
        <f>IF($C1236="1 - HöS",'C1. Verprobung'!$C$17,
IF($C1236="2 - HöS/HS",'C1. Verprobung'!$C$18,
IF($C1236="3 - HS",'C1. Verprobung'!$C$19,
IF($C1236="4 - HS/MS",'C1. Verprobung'!$C$20,
IF($C1236="5 - MS",'C1. Verprobung'!$C$21,
IF($C1236="6 - MS/NS",'C1. Verprobung'!$C$22,
IF($C1236="7 - NS",'C1. Verprobung'!$C$23,"-")))))))</f>
        <v>-</v>
      </c>
      <c r="P1236" s="322" t="str">
        <f>IF($C1236="1 - HöS",'C1. Verprobung'!$D$17,
IF($C1236="2 - HöS/HS",'C1. Verprobung'!$D$18,
IF($C1236="3 - HS",'C1. Verprobung'!$D$19,
IF($C1236="4 - HS/MS",'C1. Verprobung'!$D$20,
IF($C1236="5 - MS",'C1. Verprobung'!$D$21,
IF($C1236="6 - MS/NS",'C1. Verprobung'!$D$22,
IF($C1236="7 - NS",'C1. Verprobung'!$D$23,"-")))))))</f>
        <v>-</v>
      </c>
      <c r="Q1236" s="322" t="str">
        <f>IF($C1236="1 - HöS",'C1. Verprobung'!$E$17,
IF($C1236="2 - HöS/HS",'C1. Verprobung'!$E$18,
IF($C1236="3 - HS",'C1. Verprobung'!$E$19,
IF($C1236="4 - HS/MS",'C1. Verprobung'!$E$20,
IF($C1236="5 - MS",'C1. Verprobung'!$E$21,
IF($C1236="6 - MS/NS",'C1. Verprobung'!$E$22,
IF($C1236="7 - NS",'C1. Verprobung'!$E$23,"-")))))))</f>
        <v>-</v>
      </c>
      <c r="R1236" s="322" t="str">
        <f>IF($C1236="1 - HöS",'C1. Verprobung'!$F$17,
IF($C1236="2 - HöS/HS",'C1. Verprobung'!$F$18,
IF($C1236="3 - HS",'C1. Verprobung'!$F$19,
IF($C1236="4 - HS/MS",'C1. Verprobung'!$F$20,
IF($C1236="5 - MS",'C1. Verprobung'!$F$21,
IF($C1236="6 - MS/NS",'C1. Verprobung'!$F$22,
IF($C1236="7 - NS",'C1. Verprobung'!$F$23,"-")))))))</f>
        <v>-</v>
      </c>
      <c r="S1236" s="151"/>
      <c r="T1236" s="181">
        <f t="shared" si="98"/>
        <v>0</v>
      </c>
      <c r="U1236" s="181">
        <f t="shared" si="99"/>
        <v>0</v>
      </c>
      <c r="V1236" s="181">
        <f t="shared" si="100"/>
        <v>0</v>
      </c>
      <c r="W1236" s="181">
        <f t="shared" si="101"/>
        <v>0</v>
      </c>
      <c r="X1236" s="181">
        <f t="shared" si="102"/>
        <v>0</v>
      </c>
    </row>
    <row r="1237" spans="2:24" ht="15" customHeight="1" x14ac:dyDescent="0.2">
      <c r="B1237" s="337" t="s">
        <v>36</v>
      </c>
      <c r="C1237" s="133" t="s">
        <v>36</v>
      </c>
      <c r="D1237" s="133" t="s">
        <v>36</v>
      </c>
      <c r="E1237" s="133"/>
      <c r="F1237" s="133"/>
      <c r="G1237" s="133"/>
      <c r="H1237" s="133"/>
      <c r="I1237" s="133"/>
      <c r="J1237" s="133"/>
      <c r="K1237" s="154"/>
      <c r="L1237" s="154"/>
      <c r="M1237" s="154"/>
      <c r="N1237" s="154"/>
      <c r="O1237" s="322" t="str">
        <f>IF($C1237="1 - HöS",'C1. Verprobung'!$C$17,
IF($C1237="2 - HöS/HS",'C1. Verprobung'!$C$18,
IF($C1237="3 - HS",'C1. Verprobung'!$C$19,
IF($C1237="4 - HS/MS",'C1. Verprobung'!$C$20,
IF($C1237="5 - MS",'C1. Verprobung'!$C$21,
IF($C1237="6 - MS/NS",'C1. Verprobung'!$C$22,
IF($C1237="7 - NS",'C1. Verprobung'!$C$23,"-")))))))</f>
        <v>-</v>
      </c>
      <c r="P1237" s="322" t="str">
        <f>IF($C1237="1 - HöS",'C1. Verprobung'!$D$17,
IF($C1237="2 - HöS/HS",'C1. Verprobung'!$D$18,
IF($C1237="3 - HS",'C1. Verprobung'!$D$19,
IF($C1237="4 - HS/MS",'C1. Verprobung'!$D$20,
IF($C1237="5 - MS",'C1. Verprobung'!$D$21,
IF($C1237="6 - MS/NS",'C1. Verprobung'!$D$22,
IF($C1237="7 - NS",'C1. Verprobung'!$D$23,"-")))))))</f>
        <v>-</v>
      </c>
      <c r="Q1237" s="322" t="str">
        <f>IF($C1237="1 - HöS",'C1. Verprobung'!$E$17,
IF($C1237="2 - HöS/HS",'C1. Verprobung'!$E$18,
IF($C1237="3 - HS",'C1. Verprobung'!$E$19,
IF($C1237="4 - HS/MS",'C1. Verprobung'!$E$20,
IF($C1237="5 - MS",'C1. Verprobung'!$E$21,
IF($C1237="6 - MS/NS",'C1. Verprobung'!$E$22,
IF($C1237="7 - NS",'C1. Verprobung'!$E$23,"-")))))))</f>
        <v>-</v>
      </c>
      <c r="R1237" s="322" t="str">
        <f>IF($C1237="1 - HöS",'C1. Verprobung'!$F$17,
IF($C1237="2 - HöS/HS",'C1. Verprobung'!$F$18,
IF($C1237="3 - HS",'C1. Verprobung'!$F$19,
IF($C1237="4 - HS/MS",'C1. Verprobung'!$F$20,
IF($C1237="5 - MS",'C1. Verprobung'!$F$21,
IF($C1237="6 - MS/NS",'C1. Verprobung'!$F$22,
IF($C1237="7 - NS",'C1. Verprobung'!$F$23,"-")))))))</f>
        <v>-</v>
      </c>
      <c r="S1237" s="151"/>
      <c r="T1237" s="181">
        <f t="shared" si="98"/>
        <v>0</v>
      </c>
      <c r="U1237" s="181">
        <f t="shared" si="99"/>
        <v>0</v>
      </c>
      <c r="V1237" s="181">
        <f t="shared" si="100"/>
        <v>0</v>
      </c>
      <c r="W1237" s="181">
        <f t="shared" si="101"/>
        <v>0</v>
      </c>
      <c r="X1237" s="181">
        <f t="shared" si="102"/>
        <v>0</v>
      </c>
    </row>
    <row r="1238" spans="2:24" ht="15" customHeight="1" x14ac:dyDescent="0.2">
      <c r="B1238" s="337" t="s">
        <v>36</v>
      </c>
      <c r="C1238" s="133" t="s">
        <v>36</v>
      </c>
      <c r="D1238" s="133" t="s">
        <v>36</v>
      </c>
      <c r="E1238" s="133"/>
      <c r="F1238" s="133"/>
      <c r="G1238" s="133"/>
      <c r="H1238" s="133"/>
      <c r="I1238" s="133"/>
      <c r="J1238" s="133"/>
      <c r="K1238" s="154"/>
      <c r="L1238" s="154"/>
      <c r="M1238" s="154"/>
      <c r="N1238" s="154"/>
      <c r="O1238" s="322" t="str">
        <f>IF($C1238="1 - HöS",'C1. Verprobung'!$C$17,
IF($C1238="2 - HöS/HS",'C1. Verprobung'!$C$18,
IF($C1238="3 - HS",'C1. Verprobung'!$C$19,
IF($C1238="4 - HS/MS",'C1. Verprobung'!$C$20,
IF($C1238="5 - MS",'C1. Verprobung'!$C$21,
IF($C1238="6 - MS/NS",'C1. Verprobung'!$C$22,
IF($C1238="7 - NS",'C1. Verprobung'!$C$23,"-")))))))</f>
        <v>-</v>
      </c>
      <c r="P1238" s="322" t="str">
        <f>IF($C1238="1 - HöS",'C1. Verprobung'!$D$17,
IF($C1238="2 - HöS/HS",'C1. Verprobung'!$D$18,
IF($C1238="3 - HS",'C1. Verprobung'!$D$19,
IF($C1238="4 - HS/MS",'C1. Verprobung'!$D$20,
IF($C1238="5 - MS",'C1. Verprobung'!$D$21,
IF($C1238="6 - MS/NS",'C1. Verprobung'!$D$22,
IF($C1238="7 - NS",'C1. Verprobung'!$D$23,"-")))))))</f>
        <v>-</v>
      </c>
      <c r="Q1238" s="322" t="str">
        <f>IF($C1238="1 - HöS",'C1. Verprobung'!$E$17,
IF($C1238="2 - HöS/HS",'C1. Verprobung'!$E$18,
IF($C1238="3 - HS",'C1. Verprobung'!$E$19,
IF($C1238="4 - HS/MS",'C1. Verprobung'!$E$20,
IF($C1238="5 - MS",'C1. Verprobung'!$E$21,
IF($C1238="6 - MS/NS",'C1. Verprobung'!$E$22,
IF($C1238="7 - NS",'C1. Verprobung'!$E$23,"-")))))))</f>
        <v>-</v>
      </c>
      <c r="R1238" s="322" t="str">
        <f>IF($C1238="1 - HöS",'C1. Verprobung'!$F$17,
IF($C1238="2 - HöS/HS",'C1. Verprobung'!$F$18,
IF($C1238="3 - HS",'C1. Verprobung'!$F$19,
IF($C1238="4 - HS/MS",'C1. Verprobung'!$F$20,
IF($C1238="5 - MS",'C1. Verprobung'!$F$21,
IF($C1238="6 - MS/NS",'C1. Verprobung'!$F$22,
IF($C1238="7 - NS",'C1. Verprobung'!$F$23,"-")))))))</f>
        <v>-</v>
      </c>
      <c r="S1238" s="151"/>
      <c r="T1238" s="181">
        <f t="shared" si="98"/>
        <v>0</v>
      </c>
      <c r="U1238" s="181">
        <f t="shared" si="99"/>
        <v>0</v>
      </c>
      <c r="V1238" s="181">
        <f t="shared" si="100"/>
        <v>0</v>
      </c>
      <c r="W1238" s="181">
        <f t="shared" si="101"/>
        <v>0</v>
      </c>
      <c r="X1238" s="181">
        <f t="shared" si="102"/>
        <v>0</v>
      </c>
    </row>
    <row r="1239" spans="2:24" ht="15" customHeight="1" x14ac:dyDescent="0.2">
      <c r="B1239" s="337" t="s">
        <v>36</v>
      </c>
      <c r="C1239" s="133" t="s">
        <v>36</v>
      </c>
      <c r="D1239" s="133" t="s">
        <v>36</v>
      </c>
      <c r="E1239" s="133"/>
      <c r="F1239" s="133"/>
      <c r="G1239" s="133"/>
      <c r="H1239" s="133"/>
      <c r="I1239" s="133"/>
      <c r="J1239" s="133"/>
      <c r="K1239" s="154"/>
      <c r="L1239" s="154"/>
      <c r="M1239" s="154"/>
      <c r="N1239" s="154"/>
      <c r="O1239" s="322" t="str">
        <f>IF($C1239="1 - HöS",'C1. Verprobung'!$C$17,
IF($C1239="2 - HöS/HS",'C1. Verprobung'!$C$18,
IF($C1239="3 - HS",'C1. Verprobung'!$C$19,
IF($C1239="4 - HS/MS",'C1. Verprobung'!$C$20,
IF($C1239="5 - MS",'C1. Verprobung'!$C$21,
IF($C1239="6 - MS/NS",'C1. Verprobung'!$C$22,
IF($C1239="7 - NS",'C1. Verprobung'!$C$23,"-")))))))</f>
        <v>-</v>
      </c>
      <c r="P1239" s="322" t="str">
        <f>IF($C1239="1 - HöS",'C1. Verprobung'!$D$17,
IF($C1239="2 - HöS/HS",'C1. Verprobung'!$D$18,
IF($C1239="3 - HS",'C1. Verprobung'!$D$19,
IF($C1239="4 - HS/MS",'C1. Verprobung'!$D$20,
IF($C1239="5 - MS",'C1. Verprobung'!$D$21,
IF($C1239="6 - MS/NS",'C1. Verprobung'!$D$22,
IF($C1239="7 - NS",'C1. Verprobung'!$D$23,"-")))))))</f>
        <v>-</v>
      </c>
      <c r="Q1239" s="322" t="str">
        <f>IF($C1239="1 - HöS",'C1. Verprobung'!$E$17,
IF($C1239="2 - HöS/HS",'C1. Verprobung'!$E$18,
IF($C1239="3 - HS",'C1. Verprobung'!$E$19,
IF($C1239="4 - HS/MS",'C1. Verprobung'!$E$20,
IF($C1239="5 - MS",'C1. Verprobung'!$E$21,
IF($C1239="6 - MS/NS",'C1. Verprobung'!$E$22,
IF($C1239="7 - NS",'C1. Verprobung'!$E$23,"-")))))))</f>
        <v>-</v>
      </c>
      <c r="R1239" s="322" t="str">
        <f>IF($C1239="1 - HöS",'C1. Verprobung'!$F$17,
IF($C1239="2 - HöS/HS",'C1. Verprobung'!$F$18,
IF($C1239="3 - HS",'C1. Verprobung'!$F$19,
IF($C1239="4 - HS/MS",'C1. Verprobung'!$F$20,
IF($C1239="5 - MS",'C1. Verprobung'!$F$21,
IF($C1239="6 - MS/NS",'C1. Verprobung'!$F$22,
IF($C1239="7 - NS",'C1. Verprobung'!$F$23,"-")))))))</f>
        <v>-</v>
      </c>
      <c r="S1239" s="151"/>
      <c r="T1239" s="181">
        <f t="shared" si="98"/>
        <v>0</v>
      </c>
      <c r="U1239" s="181">
        <f t="shared" si="99"/>
        <v>0</v>
      </c>
      <c r="V1239" s="181">
        <f t="shared" si="100"/>
        <v>0</v>
      </c>
      <c r="W1239" s="181">
        <f t="shared" si="101"/>
        <v>0</v>
      </c>
      <c r="X1239" s="181">
        <f t="shared" si="102"/>
        <v>0</v>
      </c>
    </row>
    <row r="1240" spans="2:24" ht="15" customHeight="1" x14ac:dyDescent="0.2">
      <c r="B1240" s="337" t="s">
        <v>36</v>
      </c>
      <c r="C1240" s="133" t="s">
        <v>36</v>
      </c>
      <c r="D1240" s="133" t="s">
        <v>36</v>
      </c>
      <c r="E1240" s="133"/>
      <c r="F1240" s="133"/>
      <c r="G1240" s="133"/>
      <c r="H1240" s="133"/>
      <c r="I1240" s="133"/>
      <c r="J1240" s="133"/>
      <c r="K1240" s="154"/>
      <c r="L1240" s="154"/>
      <c r="M1240" s="154"/>
      <c r="N1240" s="154"/>
      <c r="O1240" s="322" t="str">
        <f>IF($C1240="1 - HöS",'C1. Verprobung'!$C$17,
IF($C1240="2 - HöS/HS",'C1. Verprobung'!$C$18,
IF($C1240="3 - HS",'C1. Verprobung'!$C$19,
IF($C1240="4 - HS/MS",'C1. Verprobung'!$C$20,
IF($C1240="5 - MS",'C1. Verprobung'!$C$21,
IF($C1240="6 - MS/NS",'C1. Verprobung'!$C$22,
IF($C1240="7 - NS",'C1. Verprobung'!$C$23,"-")))))))</f>
        <v>-</v>
      </c>
      <c r="P1240" s="322" t="str">
        <f>IF($C1240="1 - HöS",'C1. Verprobung'!$D$17,
IF($C1240="2 - HöS/HS",'C1. Verprobung'!$D$18,
IF($C1240="3 - HS",'C1. Verprobung'!$D$19,
IF($C1240="4 - HS/MS",'C1. Verprobung'!$D$20,
IF($C1240="5 - MS",'C1. Verprobung'!$D$21,
IF($C1240="6 - MS/NS",'C1. Verprobung'!$D$22,
IF($C1240="7 - NS",'C1. Verprobung'!$D$23,"-")))))))</f>
        <v>-</v>
      </c>
      <c r="Q1240" s="322" t="str">
        <f>IF($C1240="1 - HöS",'C1. Verprobung'!$E$17,
IF($C1240="2 - HöS/HS",'C1. Verprobung'!$E$18,
IF($C1240="3 - HS",'C1. Verprobung'!$E$19,
IF($C1240="4 - HS/MS",'C1. Verprobung'!$E$20,
IF($C1240="5 - MS",'C1. Verprobung'!$E$21,
IF($C1240="6 - MS/NS",'C1. Verprobung'!$E$22,
IF($C1240="7 - NS",'C1. Verprobung'!$E$23,"-")))))))</f>
        <v>-</v>
      </c>
      <c r="R1240" s="322" t="str">
        <f>IF($C1240="1 - HöS",'C1. Verprobung'!$F$17,
IF($C1240="2 - HöS/HS",'C1. Verprobung'!$F$18,
IF($C1240="3 - HS",'C1. Verprobung'!$F$19,
IF($C1240="4 - HS/MS",'C1. Verprobung'!$F$20,
IF($C1240="5 - MS",'C1. Verprobung'!$F$21,
IF($C1240="6 - MS/NS",'C1. Verprobung'!$F$22,
IF($C1240="7 - NS",'C1. Verprobung'!$F$23,"-")))))))</f>
        <v>-</v>
      </c>
      <c r="S1240" s="151"/>
      <c r="T1240" s="181">
        <f t="shared" si="98"/>
        <v>0</v>
      </c>
      <c r="U1240" s="181">
        <f t="shared" si="99"/>
        <v>0</v>
      </c>
      <c r="V1240" s="181">
        <f t="shared" si="100"/>
        <v>0</v>
      </c>
      <c r="W1240" s="181">
        <f t="shared" si="101"/>
        <v>0</v>
      </c>
      <c r="X1240" s="181">
        <f t="shared" si="102"/>
        <v>0</v>
      </c>
    </row>
    <row r="1241" spans="2:24" ht="15" customHeight="1" x14ac:dyDescent="0.2">
      <c r="B1241" s="337" t="s">
        <v>36</v>
      </c>
      <c r="C1241" s="133" t="s">
        <v>36</v>
      </c>
      <c r="D1241" s="133" t="s">
        <v>36</v>
      </c>
      <c r="E1241" s="133"/>
      <c r="F1241" s="133"/>
      <c r="G1241" s="133"/>
      <c r="H1241" s="133"/>
      <c r="I1241" s="133"/>
      <c r="J1241" s="133"/>
      <c r="K1241" s="154"/>
      <c r="L1241" s="154"/>
      <c r="M1241" s="154"/>
      <c r="N1241" s="154"/>
      <c r="O1241" s="322" t="str">
        <f>IF($C1241="1 - HöS",'C1. Verprobung'!$C$17,
IF($C1241="2 - HöS/HS",'C1. Verprobung'!$C$18,
IF($C1241="3 - HS",'C1. Verprobung'!$C$19,
IF($C1241="4 - HS/MS",'C1. Verprobung'!$C$20,
IF($C1241="5 - MS",'C1. Verprobung'!$C$21,
IF($C1241="6 - MS/NS",'C1. Verprobung'!$C$22,
IF($C1241="7 - NS",'C1. Verprobung'!$C$23,"-")))))))</f>
        <v>-</v>
      </c>
      <c r="P1241" s="322" t="str">
        <f>IF($C1241="1 - HöS",'C1. Verprobung'!$D$17,
IF($C1241="2 - HöS/HS",'C1. Verprobung'!$D$18,
IF($C1241="3 - HS",'C1. Verprobung'!$D$19,
IF($C1241="4 - HS/MS",'C1. Verprobung'!$D$20,
IF($C1241="5 - MS",'C1. Verprobung'!$D$21,
IF($C1241="6 - MS/NS",'C1. Verprobung'!$D$22,
IF($C1241="7 - NS",'C1. Verprobung'!$D$23,"-")))))))</f>
        <v>-</v>
      </c>
      <c r="Q1241" s="322" t="str">
        <f>IF($C1241="1 - HöS",'C1. Verprobung'!$E$17,
IF($C1241="2 - HöS/HS",'C1. Verprobung'!$E$18,
IF($C1241="3 - HS",'C1. Verprobung'!$E$19,
IF($C1241="4 - HS/MS",'C1. Verprobung'!$E$20,
IF($C1241="5 - MS",'C1. Verprobung'!$E$21,
IF($C1241="6 - MS/NS",'C1. Verprobung'!$E$22,
IF($C1241="7 - NS",'C1. Verprobung'!$E$23,"-")))))))</f>
        <v>-</v>
      </c>
      <c r="R1241" s="322" t="str">
        <f>IF($C1241="1 - HöS",'C1. Verprobung'!$F$17,
IF($C1241="2 - HöS/HS",'C1. Verprobung'!$F$18,
IF($C1241="3 - HS",'C1. Verprobung'!$F$19,
IF($C1241="4 - HS/MS",'C1. Verprobung'!$F$20,
IF($C1241="5 - MS",'C1. Verprobung'!$F$21,
IF($C1241="6 - MS/NS",'C1. Verprobung'!$F$22,
IF($C1241="7 - NS",'C1. Verprobung'!$F$23,"-")))))))</f>
        <v>-</v>
      </c>
      <c r="S1241" s="151"/>
      <c r="T1241" s="181">
        <f t="shared" si="98"/>
        <v>0</v>
      </c>
      <c r="U1241" s="181">
        <f t="shared" si="99"/>
        <v>0</v>
      </c>
      <c r="V1241" s="181">
        <f t="shared" si="100"/>
        <v>0</v>
      </c>
      <c r="W1241" s="181">
        <f t="shared" si="101"/>
        <v>0</v>
      </c>
      <c r="X1241" s="181">
        <f t="shared" si="102"/>
        <v>0</v>
      </c>
    </row>
    <row r="1242" spans="2:24" ht="15" customHeight="1" x14ac:dyDescent="0.2">
      <c r="B1242" s="337" t="s">
        <v>36</v>
      </c>
      <c r="C1242" s="133" t="s">
        <v>36</v>
      </c>
      <c r="D1242" s="133" t="s">
        <v>36</v>
      </c>
      <c r="E1242" s="133"/>
      <c r="F1242" s="133"/>
      <c r="G1242" s="133"/>
      <c r="H1242" s="133"/>
      <c r="I1242" s="133"/>
      <c r="J1242" s="133"/>
      <c r="K1242" s="154"/>
      <c r="L1242" s="154"/>
      <c r="M1242" s="154"/>
      <c r="N1242" s="154"/>
      <c r="O1242" s="322" t="str">
        <f>IF($C1242="1 - HöS",'C1. Verprobung'!$C$17,
IF($C1242="2 - HöS/HS",'C1. Verprobung'!$C$18,
IF($C1242="3 - HS",'C1. Verprobung'!$C$19,
IF($C1242="4 - HS/MS",'C1. Verprobung'!$C$20,
IF($C1242="5 - MS",'C1. Verprobung'!$C$21,
IF($C1242="6 - MS/NS",'C1. Verprobung'!$C$22,
IF($C1242="7 - NS",'C1. Verprobung'!$C$23,"-")))))))</f>
        <v>-</v>
      </c>
      <c r="P1242" s="322" t="str">
        <f>IF($C1242="1 - HöS",'C1. Verprobung'!$D$17,
IF($C1242="2 - HöS/HS",'C1. Verprobung'!$D$18,
IF($C1242="3 - HS",'C1. Verprobung'!$D$19,
IF($C1242="4 - HS/MS",'C1. Verprobung'!$D$20,
IF($C1242="5 - MS",'C1. Verprobung'!$D$21,
IF($C1242="6 - MS/NS",'C1. Verprobung'!$D$22,
IF($C1242="7 - NS",'C1. Verprobung'!$D$23,"-")))))))</f>
        <v>-</v>
      </c>
      <c r="Q1242" s="322" t="str">
        <f>IF($C1242="1 - HöS",'C1. Verprobung'!$E$17,
IF($C1242="2 - HöS/HS",'C1. Verprobung'!$E$18,
IF($C1242="3 - HS",'C1. Verprobung'!$E$19,
IF($C1242="4 - HS/MS",'C1. Verprobung'!$E$20,
IF($C1242="5 - MS",'C1. Verprobung'!$E$21,
IF($C1242="6 - MS/NS",'C1. Verprobung'!$E$22,
IF($C1242="7 - NS",'C1. Verprobung'!$E$23,"-")))))))</f>
        <v>-</v>
      </c>
      <c r="R1242" s="322" t="str">
        <f>IF($C1242="1 - HöS",'C1. Verprobung'!$F$17,
IF($C1242="2 - HöS/HS",'C1. Verprobung'!$F$18,
IF($C1242="3 - HS",'C1. Verprobung'!$F$19,
IF($C1242="4 - HS/MS",'C1. Verprobung'!$F$20,
IF($C1242="5 - MS",'C1. Verprobung'!$F$21,
IF($C1242="6 - MS/NS",'C1. Verprobung'!$F$22,
IF($C1242="7 - NS",'C1. Verprobung'!$F$23,"-")))))))</f>
        <v>-</v>
      </c>
      <c r="S1242" s="151"/>
      <c r="T1242" s="181">
        <f t="shared" si="98"/>
        <v>0</v>
      </c>
      <c r="U1242" s="181">
        <f t="shared" si="99"/>
        <v>0</v>
      </c>
      <c r="V1242" s="181">
        <f t="shared" si="100"/>
        <v>0</v>
      </c>
      <c r="W1242" s="181">
        <f t="shared" si="101"/>
        <v>0</v>
      </c>
      <c r="X1242" s="181">
        <f t="shared" si="102"/>
        <v>0</v>
      </c>
    </row>
    <row r="1243" spans="2:24" ht="15" customHeight="1" x14ac:dyDescent="0.2">
      <c r="B1243" s="337" t="s">
        <v>36</v>
      </c>
      <c r="C1243" s="133" t="s">
        <v>36</v>
      </c>
      <c r="D1243" s="133" t="s">
        <v>36</v>
      </c>
      <c r="E1243" s="133"/>
      <c r="F1243" s="133"/>
      <c r="G1243" s="133"/>
      <c r="H1243" s="133"/>
      <c r="I1243" s="133"/>
      <c r="J1243" s="133"/>
      <c r="K1243" s="154"/>
      <c r="L1243" s="154"/>
      <c r="M1243" s="154"/>
      <c r="N1243" s="154"/>
      <c r="O1243" s="322" t="str">
        <f>IF($C1243="1 - HöS",'C1. Verprobung'!$C$17,
IF($C1243="2 - HöS/HS",'C1. Verprobung'!$C$18,
IF($C1243="3 - HS",'C1. Verprobung'!$C$19,
IF($C1243="4 - HS/MS",'C1. Verprobung'!$C$20,
IF($C1243="5 - MS",'C1. Verprobung'!$C$21,
IF($C1243="6 - MS/NS",'C1. Verprobung'!$C$22,
IF($C1243="7 - NS",'C1. Verprobung'!$C$23,"-")))))))</f>
        <v>-</v>
      </c>
      <c r="P1243" s="322" t="str">
        <f>IF($C1243="1 - HöS",'C1. Verprobung'!$D$17,
IF($C1243="2 - HöS/HS",'C1. Verprobung'!$D$18,
IF($C1243="3 - HS",'C1. Verprobung'!$D$19,
IF($C1243="4 - HS/MS",'C1. Verprobung'!$D$20,
IF($C1243="5 - MS",'C1. Verprobung'!$D$21,
IF($C1243="6 - MS/NS",'C1. Verprobung'!$D$22,
IF($C1243="7 - NS",'C1. Verprobung'!$D$23,"-")))))))</f>
        <v>-</v>
      </c>
      <c r="Q1243" s="322" t="str">
        <f>IF($C1243="1 - HöS",'C1. Verprobung'!$E$17,
IF($C1243="2 - HöS/HS",'C1. Verprobung'!$E$18,
IF($C1243="3 - HS",'C1. Verprobung'!$E$19,
IF($C1243="4 - HS/MS",'C1. Verprobung'!$E$20,
IF($C1243="5 - MS",'C1. Verprobung'!$E$21,
IF($C1243="6 - MS/NS",'C1. Verprobung'!$E$22,
IF($C1243="7 - NS",'C1. Verprobung'!$E$23,"-")))))))</f>
        <v>-</v>
      </c>
      <c r="R1243" s="322" t="str">
        <f>IF($C1243="1 - HöS",'C1. Verprobung'!$F$17,
IF($C1243="2 - HöS/HS",'C1. Verprobung'!$F$18,
IF($C1243="3 - HS",'C1. Verprobung'!$F$19,
IF($C1243="4 - HS/MS",'C1. Verprobung'!$F$20,
IF($C1243="5 - MS",'C1. Verprobung'!$F$21,
IF($C1243="6 - MS/NS",'C1. Verprobung'!$F$22,
IF($C1243="7 - NS",'C1. Verprobung'!$F$23,"-")))))))</f>
        <v>-</v>
      </c>
      <c r="S1243" s="151"/>
      <c r="T1243" s="181">
        <f t="shared" si="98"/>
        <v>0</v>
      </c>
      <c r="U1243" s="181">
        <f t="shared" si="99"/>
        <v>0</v>
      </c>
      <c r="V1243" s="181">
        <f t="shared" si="100"/>
        <v>0</v>
      </c>
      <c r="W1243" s="181">
        <f t="shared" si="101"/>
        <v>0</v>
      </c>
      <c r="X1243" s="181">
        <f t="shared" si="102"/>
        <v>0</v>
      </c>
    </row>
    <row r="1244" spans="2:24" ht="15" customHeight="1" x14ac:dyDescent="0.2">
      <c r="B1244" s="337" t="s">
        <v>36</v>
      </c>
      <c r="C1244" s="133" t="s">
        <v>36</v>
      </c>
      <c r="D1244" s="133" t="s">
        <v>36</v>
      </c>
      <c r="E1244" s="133"/>
      <c r="F1244" s="133"/>
      <c r="G1244" s="133"/>
      <c r="H1244" s="133"/>
      <c r="I1244" s="133"/>
      <c r="J1244" s="133"/>
      <c r="K1244" s="154"/>
      <c r="L1244" s="154"/>
      <c r="M1244" s="154"/>
      <c r="N1244" s="154"/>
      <c r="O1244" s="322" t="str">
        <f>IF($C1244="1 - HöS",'C1. Verprobung'!$C$17,
IF($C1244="2 - HöS/HS",'C1. Verprobung'!$C$18,
IF($C1244="3 - HS",'C1. Verprobung'!$C$19,
IF($C1244="4 - HS/MS",'C1. Verprobung'!$C$20,
IF($C1244="5 - MS",'C1. Verprobung'!$C$21,
IF($C1244="6 - MS/NS",'C1. Verprobung'!$C$22,
IF($C1244="7 - NS",'C1. Verprobung'!$C$23,"-")))))))</f>
        <v>-</v>
      </c>
      <c r="P1244" s="322" t="str">
        <f>IF($C1244="1 - HöS",'C1. Verprobung'!$D$17,
IF($C1244="2 - HöS/HS",'C1. Verprobung'!$D$18,
IF($C1244="3 - HS",'C1. Verprobung'!$D$19,
IF($C1244="4 - HS/MS",'C1. Verprobung'!$D$20,
IF($C1244="5 - MS",'C1. Verprobung'!$D$21,
IF($C1244="6 - MS/NS",'C1. Verprobung'!$D$22,
IF($C1244="7 - NS",'C1. Verprobung'!$D$23,"-")))))))</f>
        <v>-</v>
      </c>
      <c r="Q1244" s="322" t="str">
        <f>IF($C1244="1 - HöS",'C1. Verprobung'!$E$17,
IF($C1244="2 - HöS/HS",'C1. Verprobung'!$E$18,
IF($C1244="3 - HS",'C1. Verprobung'!$E$19,
IF($C1244="4 - HS/MS",'C1. Verprobung'!$E$20,
IF($C1244="5 - MS",'C1. Verprobung'!$E$21,
IF($C1244="6 - MS/NS",'C1. Verprobung'!$E$22,
IF($C1244="7 - NS",'C1. Verprobung'!$E$23,"-")))))))</f>
        <v>-</v>
      </c>
      <c r="R1244" s="322" t="str">
        <f>IF($C1244="1 - HöS",'C1. Verprobung'!$F$17,
IF($C1244="2 - HöS/HS",'C1. Verprobung'!$F$18,
IF($C1244="3 - HS",'C1. Verprobung'!$F$19,
IF($C1244="4 - HS/MS",'C1. Verprobung'!$F$20,
IF($C1244="5 - MS",'C1. Verprobung'!$F$21,
IF($C1244="6 - MS/NS",'C1. Verprobung'!$F$22,
IF($C1244="7 - NS",'C1. Verprobung'!$F$23,"-")))))))</f>
        <v>-</v>
      </c>
      <c r="S1244" s="151"/>
      <c r="T1244" s="181">
        <f t="shared" si="98"/>
        <v>0</v>
      </c>
      <c r="U1244" s="181">
        <f t="shared" si="99"/>
        <v>0</v>
      </c>
      <c r="V1244" s="181">
        <f t="shared" si="100"/>
        <v>0</v>
      </c>
      <c r="W1244" s="181">
        <f t="shared" si="101"/>
        <v>0</v>
      </c>
      <c r="X1244" s="181">
        <f t="shared" si="102"/>
        <v>0</v>
      </c>
    </row>
    <row r="1245" spans="2:24" ht="15" customHeight="1" x14ac:dyDescent="0.2">
      <c r="B1245" s="337" t="s">
        <v>36</v>
      </c>
      <c r="C1245" s="133" t="s">
        <v>36</v>
      </c>
      <c r="D1245" s="133" t="s">
        <v>36</v>
      </c>
      <c r="E1245" s="133"/>
      <c r="F1245" s="133"/>
      <c r="G1245" s="133"/>
      <c r="H1245" s="133"/>
      <c r="I1245" s="133"/>
      <c r="J1245" s="133"/>
      <c r="K1245" s="154"/>
      <c r="L1245" s="154"/>
      <c r="M1245" s="154"/>
      <c r="N1245" s="154"/>
      <c r="O1245" s="322" t="str">
        <f>IF($C1245="1 - HöS",'C1. Verprobung'!$C$17,
IF($C1245="2 - HöS/HS",'C1. Verprobung'!$C$18,
IF($C1245="3 - HS",'C1. Verprobung'!$C$19,
IF($C1245="4 - HS/MS",'C1. Verprobung'!$C$20,
IF($C1245="5 - MS",'C1. Verprobung'!$C$21,
IF($C1245="6 - MS/NS",'C1. Verprobung'!$C$22,
IF($C1245="7 - NS",'C1. Verprobung'!$C$23,"-")))))))</f>
        <v>-</v>
      </c>
      <c r="P1245" s="322" t="str">
        <f>IF($C1245="1 - HöS",'C1. Verprobung'!$D$17,
IF($C1245="2 - HöS/HS",'C1. Verprobung'!$D$18,
IF($C1245="3 - HS",'C1. Verprobung'!$D$19,
IF($C1245="4 - HS/MS",'C1. Verprobung'!$D$20,
IF($C1245="5 - MS",'C1. Verprobung'!$D$21,
IF($C1245="6 - MS/NS",'C1. Verprobung'!$D$22,
IF($C1245="7 - NS",'C1. Verprobung'!$D$23,"-")))))))</f>
        <v>-</v>
      </c>
      <c r="Q1245" s="322" t="str">
        <f>IF($C1245="1 - HöS",'C1. Verprobung'!$E$17,
IF($C1245="2 - HöS/HS",'C1. Verprobung'!$E$18,
IF($C1245="3 - HS",'C1. Verprobung'!$E$19,
IF($C1245="4 - HS/MS",'C1. Verprobung'!$E$20,
IF($C1245="5 - MS",'C1. Verprobung'!$E$21,
IF($C1245="6 - MS/NS",'C1. Verprobung'!$E$22,
IF($C1245="7 - NS",'C1. Verprobung'!$E$23,"-")))))))</f>
        <v>-</v>
      </c>
      <c r="R1245" s="322" t="str">
        <f>IF($C1245="1 - HöS",'C1. Verprobung'!$F$17,
IF($C1245="2 - HöS/HS",'C1. Verprobung'!$F$18,
IF($C1245="3 - HS",'C1. Verprobung'!$F$19,
IF($C1245="4 - HS/MS",'C1. Verprobung'!$F$20,
IF($C1245="5 - MS",'C1. Verprobung'!$F$21,
IF($C1245="6 - MS/NS",'C1. Verprobung'!$F$22,
IF($C1245="7 - NS",'C1. Verprobung'!$F$23,"-")))))))</f>
        <v>-</v>
      </c>
      <c r="S1245" s="151"/>
      <c r="T1245" s="181">
        <f t="shared" si="98"/>
        <v>0</v>
      </c>
      <c r="U1245" s="181">
        <f t="shared" si="99"/>
        <v>0</v>
      </c>
      <c r="V1245" s="181">
        <f t="shared" si="100"/>
        <v>0</v>
      </c>
      <c r="W1245" s="181">
        <f t="shared" si="101"/>
        <v>0</v>
      </c>
      <c r="X1245" s="181">
        <f t="shared" si="102"/>
        <v>0</v>
      </c>
    </row>
    <row r="1246" spans="2:24" ht="15" customHeight="1" x14ac:dyDescent="0.2">
      <c r="B1246" s="337" t="s">
        <v>36</v>
      </c>
      <c r="C1246" s="133" t="s">
        <v>36</v>
      </c>
      <c r="D1246" s="133" t="s">
        <v>36</v>
      </c>
      <c r="E1246" s="133"/>
      <c r="F1246" s="133"/>
      <c r="G1246" s="133"/>
      <c r="H1246" s="133"/>
      <c r="I1246" s="133"/>
      <c r="J1246" s="133"/>
      <c r="K1246" s="154"/>
      <c r="L1246" s="154"/>
      <c r="M1246" s="154"/>
      <c r="N1246" s="154"/>
      <c r="O1246" s="322" t="str">
        <f>IF($C1246="1 - HöS",'C1. Verprobung'!$C$17,
IF($C1246="2 - HöS/HS",'C1. Verprobung'!$C$18,
IF($C1246="3 - HS",'C1. Verprobung'!$C$19,
IF($C1246="4 - HS/MS",'C1. Verprobung'!$C$20,
IF($C1246="5 - MS",'C1. Verprobung'!$C$21,
IF($C1246="6 - MS/NS",'C1. Verprobung'!$C$22,
IF($C1246="7 - NS",'C1. Verprobung'!$C$23,"-")))))))</f>
        <v>-</v>
      </c>
      <c r="P1246" s="322" t="str">
        <f>IF($C1246="1 - HöS",'C1. Verprobung'!$D$17,
IF($C1246="2 - HöS/HS",'C1. Verprobung'!$D$18,
IF($C1246="3 - HS",'C1. Verprobung'!$D$19,
IF($C1246="4 - HS/MS",'C1. Verprobung'!$D$20,
IF($C1246="5 - MS",'C1. Verprobung'!$D$21,
IF($C1246="6 - MS/NS",'C1. Verprobung'!$D$22,
IF($C1246="7 - NS",'C1. Verprobung'!$D$23,"-")))))))</f>
        <v>-</v>
      </c>
      <c r="Q1246" s="322" t="str">
        <f>IF($C1246="1 - HöS",'C1. Verprobung'!$E$17,
IF($C1246="2 - HöS/HS",'C1. Verprobung'!$E$18,
IF($C1246="3 - HS",'C1. Verprobung'!$E$19,
IF($C1246="4 - HS/MS",'C1. Verprobung'!$E$20,
IF($C1246="5 - MS",'C1. Verprobung'!$E$21,
IF($C1246="6 - MS/NS",'C1. Verprobung'!$E$22,
IF($C1246="7 - NS",'C1. Verprobung'!$E$23,"-")))))))</f>
        <v>-</v>
      </c>
      <c r="R1246" s="322" t="str">
        <f>IF($C1246="1 - HöS",'C1. Verprobung'!$F$17,
IF($C1246="2 - HöS/HS",'C1. Verprobung'!$F$18,
IF($C1246="3 - HS",'C1. Verprobung'!$F$19,
IF($C1246="4 - HS/MS",'C1. Verprobung'!$F$20,
IF($C1246="5 - MS",'C1. Verprobung'!$F$21,
IF($C1246="6 - MS/NS",'C1. Verprobung'!$F$22,
IF($C1246="7 - NS",'C1. Verprobung'!$F$23,"-")))))))</f>
        <v>-</v>
      </c>
      <c r="S1246" s="151"/>
      <c r="T1246" s="181">
        <f t="shared" si="98"/>
        <v>0</v>
      </c>
      <c r="U1246" s="181">
        <f t="shared" si="99"/>
        <v>0</v>
      </c>
      <c r="V1246" s="181">
        <f t="shared" si="100"/>
        <v>0</v>
      </c>
      <c r="W1246" s="181">
        <f t="shared" si="101"/>
        <v>0</v>
      </c>
      <c r="X1246" s="181">
        <f t="shared" si="102"/>
        <v>0</v>
      </c>
    </row>
    <row r="1247" spans="2:24" ht="15" customHeight="1" x14ac:dyDescent="0.2">
      <c r="B1247" s="337" t="s">
        <v>36</v>
      </c>
      <c r="C1247" s="133" t="s">
        <v>36</v>
      </c>
      <c r="D1247" s="133" t="s">
        <v>36</v>
      </c>
      <c r="E1247" s="133"/>
      <c r="F1247" s="133"/>
      <c r="G1247" s="133"/>
      <c r="H1247" s="133"/>
      <c r="I1247" s="133"/>
      <c r="J1247" s="133"/>
      <c r="K1247" s="154"/>
      <c r="L1247" s="154"/>
      <c r="M1247" s="154"/>
      <c r="N1247" s="154"/>
      <c r="O1247" s="322" t="str">
        <f>IF($C1247="1 - HöS",'C1. Verprobung'!$C$17,
IF($C1247="2 - HöS/HS",'C1. Verprobung'!$C$18,
IF($C1247="3 - HS",'C1. Verprobung'!$C$19,
IF($C1247="4 - HS/MS",'C1. Verprobung'!$C$20,
IF($C1247="5 - MS",'C1. Verprobung'!$C$21,
IF($C1247="6 - MS/NS",'C1. Verprobung'!$C$22,
IF($C1247="7 - NS",'C1. Verprobung'!$C$23,"-")))))))</f>
        <v>-</v>
      </c>
      <c r="P1247" s="322" t="str">
        <f>IF($C1247="1 - HöS",'C1. Verprobung'!$D$17,
IF($C1247="2 - HöS/HS",'C1. Verprobung'!$D$18,
IF($C1247="3 - HS",'C1. Verprobung'!$D$19,
IF($C1247="4 - HS/MS",'C1. Verprobung'!$D$20,
IF($C1247="5 - MS",'C1. Verprobung'!$D$21,
IF($C1247="6 - MS/NS",'C1. Verprobung'!$D$22,
IF($C1247="7 - NS",'C1. Verprobung'!$D$23,"-")))))))</f>
        <v>-</v>
      </c>
      <c r="Q1247" s="322" t="str">
        <f>IF($C1247="1 - HöS",'C1. Verprobung'!$E$17,
IF($C1247="2 - HöS/HS",'C1. Verprobung'!$E$18,
IF($C1247="3 - HS",'C1. Verprobung'!$E$19,
IF($C1247="4 - HS/MS",'C1. Verprobung'!$E$20,
IF($C1247="5 - MS",'C1. Verprobung'!$E$21,
IF($C1247="6 - MS/NS",'C1. Verprobung'!$E$22,
IF($C1247="7 - NS",'C1. Verprobung'!$E$23,"-")))))))</f>
        <v>-</v>
      </c>
      <c r="R1247" s="322" t="str">
        <f>IF($C1247="1 - HöS",'C1. Verprobung'!$F$17,
IF($C1247="2 - HöS/HS",'C1. Verprobung'!$F$18,
IF($C1247="3 - HS",'C1. Verprobung'!$F$19,
IF($C1247="4 - HS/MS",'C1. Verprobung'!$F$20,
IF($C1247="5 - MS",'C1. Verprobung'!$F$21,
IF($C1247="6 - MS/NS",'C1. Verprobung'!$F$22,
IF($C1247="7 - NS",'C1. Verprobung'!$F$23,"-")))))))</f>
        <v>-</v>
      </c>
      <c r="S1247" s="151"/>
      <c r="T1247" s="181">
        <f t="shared" si="98"/>
        <v>0</v>
      </c>
      <c r="U1247" s="181">
        <f t="shared" si="99"/>
        <v>0</v>
      </c>
      <c r="V1247" s="181">
        <f t="shared" si="100"/>
        <v>0</v>
      </c>
      <c r="W1247" s="181">
        <f t="shared" si="101"/>
        <v>0</v>
      </c>
      <c r="X1247" s="181">
        <f t="shared" si="102"/>
        <v>0</v>
      </c>
    </row>
    <row r="1248" spans="2:24" ht="15" customHeight="1" x14ac:dyDescent="0.2">
      <c r="B1248" s="337" t="s">
        <v>36</v>
      </c>
      <c r="C1248" s="133" t="s">
        <v>36</v>
      </c>
      <c r="D1248" s="133" t="s">
        <v>36</v>
      </c>
      <c r="E1248" s="133"/>
      <c r="F1248" s="133"/>
      <c r="G1248" s="133"/>
      <c r="H1248" s="133"/>
      <c r="I1248" s="133"/>
      <c r="J1248" s="133"/>
      <c r="K1248" s="154"/>
      <c r="L1248" s="154"/>
      <c r="M1248" s="154"/>
      <c r="N1248" s="154"/>
      <c r="O1248" s="322" t="str">
        <f>IF($C1248="1 - HöS",'C1. Verprobung'!$C$17,
IF($C1248="2 - HöS/HS",'C1. Verprobung'!$C$18,
IF($C1248="3 - HS",'C1. Verprobung'!$C$19,
IF($C1248="4 - HS/MS",'C1. Verprobung'!$C$20,
IF($C1248="5 - MS",'C1. Verprobung'!$C$21,
IF($C1248="6 - MS/NS",'C1. Verprobung'!$C$22,
IF($C1248="7 - NS",'C1. Verprobung'!$C$23,"-")))))))</f>
        <v>-</v>
      </c>
      <c r="P1248" s="322" t="str">
        <f>IF($C1248="1 - HöS",'C1. Verprobung'!$D$17,
IF($C1248="2 - HöS/HS",'C1. Verprobung'!$D$18,
IF($C1248="3 - HS",'C1. Verprobung'!$D$19,
IF($C1248="4 - HS/MS",'C1. Verprobung'!$D$20,
IF($C1248="5 - MS",'C1. Verprobung'!$D$21,
IF($C1248="6 - MS/NS",'C1. Verprobung'!$D$22,
IF($C1248="7 - NS",'C1. Verprobung'!$D$23,"-")))))))</f>
        <v>-</v>
      </c>
      <c r="Q1248" s="322" t="str">
        <f>IF($C1248="1 - HöS",'C1. Verprobung'!$E$17,
IF($C1248="2 - HöS/HS",'C1. Verprobung'!$E$18,
IF($C1248="3 - HS",'C1. Verprobung'!$E$19,
IF($C1248="4 - HS/MS",'C1. Verprobung'!$E$20,
IF($C1248="5 - MS",'C1. Verprobung'!$E$21,
IF($C1248="6 - MS/NS",'C1. Verprobung'!$E$22,
IF($C1248="7 - NS",'C1. Verprobung'!$E$23,"-")))))))</f>
        <v>-</v>
      </c>
      <c r="R1248" s="322" t="str">
        <f>IF($C1248="1 - HöS",'C1. Verprobung'!$F$17,
IF($C1248="2 - HöS/HS",'C1. Verprobung'!$F$18,
IF($C1248="3 - HS",'C1. Verprobung'!$F$19,
IF($C1248="4 - HS/MS",'C1. Verprobung'!$F$20,
IF($C1248="5 - MS",'C1. Verprobung'!$F$21,
IF($C1248="6 - MS/NS",'C1. Verprobung'!$F$22,
IF($C1248="7 - NS",'C1. Verprobung'!$F$23,"-")))))))</f>
        <v>-</v>
      </c>
      <c r="S1248" s="151"/>
      <c r="T1248" s="181">
        <f t="shared" si="98"/>
        <v>0</v>
      </c>
      <c r="U1248" s="181">
        <f t="shared" si="99"/>
        <v>0</v>
      </c>
      <c r="V1248" s="181">
        <f t="shared" si="100"/>
        <v>0</v>
      </c>
      <c r="W1248" s="181">
        <f t="shared" si="101"/>
        <v>0</v>
      </c>
      <c r="X1248" s="181">
        <f t="shared" si="102"/>
        <v>0</v>
      </c>
    </row>
    <row r="1249" spans="2:24" ht="15" customHeight="1" x14ac:dyDescent="0.2">
      <c r="B1249" s="337" t="s">
        <v>36</v>
      </c>
      <c r="C1249" s="133" t="s">
        <v>36</v>
      </c>
      <c r="D1249" s="133" t="s">
        <v>36</v>
      </c>
      <c r="E1249" s="133"/>
      <c r="F1249" s="133"/>
      <c r="G1249" s="133"/>
      <c r="H1249" s="133"/>
      <c r="I1249" s="133"/>
      <c r="J1249" s="133"/>
      <c r="K1249" s="154"/>
      <c r="L1249" s="154"/>
      <c r="M1249" s="154"/>
      <c r="N1249" s="154"/>
      <c r="O1249" s="322" t="str">
        <f>IF($C1249="1 - HöS",'C1. Verprobung'!$C$17,
IF($C1249="2 - HöS/HS",'C1. Verprobung'!$C$18,
IF($C1249="3 - HS",'C1. Verprobung'!$C$19,
IF($C1249="4 - HS/MS",'C1. Verprobung'!$C$20,
IF($C1249="5 - MS",'C1. Verprobung'!$C$21,
IF($C1249="6 - MS/NS",'C1. Verprobung'!$C$22,
IF($C1249="7 - NS",'C1. Verprobung'!$C$23,"-")))))))</f>
        <v>-</v>
      </c>
      <c r="P1249" s="322" t="str">
        <f>IF($C1249="1 - HöS",'C1. Verprobung'!$D$17,
IF($C1249="2 - HöS/HS",'C1. Verprobung'!$D$18,
IF($C1249="3 - HS",'C1. Verprobung'!$D$19,
IF($C1249="4 - HS/MS",'C1. Verprobung'!$D$20,
IF($C1249="5 - MS",'C1. Verprobung'!$D$21,
IF($C1249="6 - MS/NS",'C1. Verprobung'!$D$22,
IF($C1249="7 - NS",'C1. Verprobung'!$D$23,"-")))))))</f>
        <v>-</v>
      </c>
      <c r="Q1249" s="322" t="str">
        <f>IF($C1249="1 - HöS",'C1. Verprobung'!$E$17,
IF($C1249="2 - HöS/HS",'C1. Verprobung'!$E$18,
IF($C1249="3 - HS",'C1. Verprobung'!$E$19,
IF($C1249="4 - HS/MS",'C1. Verprobung'!$E$20,
IF($C1249="5 - MS",'C1. Verprobung'!$E$21,
IF($C1249="6 - MS/NS",'C1. Verprobung'!$E$22,
IF($C1249="7 - NS",'C1. Verprobung'!$E$23,"-")))))))</f>
        <v>-</v>
      </c>
      <c r="R1249" s="322" t="str">
        <f>IF($C1249="1 - HöS",'C1. Verprobung'!$F$17,
IF($C1249="2 - HöS/HS",'C1. Verprobung'!$F$18,
IF($C1249="3 - HS",'C1. Verprobung'!$F$19,
IF($C1249="4 - HS/MS",'C1. Verprobung'!$F$20,
IF($C1249="5 - MS",'C1. Verprobung'!$F$21,
IF($C1249="6 - MS/NS",'C1. Verprobung'!$F$22,
IF($C1249="7 - NS",'C1. Verprobung'!$F$23,"-")))))))</f>
        <v>-</v>
      </c>
      <c r="S1249" s="151"/>
      <c r="T1249" s="181">
        <f t="shared" si="98"/>
        <v>0</v>
      </c>
      <c r="U1249" s="181">
        <f t="shared" si="99"/>
        <v>0</v>
      </c>
      <c r="V1249" s="181">
        <f t="shared" si="100"/>
        <v>0</v>
      </c>
      <c r="W1249" s="181">
        <f t="shared" si="101"/>
        <v>0</v>
      </c>
      <c r="X1249" s="181">
        <f t="shared" si="102"/>
        <v>0</v>
      </c>
    </row>
    <row r="1250" spans="2:24" ht="15" customHeight="1" x14ac:dyDescent="0.2">
      <c r="B1250" s="337" t="s">
        <v>36</v>
      </c>
      <c r="C1250" s="133" t="s">
        <v>36</v>
      </c>
      <c r="D1250" s="133" t="s">
        <v>36</v>
      </c>
      <c r="E1250" s="133"/>
      <c r="F1250" s="133"/>
      <c r="G1250" s="133"/>
      <c r="H1250" s="133"/>
      <c r="I1250" s="133"/>
      <c r="J1250" s="133"/>
      <c r="K1250" s="154"/>
      <c r="L1250" s="154"/>
      <c r="M1250" s="154"/>
      <c r="N1250" s="154"/>
      <c r="O1250" s="322" t="str">
        <f>IF($C1250="1 - HöS",'C1. Verprobung'!$C$17,
IF($C1250="2 - HöS/HS",'C1. Verprobung'!$C$18,
IF($C1250="3 - HS",'C1. Verprobung'!$C$19,
IF($C1250="4 - HS/MS",'C1. Verprobung'!$C$20,
IF($C1250="5 - MS",'C1. Verprobung'!$C$21,
IF($C1250="6 - MS/NS",'C1. Verprobung'!$C$22,
IF($C1250="7 - NS",'C1. Verprobung'!$C$23,"-")))))))</f>
        <v>-</v>
      </c>
      <c r="P1250" s="322" t="str">
        <f>IF($C1250="1 - HöS",'C1. Verprobung'!$D$17,
IF($C1250="2 - HöS/HS",'C1. Verprobung'!$D$18,
IF($C1250="3 - HS",'C1. Verprobung'!$D$19,
IF($C1250="4 - HS/MS",'C1. Verprobung'!$D$20,
IF($C1250="5 - MS",'C1. Verprobung'!$D$21,
IF($C1250="6 - MS/NS",'C1. Verprobung'!$D$22,
IF($C1250="7 - NS",'C1. Verprobung'!$D$23,"-")))))))</f>
        <v>-</v>
      </c>
      <c r="Q1250" s="322" t="str">
        <f>IF($C1250="1 - HöS",'C1. Verprobung'!$E$17,
IF($C1250="2 - HöS/HS",'C1. Verprobung'!$E$18,
IF($C1250="3 - HS",'C1. Verprobung'!$E$19,
IF($C1250="4 - HS/MS",'C1. Verprobung'!$E$20,
IF($C1250="5 - MS",'C1. Verprobung'!$E$21,
IF($C1250="6 - MS/NS",'C1. Verprobung'!$E$22,
IF($C1250="7 - NS",'C1. Verprobung'!$E$23,"-")))))))</f>
        <v>-</v>
      </c>
      <c r="R1250" s="322" t="str">
        <f>IF($C1250="1 - HöS",'C1. Verprobung'!$F$17,
IF($C1250="2 - HöS/HS",'C1. Verprobung'!$F$18,
IF($C1250="3 - HS",'C1. Verprobung'!$F$19,
IF($C1250="4 - HS/MS",'C1. Verprobung'!$F$20,
IF($C1250="5 - MS",'C1. Verprobung'!$F$21,
IF($C1250="6 - MS/NS",'C1. Verprobung'!$F$22,
IF($C1250="7 - NS",'C1. Verprobung'!$F$23,"-")))))))</f>
        <v>-</v>
      </c>
      <c r="S1250" s="151"/>
      <c r="T1250" s="181">
        <f t="shared" si="98"/>
        <v>0</v>
      </c>
      <c r="U1250" s="181">
        <f t="shared" si="99"/>
        <v>0</v>
      </c>
      <c r="V1250" s="181">
        <f t="shared" si="100"/>
        <v>0</v>
      </c>
      <c r="W1250" s="181">
        <f t="shared" si="101"/>
        <v>0</v>
      </c>
      <c r="X1250" s="181">
        <f t="shared" si="102"/>
        <v>0</v>
      </c>
    </row>
    <row r="1251" spans="2:24" ht="15" customHeight="1" x14ac:dyDescent="0.2">
      <c r="B1251" s="337" t="s">
        <v>36</v>
      </c>
      <c r="C1251" s="133" t="s">
        <v>36</v>
      </c>
      <c r="D1251" s="133" t="s">
        <v>36</v>
      </c>
      <c r="E1251" s="133"/>
      <c r="F1251" s="133"/>
      <c r="G1251" s="133"/>
      <c r="H1251" s="133"/>
      <c r="I1251" s="133"/>
      <c r="J1251" s="133"/>
      <c r="K1251" s="154"/>
      <c r="L1251" s="154"/>
      <c r="M1251" s="154"/>
      <c r="N1251" s="154"/>
      <c r="O1251" s="322" t="str">
        <f>IF($C1251="1 - HöS",'C1. Verprobung'!$C$17,
IF($C1251="2 - HöS/HS",'C1. Verprobung'!$C$18,
IF($C1251="3 - HS",'C1. Verprobung'!$C$19,
IF($C1251="4 - HS/MS",'C1. Verprobung'!$C$20,
IF($C1251="5 - MS",'C1. Verprobung'!$C$21,
IF($C1251="6 - MS/NS",'C1. Verprobung'!$C$22,
IF($C1251="7 - NS",'C1. Verprobung'!$C$23,"-")))))))</f>
        <v>-</v>
      </c>
      <c r="P1251" s="322" t="str">
        <f>IF($C1251="1 - HöS",'C1. Verprobung'!$D$17,
IF($C1251="2 - HöS/HS",'C1. Verprobung'!$D$18,
IF($C1251="3 - HS",'C1. Verprobung'!$D$19,
IF($C1251="4 - HS/MS",'C1. Verprobung'!$D$20,
IF($C1251="5 - MS",'C1. Verprobung'!$D$21,
IF($C1251="6 - MS/NS",'C1. Verprobung'!$D$22,
IF($C1251="7 - NS",'C1. Verprobung'!$D$23,"-")))))))</f>
        <v>-</v>
      </c>
      <c r="Q1251" s="322" t="str">
        <f>IF($C1251="1 - HöS",'C1. Verprobung'!$E$17,
IF($C1251="2 - HöS/HS",'C1. Verprobung'!$E$18,
IF($C1251="3 - HS",'C1. Verprobung'!$E$19,
IF($C1251="4 - HS/MS",'C1. Verprobung'!$E$20,
IF($C1251="5 - MS",'C1. Verprobung'!$E$21,
IF($C1251="6 - MS/NS",'C1. Verprobung'!$E$22,
IF($C1251="7 - NS",'C1. Verprobung'!$E$23,"-")))))))</f>
        <v>-</v>
      </c>
      <c r="R1251" s="322" t="str">
        <f>IF($C1251="1 - HöS",'C1. Verprobung'!$F$17,
IF($C1251="2 - HöS/HS",'C1. Verprobung'!$F$18,
IF($C1251="3 - HS",'C1. Verprobung'!$F$19,
IF($C1251="4 - HS/MS",'C1. Verprobung'!$F$20,
IF($C1251="5 - MS",'C1. Verprobung'!$F$21,
IF($C1251="6 - MS/NS",'C1. Verprobung'!$F$22,
IF($C1251="7 - NS",'C1. Verprobung'!$F$23,"-")))))))</f>
        <v>-</v>
      </c>
      <c r="S1251" s="151"/>
      <c r="T1251" s="181">
        <f t="shared" si="98"/>
        <v>0</v>
      </c>
      <c r="U1251" s="181">
        <f t="shared" si="99"/>
        <v>0</v>
      </c>
      <c r="V1251" s="181">
        <f t="shared" si="100"/>
        <v>0</v>
      </c>
      <c r="W1251" s="181">
        <f t="shared" si="101"/>
        <v>0</v>
      </c>
      <c r="X1251" s="181">
        <f t="shared" si="102"/>
        <v>0</v>
      </c>
    </row>
    <row r="1252" spans="2:24" ht="15" customHeight="1" x14ac:dyDescent="0.2">
      <c r="B1252" s="337" t="s">
        <v>36</v>
      </c>
      <c r="C1252" s="133" t="s">
        <v>36</v>
      </c>
      <c r="D1252" s="133" t="s">
        <v>36</v>
      </c>
      <c r="E1252" s="133"/>
      <c r="F1252" s="133"/>
      <c r="G1252" s="133"/>
      <c r="H1252" s="133"/>
      <c r="I1252" s="133"/>
      <c r="J1252" s="133"/>
      <c r="K1252" s="154"/>
      <c r="L1252" s="154"/>
      <c r="M1252" s="154"/>
      <c r="N1252" s="154"/>
      <c r="O1252" s="322" t="str">
        <f>IF($C1252="1 - HöS",'C1. Verprobung'!$C$17,
IF($C1252="2 - HöS/HS",'C1. Verprobung'!$C$18,
IF($C1252="3 - HS",'C1. Verprobung'!$C$19,
IF($C1252="4 - HS/MS",'C1. Verprobung'!$C$20,
IF($C1252="5 - MS",'C1. Verprobung'!$C$21,
IF($C1252="6 - MS/NS",'C1. Verprobung'!$C$22,
IF($C1252="7 - NS",'C1. Verprobung'!$C$23,"-")))))))</f>
        <v>-</v>
      </c>
      <c r="P1252" s="322" t="str">
        <f>IF($C1252="1 - HöS",'C1. Verprobung'!$D$17,
IF($C1252="2 - HöS/HS",'C1. Verprobung'!$D$18,
IF($C1252="3 - HS",'C1. Verprobung'!$D$19,
IF($C1252="4 - HS/MS",'C1. Verprobung'!$D$20,
IF($C1252="5 - MS",'C1. Verprobung'!$D$21,
IF($C1252="6 - MS/NS",'C1. Verprobung'!$D$22,
IF($C1252="7 - NS",'C1. Verprobung'!$D$23,"-")))))))</f>
        <v>-</v>
      </c>
      <c r="Q1252" s="322" t="str">
        <f>IF($C1252="1 - HöS",'C1. Verprobung'!$E$17,
IF($C1252="2 - HöS/HS",'C1. Verprobung'!$E$18,
IF($C1252="3 - HS",'C1. Verprobung'!$E$19,
IF($C1252="4 - HS/MS",'C1. Verprobung'!$E$20,
IF($C1252="5 - MS",'C1. Verprobung'!$E$21,
IF($C1252="6 - MS/NS",'C1. Verprobung'!$E$22,
IF($C1252="7 - NS",'C1. Verprobung'!$E$23,"-")))))))</f>
        <v>-</v>
      </c>
      <c r="R1252" s="322" t="str">
        <f>IF($C1252="1 - HöS",'C1. Verprobung'!$F$17,
IF($C1252="2 - HöS/HS",'C1. Verprobung'!$F$18,
IF($C1252="3 - HS",'C1. Verprobung'!$F$19,
IF($C1252="4 - HS/MS",'C1. Verprobung'!$F$20,
IF($C1252="5 - MS",'C1. Verprobung'!$F$21,
IF($C1252="6 - MS/NS",'C1. Verprobung'!$F$22,
IF($C1252="7 - NS",'C1. Verprobung'!$F$23,"-")))))))</f>
        <v>-</v>
      </c>
      <c r="S1252" s="151"/>
      <c r="T1252" s="181">
        <f t="shared" si="98"/>
        <v>0</v>
      </c>
      <c r="U1252" s="181">
        <f t="shared" si="99"/>
        <v>0</v>
      </c>
      <c r="V1252" s="181">
        <f t="shared" si="100"/>
        <v>0</v>
      </c>
      <c r="W1252" s="181">
        <f t="shared" si="101"/>
        <v>0</v>
      </c>
      <c r="X1252" s="181">
        <f t="shared" si="102"/>
        <v>0</v>
      </c>
    </row>
    <row r="1253" spans="2:24" ht="15" customHeight="1" x14ac:dyDescent="0.2">
      <c r="B1253" s="337" t="s">
        <v>36</v>
      </c>
      <c r="C1253" s="133" t="s">
        <v>36</v>
      </c>
      <c r="D1253" s="133" t="s">
        <v>36</v>
      </c>
      <c r="E1253" s="133"/>
      <c r="F1253" s="133"/>
      <c r="G1253" s="133"/>
      <c r="H1253" s="133"/>
      <c r="I1253" s="133"/>
      <c r="J1253" s="133"/>
      <c r="K1253" s="154"/>
      <c r="L1253" s="154"/>
      <c r="M1253" s="154"/>
      <c r="N1253" s="154"/>
      <c r="O1253" s="322" t="str">
        <f>IF($C1253="1 - HöS",'C1. Verprobung'!$C$17,
IF($C1253="2 - HöS/HS",'C1. Verprobung'!$C$18,
IF($C1253="3 - HS",'C1. Verprobung'!$C$19,
IF($C1253="4 - HS/MS",'C1. Verprobung'!$C$20,
IF($C1253="5 - MS",'C1. Verprobung'!$C$21,
IF($C1253="6 - MS/NS",'C1. Verprobung'!$C$22,
IF($C1253="7 - NS",'C1. Verprobung'!$C$23,"-")))))))</f>
        <v>-</v>
      </c>
      <c r="P1253" s="322" t="str">
        <f>IF($C1253="1 - HöS",'C1. Verprobung'!$D$17,
IF($C1253="2 - HöS/HS",'C1. Verprobung'!$D$18,
IF($C1253="3 - HS",'C1. Verprobung'!$D$19,
IF($C1253="4 - HS/MS",'C1. Verprobung'!$D$20,
IF($C1253="5 - MS",'C1. Verprobung'!$D$21,
IF($C1253="6 - MS/NS",'C1. Verprobung'!$D$22,
IF($C1253="7 - NS",'C1. Verprobung'!$D$23,"-")))))))</f>
        <v>-</v>
      </c>
      <c r="Q1253" s="322" t="str">
        <f>IF($C1253="1 - HöS",'C1. Verprobung'!$E$17,
IF($C1253="2 - HöS/HS",'C1. Verprobung'!$E$18,
IF($C1253="3 - HS",'C1. Verprobung'!$E$19,
IF($C1253="4 - HS/MS",'C1. Verprobung'!$E$20,
IF($C1253="5 - MS",'C1. Verprobung'!$E$21,
IF($C1253="6 - MS/NS",'C1. Verprobung'!$E$22,
IF($C1253="7 - NS",'C1. Verprobung'!$E$23,"-")))))))</f>
        <v>-</v>
      </c>
      <c r="R1253" s="322" t="str">
        <f>IF($C1253="1 - HöS",'C1. Verprobung'!$F$17,
IF($C1253="2 - HöS/HS",'C1. Verprobung'!$F$18,
IF($C1253="3 - HS",'C1. Verprobung'!$F$19,
IF($C1253="4 - HS/MS",'C1. Verprobung'!$F$20,
IF($C1253="5 - MS",'C1. Verprobung'!$F$21,
IF($C1253="6 - MS/NS",'C1. Verprobung'!$F$22,
IF($C1253="7 - NS",'C1. Verprobung'!$F$23,"-")))))))</f>
        <v>-</v>
      </c>
      <c r="S1253" s="151"/>
      <c r="T1253" s="181">
        <f t="shared" si="98"/>
        <v>0</v>
      </c>
      <c r="U1253" s="181">
        <f t="shared" si="99"/>
        <v>0</v>
      </c>
      <c r="V1253" s="181">
        <f t="shared" si="100"/>
        <v>0</v>
      </c>
      <c r="W1253" s="181">
        <f t="shared" si="101"/>
        <v>0</v>
      </c>
      <c r="X1253" s="181">
        <f t="shared" si="102"/>
        <v>0</v>
      </c>
    </row>
    <row r="1254" spans="2:24" ht="15" customHeight="1" x14ac:dyDescent="0.2">
      <c r="B1254" s="337" t="s">
        <v>36</v>
      </c>
      <c r="C1254" s="133" t="s">
        <v>36</v>
      </c>
      <c r="D1254" s="133" t="s">
        <v>36</v>
      </c>
      <c r="E1254" s="133"/>
      <c r="F1254" s="133"/>
      <c r="G1254" s="133"/>
      <c r="H1254" s="133"/>
      <c r="I1254" s="133"/>
      <c r="J1254" s="133"/>
      <c r="K1254" s="154"/>
      <c r="L1254" s="154"/>
      <c r="M1254" s="154"/>
      <c r="N1254" s="154"/>
      <c r="O1254" s="322" t="str">
        <f>IF($C1254="1 - HöS",'C1. Verprobung'!$C$17,
IF($C1254="2 - HöS/HS",'C1. Verprobung'!$C$18,
IF($C1254="3 - HS",'C1. Verprobung'!$C$19,
IF($C1254="4 - HS/MS",'C1. Verprobung'!$C$20,
IF($C1254="5 - MS",'C1. Verprobung'!$C$21,
IF($C1254="6 - MS/NS",'C1. Verprobung'!$C$22,
IF($C1254="7 - NS",'C1. Verprobung'!$C$23,"-")))))))</f>
        <v>-</v>
      </c>
      <c r="P1254" s="322" t="str">
        <f>IF($C1254="1 - HöS",'C1. Verprobung'!$D$17,
IF($C1254="2 - HöS/HS",'C1. Verprobung'!$D$18,
IF($C1254="3 - HS",'C1. Verprobung'!$D$19,
IF($C1254="4 - HS/MS",'C1. Verprobung'!$D$20,
IF($C1254="5 - MS",'C1. Verprobung'!$D$21,
IF($C1254="6 - MS/NS",'C1. Verprobung'!$D$22,
IF($C1254="7 - NS",'C1. Verprobung'!$D$23,"-")))))))</f>
        <v>-</v>
      </c>
      <c r="Q1254" s="322" t="str">
        <f>IF($C1254="1 - HöS",'C1. Verprobung'!$E$17,
IF($C1254="2 - HöS/HS",'C1. Verprobung'!$E$18,
IF($C1254="3 - HS",'C1. Verprobung'!$E$19,
IF($C1254="4 - HS/MS",'C1. Verprobung'!$E$20,
IF($C1254="5 - MS",'C1. Verprobung'!$E$21,
IF($C1254="6 - MS/NS",'C1. Verprobung'!$E$22,
IF($C1254="7 - NS",'C1. Verprobung'!$E$23,"-")))))))</f>
        <v>-</v>
      </c>
      <c r="R1254" s="322" t="str">
        <f>IF($C1254="1 - HöS",'C1. Verprobung'!$F$17,
IF($C1254="2 - HöS/HS",'C1. Verprobung'!$F$18,
IF($C1254="3 - HS",'C1. Verprobung'!$F$19,
IF($C1254="4 - HS/MS",'C1. Verprobung'!$F$20,
IF($C1254="5 - MS",'C1. Verprobung'!$F$21,
IF($C1254="6 - MS/NS",'C1. Verprobung'!$F$22,
IF($C1254="7 - NS",'C1. Verprobung'!$F$23,"-")))))))</f>
        <v>-</v>
      </c>
      <c r="S1254" s="151"/>
      <c r="T1254" s="181">
        <f t="shared" si="98"/>
        <v>0</v>
      </c>
      <c r="U1254" s="181">
        <f t="shared" si="99"/>
        <v>0</v>
      </c>
      <c r="V1254" s="181">
        <f t="shared" si="100"/>
        <v>0</v>
      </c>
      <c r="W1254" s="181">
        <f t="shared" si="101"/>
        <v>0</v>
      </c>
      <c r="X1254" s="181">
        <f t="shared" si="102"/>
        <v>0</v>
      </c>
    </row>
    <row r="1255" spans="2:24" ht="15" customHeight="1" x14ac:dyDescent="0.2">
      <c r="B1255" s="337" t="s">
        <v>36</v>
      </c>
      <c r="C1255" s="133" t="s">
        <v>36</v>
      </c>
      <c r="D1255" s="133" t="s">
        <v>36</v>
      </c>
      <c r="E1255" s="133"/>
      <c r="F1255" s="133"/>
      <c r="G1255" s="133"/>
      <c r="H1255" s="133"/>
      <c r="I1255" s="133"/>
      <c r="J1255" s="133"/>
      <c r="K1255" s="154"/>
      <c r="L1255" s="154"/>
      <c r="M1255" s="154"/>
      <c r="N1255" s="154"/>
      <c r="O1255" s="322" t="str">
        <f>IF($C1255="1 - HöS",'C1. Verprobung'!$C$17,
IF($C1255="2 - HöS/HS",'C1. Verprobung'!$C$18,
IF($C1255="3 - HS",'C1. Verprobung'!$C$19,
IF($C1255="4 - HS/MS",'C1. Verprobung'!$C$20,
IF($C1255="5 - MS",'C1. Verprobung'!$C$21,
IF($C1255="6 - MS/NS",'C1. Verprobung'!$C$22,
IF($C1255="7 - NS",'C1. Verprobung'!$C$23,"-")))))))</f>
        <v>-</v>
      </c>
      <c r="P1255" s="322" t="str">
        <f>IF($C1255="1 - HöS",'C1. Verprobung'!$D$17,
IF($C1255="2 - HöS/HS",'C1. Verprobung'!$D$18,
IF($C1255="3 - HS",'C1. Verprobung'!$D$19,
IF($C1255="4 - HS/MS",'C1. Verprobung'!$D$20,
IF($C1255="5 - MS",'C1. Verprobung'!$D$21,
IF($C1255="6 - MS/NS",'C1. Verprobung'!$D$22,
IF($C1255="7 - NS",'C1. Verprobung'!$D$23,"-")))))))</f>
        <v>-</v>
      </c>
      <c r="Q1255" s="322" t="str">
        <f>IF($C1255="1 - HöS",'C1. Verprobung'!$E$17,
IF($C1255="2 - HöS/HS",'C1. Verprobung'!$E$18,
IF($C1255="3 - HS",'C1. Verprobung'!$E$19,
IF($C1255="4 - HS/MS",'C1. Verprobung'!$E$20,
IF($C1255="5 - MS",'C1. Verprobung'!$E$21,
IF($C1255="6 - MS/NS",'C1. Verprobung'!$E$22,
IF($C1255="7 - NS",'C1. Verprobung'!$E$23,"-")))))))</f>
        <v>-</v>
      </c>
      <c r="R1255" s="322" t="str">
        <f>IF($C1255="1 - HöS",'C1. Verprobung'!$F$17,
IF($C1255="2 - HöS/HS",'C1. Verprobung'!$F$18,
IF($C1255="3 - HS",'C1. Verprobung'!$F$19,
IF($C1255="4 - HS/MS",'C1. Verprobung'!$F$20,
IF($C1255="5 - MS",'C1. Verprobung'!$F$21,
IF($C1255="6 - MS/NS",'C1. Verprobung'!$F$22,
IF($C1255="7 - NS",'C1. Verprobung'!$F$23,"-")))))))</f>
        <v>-</v>
      </c>
      <c r="S1255" s="151"/>
      <c r="T1255" s="181">
        <f t="shared" si="98"/>
        <v>0</v>
      </c>
      <c r="U1255" s="181">
        <f t="shared" si="99"/>
        <v>0</v>
      </c>
      <c r="V1255" s="181">
        <f t="shared" si="100"/>
        <v>0</v>
      </c>
      <c r="W1255" s="181">
        <f t="shared" si="101"/>
        <v>0</v>
      </c>
      <c r="X1255" s="181">
        <f t="shared" si="102"/>
        <v>0</v>
      </c>
    </row>
    <row r="1256" spans="2:24" ht="15" customHeight="1" x14ac:dyDescent="0.2">
      <c r="B1256" s="337" t="s">
        <v>36</v>
      </c>
      <c r="C1256" s="133" t="s">
        <v>36</v>
      </c>
      <c r="D1256" s="133" t="s">
        <v>36</v>
      </c>
      <c r="E1256" s="133"/>
      <c r="F1256" s="133"/>
      <c r="G1256" s="133"/>
      <c r="H1256" s="133"/>
      <c r="I1256" s="133"/>
      <c r="J1256" s="133"/>
      <c r="K1256" s="154"/>
      <c r="L1256" s="154"/>
      <c r="M1256" s="154"/>
      <c r="N1256" s="154"/>
      <c r="O1256" s="322" t="str">
        <f>IF($C1256="1 - HöS",'C1. Verprobung'!$C$17,
IF($C1256="2 - HöS/HS",'C1. Verprobung'!$C$18,
IF($C1256="3 - HS",'C1. Verprobung'!$C$19,
IF($C1256="4 - HS/MS",'C1. Verprobung'!$C$20,
IF($C1256="5 - MS",'C1. Verprobung'!$C$21,
IF($C1256="6 - MS/NS",'C1. Verprobung'!$C$22,
IF($C1256="7 - NS",'C1. Verprobung'!$C$23,"-")))))))</f>
        <v>-</v>
      </c>
      <c r="P1256" s="322" t="str">
        <f>IF($C1256="1 - HöS",'C1. Verprobung'!$D$17,
IF($C1256="2 - HöS/HS",'C1. Verprobung'!$D$18,
IF($C1256="3 - HS",'C1. Verprobung'!$D$19,
IF($C1256="4 - HS/MS",'C1. Verprobung'!$D$20,
IF($C1256="5 - MS",'C1. Verprobung'!$D$21,
IF($C1256="6 - MS/NS",'C1. Verprobung'!$D$22,
IF($C1256="7 - NS",'C1. Verprobung'!$D$23,"-")))))))</f>
        <v>-</v>
      </c>
      <c r="Q1256" s="322" t="str">
        <f>IF($C1256="1 - HöS",'C1. Verprobung'!$E$17,
IF($C1256="2 - HöS/HS",'C1. Verprobung'!$E$18,
IF($C1256="3 - HS",'C1. Verprobung'!$E$19,
IF($C1256="4 - HS/MS",'C1. Verprobung'!$E$20,
IF($C1256="5 - MS",'C1. Verprobung'!$E$21,
IF($C1256="6 - MS/NS",'C1. Verprobung'!$E$22,
IF($C1256="7 - NS",'C1. Verprobung'!$E$23,"-")))))))</f>
        <v>-</v>
      </c>
      <c r="R1256" s="322" t="str">
        <f>IF($C1256="1 - HöS",'C1. Verprobung'!$F$17,
IF($C1256="2 - HöS/HS",'C1. Verprobung'!$F$18,
IF($C1256="3 - HS",'C1. Verprobung'!$F$19,
IF($C1256="4 - HS/MS",'C1. Verprobung'!$F$20,
IF($C1256="5 - MS",'C1. Verprobung'!$F$21,
IF($C1256="6 - MS/NS",'C1. Verprobung'!$F$22,
IF($C1256="7 - NS",'C1. Verprobung'!$F$23,"-")))))))</f>
        <v>-</v>
      </c>
      <c r="S1256" s="151"/>
      <c r="T1256" s="181">
        <f t="shared" si="98"/>
        <v>0</v>
      </c>
      <c r="U1256" s="181">
        <f t="shared" si="99"/>
        <v>0</v>
      </c>
      <c r="V1256" s="181">
        <f t="shared" si="100"/>
        <v>0</v>
      </c>
      <c r="W1256" s="181">
        <f t="shared" si="101"/>
        <v>0</v>
      </c>
      <c r="X1256" s="181">
        <f t="shared" si="102"/>
        <v>0</v>
      </c>
    </row>
    <row r="1257" spans="2:24" ht="15" customHeight="1" x14ac:dyDescent="0.2">
      <c r="B1257" s="337" t="s">
        <v>36</v>
      </c>
      <c r="C1257" s="133" t="s">
        <v>36</v>
      </c>
      <c r="D1257" s="133" t="s">
        <v>36</v>
      </c>
      <c r="E1257" s="133"/>
      <c r="F1257" s="133"/>
      <c r="G1257" s="133"/>
      <c r="H1257" s="133"/>
      <c r="I1257" s="133"/>
      <c r="J1257" s="133"/>
      <c r="K1257" s="154"/>
      <c r="L1257" s="154"/>
      <c r="M1257" s="154"/>
      <c r="N1257" s="154"/>
      <c r="O1257" s="322" t="str">
        <f>IF($C1257="1 - HöS",'C1. Verprobung'!$C$17,
IF($C1257="2 - HöS/HS",'C1. Verprobung'!$C$18,
IF($C1257="3 - HS",'C1. Verprobung'!$C$19,
IF($C1257="4 - HS/MS",'C1. Verprobung'!$C$20,
IF($C1257="5 - MS",'C1. Verprobung'!$C$21,
IF($C1257="6 - MS/NS",'C1. Verprobung'!$C$22,
IF($C1257="7 - NS",'C1. Verprobung'!$C$23,"-")))))))</f>
        <v>-</v>
      </c>
      <c r="P1257" s="322" t="str">
        <f>IF($C1257="1 - HöS",'C1. Verprobung'!$D$17,
IF($C1257="2 - HöS/HS",'C1. Verprobung'!$D$18,
IF($C1257="3 - HS",'C1. Verprobung'!$D$19,
IF($C1257="4 - HS/MS",'C1. Verprobung'!$D$20,
IF($C1257="5 - MS",'C1. Verprobung'!$D$21,
IF($C1257="6 - MS/NS",'C1. Verprobung'!$D$22,
IF($C1257="7 - NS",'C1. Verprobung'!$D$23,"-")))))))</f>
        <v>-</v>
      </c>
      <c r="Q1257" s="322" t="str">
        <f>IF($C1257="1 - HöS",'C1. Verprobung'!$E$17,
IF($C1257="2 - HöS/HS",'C1. Verprobung'!$E$18,
IF($C1257="3 - HS",'C1. Verprobung'!$E$19,
IF($C1257="4 - HS/MS",'C1. Verprobung'!$E$20,
IF($C1257="5 - MS",'C1. Verprobung'!$E$21,
IF($C1257="6 - MS/NS",'C1. Verprobung'!$E$22,
IF($C1257="7 - NS",'C1. Verprobung'!$E$23,"-")))))))</f>
        <v>-</v>
      </c>
      <c r="R1257" s="322" t="str">
        <f>IF($C1257="1 - HöS",'C1. Verprobung'!$F$17,
IF($C1257="2 - HöS/HS",'C1. Verprobung'!$F$18,
IF($C1257="3 - HS",'C1. Verprobung'!$F$19,
IF($C1257="4 - HS/MS",'C1. Verprobung'!$F$20,
IF($C1257="5 - MS",'C1. Verprobung'!$F$21,
IF($C1257="6 - MS/NS",'C1. Verprobung'!$F$22,
IF($C1257="7 - NS",'C1. Verprobung'!$F$23,"-")))))))</f>
        <v>-</v>
      </c>
      <c r="S1257" s="151"/>
      <c r="T1257" s="181">
        <f t="shared" si="98"/>
        <v>0</v>
      </c>
      <c r="U1257" s="181">
        <f t="shared" si="99"/>
        <v>0</v>
      </c>
      <c r="V1257" s="181">
        <f t="shared" si="100"/>
        <v>0</v>
      </c>
      <c r="W1257" s="181">
        <f t="shared" si="101"/>
        <v>0</v>
      </c>
      <c r="X1257" s="181">
        <f t="shared" si="102"/>
        <v>0</v>
      </c>
    </row>
    <row r="1258" spans="2:24" ht="15" customHeight="1" x14ac:dyDescent="0.2">
      <c r="B1258" s="337" t="s">
        <v>36</v>
      </c>
      <c r="C1258" s="133" t="s">
        <v>36</v>
      </c>
      <c r="D1258" s="133" t="s">
        <v>36</v>
      </c>
      <c r="E1258" s="133"/>
      <c r="F1258" s="133"/>
      <c r="G1258" s="133"/>
      <c r="H1258" s="133"/>
      <c r="I1258" s="133"/>
      <c r="J1258" s="133"/>
      <c r="K1258" s="154"/>
      <c r="L1258" s="154"/>
      <c r="M1258" s="154"/>
      <c r="N1258" s="154"/>
      <c r="O1258" s="322" t="str">
        <f>IF($C1258="1 - HöS",'C1. Verprobung'!$C$17,
IF($C1258="2 - HöS/HS",'C1. Verprobung'!$C$18,
IF($C1258="3 - HS",'C1. Verprobung'!$C$19,
IF($C1258="4 - HS/MS",'C1. Verprobung'!$C$20,
IF($C1258="5 - MS",'C1. Verprobung'!$C$21,
IF($C1258="6 - MS/NS",'C1. Verprobung'!$C$22,
IF($C1258="7 - NS",'C1. Verprobung'!$C$23,"-")))))))</f>
        <v>-</v>
      </c>
      <c r="P1258" s="322" t="str">
        <f>IF($C1258="1 - HöS",'C1. Verprobung'!$D$17,
IF($C1258="2 - HöS/HS",'C1. Verprobung'!$D$18,
IF($C1258="3 - HS",'C1. Verprobung'!$D$19,
IF($C1258="4 - HS/MS",'C1. Verprobung'!$D$20,
IF($C1258="5 - MS",'C1. Verprobung'!$D$21,
IF($C1258="6 - MS/NS",'C1. Verprobung'!$D$22,
IF($C1258="7 - NS",'C1. Verprobung'!$D$23,"-")))))))</f>
        <v>-</v>
      </c>
      <c r="Q1258" s="322" t="str">
        <f>IF($C1258="1 - HöS",'C1. Verprobung'!$E$17,
IF($C1258="2 - HöS/HS",'C1. Verprobung'!$E$18,
IF($C1258="3 - HS",'C1. Verprobung'!$E$19,
IF($C1258="4 - HS/MS",'C1. Verprobung'!$E$20,
IF($C1258="5 - MS",'C1. Verprobung'!$E$21,
IF($C1258="6 - MS/NS",'C1. Verprobung'!$E$22,
IF($C1258="7 - NS",'C1. Verprobung'!$E$23,"-")))))))</f>
        <v>-</v>
      </c>
      <c r="R1258" s="322" t="str">
        <f>IF($C1258="1 - HöS",'C1. Verprobung'!$F$17,
IF($C1258="2 - HöS/HS",'C1. Verprobung'!$F$18,
IF($C1258="3 - HS",'C1. Verprobung'!$F$19,
IF($C1258="4 - HS/MS",'C1. Verprobung'!$F$20,
IF($C1258="5 - MS",'C1. Verprobung'!$F$21,
IF($C1258="6 - MS/NS",'C1. Verprobung'!$F$22,
IF($C1258="7 - NS",'C1. Verprobung'!$F$23,"-")))))))</f>
        <v>-</v>
      </c>
      <c r="S1258" s="151"/>
      <c r="T1258" s="181">
        <f t="shared" si="98"/>
        <v>0</v>
      </c>
      <c r="U1258" s="181">
        <f t="shared" si="99"/>
        <v>0</v>
      </c>
      <c r="V1258" s="181">
        <f t="shared" si="100"/>
        <v>0</v>
      </c>
      <c r="W1258" s="181">
        <f t="shared" si="101"/>
        <v>0</v>
      </c>
      <c r="X1258" s="181">
        <f t="shared" si="102"/>
        <v>0</v>
      </c>
    </row>
    <row r="1259" spans="2:24" ht="15" customHeight="1" x14ac:dyDescent="0.2">
      <c r="B1259" s="337" t="s">
        <v>36</v>
      </c>
      <c r="C1259" s="133" t="s">
        <v>36</v>
      </c>
      <c r="D1259" s="133" t="s">
        <v>36</v>
      </c>
      <c r="E1259" s="133"/>
      <c r="F1259" s="133"/>
      <c r="G1259" s="133"/>
      <c r="H1259" s="133"/>
      <c r="I1259" s="133"/>
      <c r="J1259" s="133"/>
      <c r="K1259" s="154"/>
      <c r="L1259" s="154"/>
      <c r="M1259" s="154"/>
      <c r="N1259" s="154"/>
      <c r="O1259" s="322" t="str">
        <f>IF($C1259="1 - HöS",'C1. Verprobung'!$C$17,
IF($C1259="2 - HöS/HS",'C1. Verprobung'!$C$18,
IF($C1259="3 - HS",'C1. Verprobung'!$C$19,
IF($C1259="4 - HS/MS",'C1. Verprobung'!$C$20,
IF($C1259="5 - MS",'C1. Verprobung'!$C$21,
IF($C1259="6 - MS/NS",'C1. Verprobung'!$C$22,
IF($C1259="7 - NS",'C1. Verprobung'!$C$23,"-")))))))</f>
        <v>-</v>
      </c>
      <c r="P1259" s="322" t="str">
        <f>IF($C1259="1 - HöS",'C1. Verprobung'!$D$17,
IF($C1259="2 - HöS/HS",'C1. Verprobung'!$D$18,
IF($C1259="3 - HS",'C1. Verprobung'!$D$19,
IF($C1259="4 - HS/MS",'C1. Verprobung'!$D$20,
IF($C1259="5 - MS",'C1. Verprobung'!$D$21,
IF($C1259="6 - MS/NS",'C1. Verprobung'!$D$22,
IF($C1259="7 - NS",'C1. Verprobung'!$D$23,"-")))))))</f>
        <v>-</v>
      </c>
      <c r="Q1259" s="322" t="str">
        <f>IF($C1259="1 - HöS",'C1. Verprobung'!$E$17,
IF($C1259="2 - HöS/HS",'C1. Verprobung'!$E$18,
IF($C1259="3 - HS",'C1. Verprobung'!$E$19,
IF($C1259="4 - HS/MS",'C1. Verprobung'!$E$20,
IF($C1259="5 - MS",'C1. Verprobung'!$E$21,
IF($C1259="6 - MS/NS",'C1. Verprobung'!$E$22,
IF($C1259="7 - NS",'C1. Verprobung'!$E$23,"-")))))))</f>
        <v>-</v>
      </c>
      <c r="R1259" s="322" t="str">
        <f>IF($C1259="1 - HöS",'C1. Verprobung'!$F$17,
IF($C1259="2 - HöS/HS",'C1. Verprobung'!$F$18,
IF($C1259="3 - HS",'C1. Verprobung'!$F$19,
IF($C1259="4 - HS/MS",'C1. Verprobung'!$F$20,
IF($C1259="5 - MS",'C1. Verprobung'!$F$21,
IF($C1259="6 - MS/NS",'C1. Verprobung'!$F$22,
IF($C1259="7 - NS",'C1. Verprobung'!$F$23,"-")))))))</f>
        <v>-</v>
      </c>
      <c r="S1259" s="151"/>
      <c r="T1259" s="181">
        <f t="shared" si="98"/>
        <v>0</v>
      </c>
      <c r="U1259" s="181">
        <f t="shared" si="99"/>
        <v>0</v>
      </c>
      <c r="V1259" s="181">
        <f t="shared" si="100"/>
        <v>0</v>
      </c>
      <c r="W1259" s="181">
        <f t="shared" si="101"/>
        <v>0</v>
      </c>
      <c r="X1259" s="181">
        <f t="shared" si="102"/>
        <v>0</v>
      </c>
    </row>
    <row r="1260" spans="2:24" ht="15" customHeight="1" x14ac:dyDescent="0.2">
      <c r="B1260" s="337" t="s">
        <v>36</v>
      </c>
      <c r="C1260" s="133" t="s">
        <v>36</v>
      </c>
      <c r="D1260" s="133" t="s">
        <v>36</v>
      </c>
      <c r="E1260" s="133"/>
      <c r="F1260" s="133"/>
      <c r="G1260" s="133"/>
      <c r="H1260" s="133"/>
      <c r="I1260" s="133"/>
      <c r="J1260" s="133"/>
      <c r="K1260" s="154"/>
      <c r="L1260" s="154"/>
      <c r="M1260" s="154"/>
      <c r="N1260" s="154"/>
      <c r="O1260" s="322" t="str">
        <f>IF($C1260="1 - HöS",'C1. Verprobung'!$C$17,
IF($C1260="2 - HöS/HS",'C1. Verprobung'!$C$18,
IF($C1260="3 - HS",'C1. Verprobung'!$C$19,
IF($C1260="4 - HS/MS",'C1. Verprobung'!$C$20,
IF($C1260="5 - MS",'C1. Verprobung'!$C$21,
IF($C1260="6 - MS/NS",'C1. Verprobung'!$C$22,
IF($C1260="7 - NS",'C1. Verprobung'!$C$23,"-")))))))</f>
        <v>-</v>
      </c>
      <c r="P1260" s="322" t="str">
        <f>IF($C1260="1 - HöS",'C1. Verprobung'!$D$17,
IF($C1260="2 - HöS/HS",'C1. Verprobung'!$D$18,
IF($C1260="3 - HS",'C1. Verprobung'!$D$19,
IF($C1260="4 - HS/MS",'C1. Verprobung'!$D$20,
IF($C1260="5 - MS",'C1. Verprobung'!$D$21,
IF($C1260="6 - MS/NS",'C1. Verprobung'!$D$22,
IF($C1260="7 - NS",'C1. Verprobung'!$D$23,"-")))))))</f>
        <v>-</v>
      </c>
      <c r="Q1260" s="322" t="str">
        <f>IF($C1260="1 - HöS",'C1. Verprobung'!$E$17,
IF($C1260="2 - HöS/HS",'C1. Verprobung'!$E$18,
IF($C1260="3 - HS",'C1. Verprobung'!$E$19,
IF($C1260="4 - HS/MS",'C1. Verprobung'!$E$20,
IF($C1260="5 - MS",'C1. Verprobung'!$E$21,
IF($C1260="6 - MS/NS",'C1. Verprobung'!$E$22,
IF($C1260="7 - NS",'C1. Verprobung'!$E$23,"-")))))))</f>
        <v>-</v>
      </c>
      <c r="R1260" s="322" t="str">
        <f>IF($C1260="1 - HöS",'C1. Verprobung'!$F$17,
IF($C1260="2 - HöS/HS",'C1. Verprobung'!$F$18,
IF($C1260="3 - HS",'C1. Verprobung'!$F$19,
IF($C1260="4 - HS/MS",'C1. Verprobung'!$F$20,
IF($C1260="5 - MS",'C1. Verprobung'!$F$21,
IF($C1260="6 - MS/NS",'C1. Verprobung'!$F$22,
IF($C1260="7 - NS",'C1. Verprobung'!$F$23,"-")))))))</f>
        <v>-</v>
      </c>
      <c r="S1260" s="151"/>
      <c r="T1260" s="181">
        <f t="shared" si="98"/>
        <v>0</v>
      </c>
      <c r="U1260" s="181">
        <f t="shared" si="99"/>
        <v>0</v>
      </c>
      <c r="V1260" s="181">
        <f t="shared" si="100"/>
        <v>0</v>
      </c>
      <c r="W1260" s="181">
        <f t="shared" si="101"/>
        <v>0</v>
      </c>
      <c r="X1260" s="181">
        <f t="shared" si="102"/>
        <v>0</v>
      </c>
    </row>
    <row r="1261" spans="2:24" ht="15" customHeight="1" x14ac:dyDescent="0.2">
      <c r="B1261" s="337" t="s">
        <v>36</v>
      </c>
      <c r="C1261" s="133" t="s">
        <v>36</v>
      </c>
      <c r="D1261" s="133" t="s">
        <v>36</v>
      </c>
      <c r="E1261" s="133"/>
      <c r="F1261" s="133"/>
      <c r="G1261" s="133"/>
      <c r="H1261" s="133"/>
      <c r="I1261" s="133"/>
      <c r="J1261" s="133"/>
      <c r="K1261" s="154"/>
      <c r="L1261" s="154"/>
      <c r="M1261" s="154"/>
      <c r="N1261" s="154"/>
      <c r="O1261" s="322" t="str">
        <f>IF($C1261="1 - HöS",'C1. Verprobung'!$C$17,
IF($C1261="2 - HöS/HS",'C1. Verprobung'!$C$18,
IF($C1261="3 - HS",'C1. Verprobung'!$C$19,
IF($C1261="4 - HS/MS",'C1. Verprobung'!$C$20,
IF($C1261="5 - MS",'C1. Verprobung'!$C$21,
IF($C1261="6 - MS/NS",'C1. Verprobung'!$C$22,
IF($C1261="7 - NS",'C1. Verprobung'!$C$23,"-")))))))</f>
        <v>-</v>
      </c>
      <c r="P1261" s="322" t="str">
        <f>IF($C1261="1 - HöS",'C1. Verprobung'!$D$17,
IF($C1261="2 - HöS/HS",'C1. Verprobung'!$D$18,
IF($C1261="3 - HS",'C1. Verprobung'!$D$19,
IF($C1261="4 - HS/MS",'C1. Verprobung'!$D$20,
IF($C1261="5 - MS",'C1. Verprobung'!$D$21,
IF($C1261="6 - MS/NS",'C1. Verprobung'!$D$22,
IF($C1261="7 - NS",'C1. Verprobung'!$D$23,"-")))))))</f>
        <v>-</v>
      </c>
      <c r="Q1261" s="322" t="str">
        <f>IF($C1261="1 - HöS",'C1. Verprobung'!$E$17,
IF($C1261="2 - HöS/HS",'C1. Verprobung'!$E$18,
IF($C1261="3 - HS",'C1. Verprobung'!$E$19,
IF($C1261="4 - HS/MS",'C1. Verprobung'!$E$20,
IF($C1261="5 - MS",'C1. Verprobung'!$E$21,
IF($C1261="6 - MS/NS",'C1. Verprobung'!$E$22,
IF($C1261="7 - NS",'C1. Verprobung'!$E$23,"-")))))))</f>
        <v>-</v>
      </c>
      <c r="R1261" s="322" t="str">
        <f>IF($C1261="1 - HöS",'C1. Verprobung'!$F$17,
IF($C1261="2 - HöS/HS",'C1. Verprobung'!$F$18,
IF($C1261="3 - HS",'C1. Verprobung'!$F$19,
IF($C1261="4 - HS/MS",'C1. Verprobung'!$F$20,
IF($C1261="5 - MS",'C1. Verprobung'!$F$21,
IF($C1261="6 - MS/NS",'C1. Verprobung'!$F$22,
IF($C1261="7 - NS",'C1. Verprobung'!$F$23,"-")))))))</f>
        <v>-</v>
      </c>
      <c r="S1261" s="151"/>
      <c r="T1261" s="181">
        <f t="shared" si="98"/>
        <v>0</v>
      </c>
      <c r="U1261" s="181">
        <f t="shared" si="99"/>
        <v>0</v>
      </c>
      <c r="V1261" s="181">
        <f t="shared" si="100"/>
        <v>0</v>
      </c>
      <c r="W1261" s="181">
        <f t="shared" si="101"/>
        <v>0</v>
      </c>
      <c r="X1261" s="181">
        <f t="shared" si="102"/>
        <v>0</v>
      </c>
    </row>
    <row r="1262" spans="2:24" ht="15" customHeight="1" x14ac:dyDescent="0.2">
      <c r="B1262" s="337" t="s">
        <v>36</v>
      </c>
      <c r="C1262" s="133" t="s">
        <v>36</v>
      </c>
      <c r="D1262" s="133" t="s">
        <v>36</v>
      </c>
      <c r="E1262" s="133"/>
      <c r="F1262" s="133"/>
      <c r="G1262" s="133"/>
      <c r="H1262" s="133"/>
      <c r="I1262" s="133"/>
      <c r="J1262" s="133"/>
      <c r="K1262" s="154"/>
      <c r="L1262" s="154"/>
      <c r="M1262" s="154"/>
      <c r="N1262" s="154"/>
      <c r="O1262" s="322" t="str">
        <f>IF($C1262="1 - HöS",'C1. Verprobung'!$C$17,
IF($C1262="2 - HöS/HS",'C1. Verprobung'!$C$18,
IF($C1262="3 - HS",'C1. Verprobung'!$C$19,
IF($C1262="4 - HS/MS",'C1. Verprobung'!$C$20,
IF($C1262="5 - MS",'C1. Verprobung'!$C$21,
IF($C1262="6 - MS/NS",'C1. Verprobung'!$C$22,
IF($C1262="7 - NS",'C1. Verprobung'!$C$23,"-")))))))</f>
        <v>-</v>
      </c>
      <c r="P1262" s="322" t="str">
        <f>IF($C1262="1 - HöS",'C1. Verprobung'!$D$17,
IF($C1262="2 - HöS/HS",'C1. Verprobung'!$D$18,
IF($C1262="3 - HS",'C1. Verprobung'!$D$19,
IF($C1262="4 - HS/MS",'C1. Verprobung'!$D$20,
IF($C1262="5 - MS",'C1. Verprobung'!$D$21,
IF($C1262="6 - MS/NS",'C1. Verprobung'!$D$22,
IF($C1262="7 - NS",'C1. Verprobung'!$D$23,"-")))))))</f>
        <v>-</v>
      </c>
      <c r="Q1262" s="322" t="str">
        <f>IF($C1262="1 - HöS",'C1. Verprobung'!$E$17,
IF($C1262="2 - HöS/HS",'C1. Verprobung'!$E$18,
IF($C1262="3 - HS",'C1. Verprobung'!$E$19,
IF($C1262="4 - HS/MS",'C1. Verprobung'!$E$20,
IF($C1262="5 - MS",'C1. Verprobung'!$E$21,
IF($C1262="6 - MS/NS",'C1. Verprobung'!$E$22,
IF($C1262="7 - NS",'C1. Verprobung'!$E$23,"-")))))))</f>
        <v>-</v>
      </c>
      <c r="R1262" s="322" t="str">
        <f>IF($C1262="1 - HöS",'C1. Verprobung'!$F$17,
IF($C1262="2 - HöS/HS",'C1. Verprobung'!$F$18,
IF($C1262="3 - HS",'C1. Verprobung'!$F$19,
IF($C1262="4 - HS/MS",'C1. Verprobung'!$F$20,
IF($C1262="5 - MS",'C1. Verprobung'!$F$21,
IF($C1262="6 - MS/NS",'C1. Verprobung'!$F$22,
IF($C1262="7 - NS",'C1. Verprobung'!$F$23,"-")))))))</f>
        <v>-</v>
      </c>
      <c r="S1262" s="151"/>
      <c r="T1262" s="181">
        <f t="shared" si="98"/>
        <v>0</v>
      </c>
      <c r="U1262" s="181">
        <f t="shared" si="99"/>
        <v>0</v>
      </c>
      <c r="V1262" s="181">
        <f t="shared" si="100"/>
        <v>0</v>
      </c>
      <c r="W1262" s="181">
        <f t="shared" si="101"/>
        <v>0</v>
      </c>
      <c r="X1262" s="181">
        <f t="shared" si="102"/>
        <v>0</v>
      </c>
    </row>
    <row r="1263" spans="2:24" ht="15" customHeight="1" x14ac:dyDescent="0.2">
      <c r="B1263" s="337" t="s">
        <v>36</v>
      </c>
      <c r="C1263" s="133" t="s">
        <v>36</v>
      </c>
      <c r="D1263" s="133" t="s">
        <v>36</v>
      </c>
      <c r="E1263" s="133"/>
      <c r="F1263" s="133"/>
      <c r="G1263" s="133"/>
      <c r="H1263" s="133"/>
      <c r="I1263" s="133"/>
      <c r="J1263" s="133"/>
      <c r="K1263" s="154"/>
      <c r="L1263" s="154"/>
      <c r="M1263" s="154"/>
      <c r="N1263" s="154"/>
      <c r="O1263" s="322" t="str">
        <f>IF($C1263="1 - HöS",'C1. Verprobung'!$C$17,
IF($C1263="2 - HöS/HS",'C1. Verprobung'!$C$18,
IF($C1263="3 - HS",'C1. Verprobung'!$C$19,
IF($C1263="4 - HS/MS",'C1. Verprobung'!$C$20,
IF($C1263="5 - MS",'C1. Verprobung'!$C$21,
IF($C1263="6 - MS/NS",'C1. Verprobung'!$C$22,
IF($C1263="7 - NS",'C1. Verprobung'!$C$23,"-")))))))</f>
        <v>-</v>
      </c>
      <c r="P1263" s="322" t="str">
        <f>IF($C1263="1 - HöS",'C1. Verprobung'!$D$17,
IF($C1263="2 - HöS/HS",'C1. Verprobung'!$D$18,
IF($C1263="3 - HS",'C1. Verprobung'!$D$19,
IF($C1263="4 - HS/MS",'C1. Verprobung'!$D$20,
IF($C1263="5 - MS",'C1. Verprobung'!$D$21,
IF($C1263="6 - MS/NS",'C1. Verprobung'!$D$22,
IF($C1263="7 - NS",'C1. Verprobung'!$D$23,"-")))))))</f>
        <v>-</v>
      </c>
      <c r="Q1263" s="322" t="str">
        <f>IF($C1263="1 - HöS",'C1. Verprobung'!$E$17,
IF($C1263="2 - HöS/HS",'C1. Verprobung'!$E$18,
IF($C1263="3 - HS",'C1. Verprobung'!$E$19,
IF($C1263="4 - HS/MS",'C1. Verprobung'!$E$20,
IF($C1263="5 - MS",'C1. Verprobung'!$E$21,
IF($C1263="6 - MS/NS",'C1. Verprobung'!$E$22,
IF($C1263="7 - NS",'C1. Verprobung'!$E$23,"-")))))))</f>
        <v>-</v>
      </c>
      <c r="R1263" s="322" t="str">
        <f>IF($C1263="1 - HöS",'C1. Verprobung'!$F$17,
IF($C1263="2 - HöS/HS",'C1. Verprobung'!$F$18,
IF($C1263="3 - HS",'C1. Verprobung'!$F$19,
IF($C1263="4 - HS/MS",'C1. Verprobung'!$F$20,
IF($C1263="5 - MS",'C1. Verprobung'!$F$21,
IF($C1263="6 - MS/NS",'C1. Verprobung'!$F$22,
IF($C1263="7 - NS",'C1. Verprobung'!$F$23,"-")))))))</f>
        <v>-</v>
      </c>
      <c r="S1263" s="151"/>
      <c r="T1263" s="181">
        <f t="shared" si="98"/>
        <v>0</v>
      </c>
      <c r="U1263" s="181">
        <f t="shared" si="99"/>
        <v>0</v>
      </c>
      <c r="V1263" s="181">
        <f t="shared" si="100"/>
        <v>0</v>
      </c>
      <c r="W1263" s="181">
        <f t="shared" si="101"/>
        <v>0</v>
      </c>
      <c r="X1263" s="181">
        <f t="shared" si="102"/>
        <v>0</v>
      </c>
    </row>
    <row r="1264" spans="2:24" ht="15" customHeight="1" x14ac:dyDescent="0.2">
      <c r="B1264" s="337" t="s">
        <v>36</v>
      </c>
      <c r="C1264" s="133" t="s">
        <v>36</v>
      </c>
      <c r="D1264" s="133" t="s">
        <v>36</v>
      </c>
      <c r="E1264" s="133"/>
      <c r="F1264" s="133"/>
      <c r="G1264" s="133"/>
      <c r="H1264" s="133"/>
      <c r="I1264" s="133"/>
      <c r="J1264" s="133"/>
      <c r="K1264" s="154"/>
      <c r="L1264" s="154"/>
      <c r="M1264" s="154"/>
      <c r="N1264" s="154"/>
      <c r="O1264" s="322" t="str">
        <f>IF($C1264="1 - HöS",'C1. Verprobung'!$C$17,
IF($C1264="2 - HöS/HS",'C1. Verprobung'!$C$18,
IF($C1264="3 - HS",'C1. Verprobung'!$C$19,
IF($C1264="4 - HS/MS",'C1. Verprobung'!$C$20,
IF($C1264="5 - MS",'C1. Verprobung'!$C$21,
IF($C1264="6 - MS/NS",'C1. Verprobung'!$C$22,
IF($C1264="7 - NS",'C1. Verprobung'!$C$23,"-")))))))</f>
        <v>-</v>
      </c>
      <c r="P1264" s="322" t="str">
        <f>IF($C1264="1 - HöS",'C1. Verprobung'!$D$17,
IF($C1264="2 - HöS/HS",'C1. Verprobung'!$D$18,
IF($C1264="3 - HS",'C1. Verprobung'!$D$19,
IF($C1264="4 - HS/MS",'C1. Verprobung'!$D$20,
IF($C1264="5 - MS",'C1. Verprobung'!$D$21,
IF($C1264="6 - MS/NS",'C1. Verprobung'!$D$22,
IF($C1264="7 - NS",'C1. Verprobung'!$D$23,"-")))))))</f>
        <v>-</v>
      </c>
      <c r="Q1264" s="322" t="str">
        <f>IF($C1264="1 - HöS",'C1. Verprobung'!$E$17,
IF($C1264="2 - HöS/HS",'C1. Verprobung'!$E$18,
IF($C1264="3 - HS",'C1. Verprobung'!$E$19,
IF($C1264="4 - HS/MS",'C1. Verprobung'!$E$20,
IF($C1264="5 - MS",'C1. Verprobung'!$E$21,
IF($C1264="6 - MS/NS",'C1. Verprobung'!$E$22,
IF($C1264="7 - NS",'C1. Verprobung'!$E$23,"-")))))))</f>
        <v>-</v>
      </c>
      <c r="R1264" s="322" t="str">
        <f>IF($C1264="1 - HöS",'C1. Verprobung'!$F$17,
IF($C1264="2 - HöS/HS",'C1. Verprobung'!$F$18,
IF($C1264="3 - HS",'C1. Verprobung'!$F$19,
IF($C1264="4 - HS/MS",'C1. Verprobung'!$F$20,
IF($C1264="5 - MS",'C1. Verprobung'!$F$21,
IF($C1264="6 - MS/NS",'C1. Verprobung'!$F$22,
IF($C1264="7 - NS",'C1. Verprobung'!$F$23,"-")))))))</f>
        <v>-</v>
      </c>
      <c r="S1264" s="151"/>
      <c r="T1264" s="181">
        <f t="shared" si="98"/>
        <v>0</v>
      </c>
      <c r="U1264" s="181">
        <f t="shared" si="99"/>
        <v>0</v>
      </c>
      <c r="V1264" s="181">
        <f t="shared" si="100"/>
        <v>0</v>
      </c>
      <c r="W1264" s="181">
        <f t="shared" si="101"/>
        <v>0</v>
      </c>
      <c r="X1264" s="181">
        <f t="shared" si="102"/>
        <v>0</v>
      </c>
    </row>
    <row r="1265" spans="2:24" ht="15" customHeight="1" x14ac:dyDescent="0.2">
      <c r="B1265" s="337" t="s">
        <v>36</v>
      </c>
      <c r="C1265" s="133" t="s">
        <v>36</v>
      </c>
      <c r="D1265" s="133" t="s">
        <v>36</v>
      </c>
      <c r="E1265" s="133"/>
      <c r="F1265" s="133"/>
      <c r="G1265" s="133"/>
      <c r="H1265" s="133"/>
      <c r="I1265" s="133"/>
      <c r="J1265" s="133"/>
      <c r="K1265" s="154"/>
      <c r="L1265" s="154"/>
      <c r="M1265" s="154"/>
      <c r="N1265" s="154"/>
      <c r="O1265" s="322" t="str">
        <f>IF($C1265="1 - HöS",'C1. Verprobung'!$C$17,
IF($C1265="2 - HöS/HS",'C1. Verprobung'!$C$18,
IF($C1265="3 - HS",'C1. Verprobung'!$C$19,
IF($C1265="4 - HS/MS",'C1. Verprobung'!$C$20,
IF($C1265="5 - MS",'C1. Verprobung'!$C$21,
IF($C1265="6 - MS/NS",'C1. Verprobung'!$C$22,
IF($C1265="7 - NS",'C1. Verprobung'!$C$23,"-")))))))</f>
        <v>-</v>
      </c>
      <c r="P1265" s="322" t="str">
        <f>IF($C1265="1 - HöS",'C1. Verprobung'!$D$17,
IF($C1265="2 - HöS/HS",'C1. Verprobung'!$D$18,
IF($C1265="3 - HS",'C1. Verprobung'!$D$19,
IF($C1265="4 - HS/MS",'C1. Verprobung'!$D$20,
IF($C1265="5 - MS",'C1. Verprobung'!$D$21,
IF($C1265="6 - MS/NS",'C1. Verprobung'!$D$22,
IF($C1265="7 - NS",'C1. Verprobung'!$D$23,"-")))))))</f>
        <v>-</v>
      </c>
      <c r="Q1265" s="322" t="str">
        <f>IF($C1265="1 - HöS",'C1. Verprobung'!$E$17,
IF($C1265="2 - HöS/HS",'C1. Verprobung'!$E$18,
IF($C1265="3 - HS",'C1. Verprobung'!$E$19,
IF($C1265="4 - HS/MS",'C1. Verprobung'!$E$20,
IF($C1265="5 - MS",'C1. Verprobung'!$E$21,
IF($C1265="6 - MS/NS",'C1. Verprobung'!$E$22,
IF($C1265="7 - NS",'C1. Verprobung'!$E$23,"-")))))))</f>
        <v>-</v>
      </c>
      <c r="R1265" s="322" t="str">
        <f>IF($C1265="1 - HöS",'C1. Verprobung'!$F$17,
IF($C1265="2 - HöS/HS",'C1. Verprobung'!$F$18,
IF($C1265="3 - HS",'C1. Verprobung'!$F$19,
IF($C1265="4 - HS/MS",'C1. Verprobung'!$F$20,
IF($C1265="5 - MS",'C1. Verprobung'!$F$21,
IF($C1265="6 - MS/NS",'C1. Verprobung'!$F$22,
IF($C1265="7 - NS",'C1. Verprobung'!$F$23,"-")))))))</f>
        <v>-</v>
      </c>
      <c r="S1265" s="151"/>
      <c r="T1265" s="181">
        <f t="shared" si="98"/>
        <v>0</v>
      </c>
      <c r="U1265" s="181">
        <f t="shared" si="99"/>
        <v>0</v>
      </c>
      <c r="V1265" s="181">
        <f t="shared" si="100"/>
        <v>0</v>
      </c>
      <c r="W1265" s="181">
        <f t="shared" si="101"/>
        <v>0</v>
      </c>
      <c r="X1265" s="181">
        <f t="shared" si="102"/>
        <v>0</v>
      </c>
    </row>
    <row r="1266" spans="2:24" ht="15" customHeight="1" x14ac:dyDescent="0.2">
      <c r="B1266" s="337" t="s">
        <v>36</v>
      </c>
      <c r="C1266" s="133" t="s">
        <v>36</v>
      </c>
      <c r="D1266" s="133" t="s">
        <v>36</v>
      </c>
      <c r="E1266" s="133"/>
      <c r="F1266" s="133"/>
      <c r="G1266" s="133"/>
      <c r="H1266" s="133"/>
      <c r="I1266" s="133"/>
      <c r="J1266" s="133"/>
      <c r="K1266" s="154"/>
      <c r="L1266" s="154"/>
      <c r="M1266" s="154"/>
      <c r="N1266" s="154"/>
      <c r="O1266" s="322" t="str">
        <f>IF($C1266="1 - HöS",'C1. Verprobung'!$C$17,
IF($C1266="2 - HöS/HS",'C1. Verprobung'!$C$18,
IF($C1266="3 - HS",'C1. Verprobung'!$C$19,
IF($C1266="4 - HS/MS",'C1. Verprobung'!$C$20,
IF($C1266="5 - MS",'C1. Verprobung'!$C$21,
IF($C1266="6 - MS/NS",'C1. Verprobung'!$C$22,
IF($C1266="7 - NS",'C1. Verprobung'!$C$23,"-")))))))</f>
        <v>-</v>
      </c>
      <c r="P1266" s="322" t="str">
        <f>IF($C1266="1 - HöS",'C1. Verprobung'!$D$17,
IF($C1266="2 - HöS/HS",'C1. Verprobung'!$D$18,
IF($C1266="3 - HS",'C1. Verprobung'!$D$19,
IF($C1266="4 - HS/MS",'C1. Verprobung'!$D$20,
IF($C1266="5 - MS",'C1. Verprobung'!$D$21,
IF($C1266="6 - MS/NS",'C1. Verprobung'!$D$22,
IF($C1266="7 - NS",'C1. Verprobung'!$D$23,"-")))))))</f>
        <v>-</v>
      </c>
      <c r="Q1266" s="322" t="str">
        <f>IF($C1266="1 - HöS",'C1. Verprobung'!$E$17,
IF($C1266="2 - HöS/HS",'C1. Verprobung'!$E$18,
IF($C1266="3 - HS",'C1. Verprobung'!$E$19,
IF($C1266="4 - HS/MS",'C1. Verprobung'!$E$20,
IF($C1266="5 - MS",'C1. Verprobung'!$E$21,
IF($C1266="6 - MS/NS",'C1. Verprobung'!$E$22,
IF($C1266="7 - NS",'C1. Verprobung'!$E$23,"-")))))))</f>
        <v>-</v>
      </c>
      <c r="R1266" s="322" t="str">
        <f>IF($C1266="1 - HöS",'C1. Verprobung'!$F$17,
IF($C1266="2 - HöS/HS",'C1. Verprobung'!$F$18,
IF($C1266="3 - HS",'C1. Verprobung'!$F$19,
IF($C1266="4 - HS/MS",'C1. Verprobung'!$F$20,
IF($C1266="5 - MS",'C1. Verprobung'!$F$21,
IF($C1266="6 - MS/NS",'C1. Verprobung'!$F$22,
IF($C1266="7 - NS",'C1. Verprobung'!$F$23,"-")))))))</f>
        <v>-</v>
      </c>
      <c r="S1266" s="151"/>
      <c r="T1266" s="181">
        <f t="shared" si="98"/>
        <v>0</v>
      </c>
      <c r="U1266" s="181">
        <f t="shared" si="99"/>
        <v>0</v>
      </c>
      <c r="V1266" s="181">
        <f t="shared" si="100"/>
        <v>0</v>
      </c>
      <c r="W1266" s="181">
        <f t="shared" si="101"/>
        <v>0</v>
      </c>
      <c r="X1266" s="181">
        <f t="shared" si="102"/>
        <v>0</v>
      </c>
    </row>
    <row r="1267" spans="2:24" ht="15" customHeight="1" x14ac:dyDescent="0.2">
      <c r="B1267" s="337" t="s">
        <v>36</v>
      </c>
      <c r="C1267" s="133" t="s">
        <v>36</v>
      </c>
      <c r="D1267" s="133" t="s">
        <v>36</v>
      </c>
      <c r="E1267" s="133"/>
      <c r="F1267" s="133"/>
      <c r="G1267" s="133"/>
      <c r="H1267" s="133"/>
      <c r="I1267" s="133"/>
      <c r="J1267" s="133"/>
      <c r="K1267" s="154"/>
      <c r="L1267" s="154"/>
      <c r="M1267" s="154"/>
      <c r="N1267" s="154"/>
      <c r="O1267" s="322" t="str">
        <f>IF($C1267="1 - HöS",'C1. Verprobung'!$C$17,
IF($C1267="2 - HöS/HS",'C1. Verprobung'!$C$18,
IF($C1267="3 - HS",'C1. Verprobung'!$C$19,
IF($C1267="4 - HS/MS",'C1. Verprobung'!$C$20,
IF($C1267="5 - MS",'C1. Verprobung'!$C$21,
IF($C1267="6 - MS/NS",'C1. Verprobung'!$C$22,
IF($C1267="7 - NS",'C1. Verprobung'!$C$23,"-")))))))</f>
        <v>-</v>
      </c>
      <c r="P1267" s="322" t="str">
        <f>IF($C1267="1 - HöS",'C1. Verprobung'!$D$17,
IF($C1267="2 - HöS/HS",'C1. Verprobung'!$D$18,
IF($C1267="3 - HS",'C1. Verprobung'!$D$19,
IF($C1267="4 - HS/MS",'C1. Verprobung'!$D$20,
IF($C1267="5 - MS",'C1. Verprobung'!$D$21,
IF($C1267="6 - MS/NS",'C1. Verprobung'!$D$22,
IF($C1267="7 - NS",'C1. Verprobung'!$D$23,"-")))))))</f>
        <v>-</v>
      </c>
      <c r="Q1267" s="322" t="str">
        <f>IF($C1267="1 - HöS",'C1. Verprobung'!$E$17,
IF($C1267="2 - HöS/HS",'C1. Verprobung'!$E$18,
IF($C1267="3 - HS",'C1. Verprobung'!$E$19,
IF($C1267="4 - HS/MS",'C1. Verprobung'!$E$20,
IF($C1267="5 - MS",'C1. Verprobung'!$E$21,
IF($C1267="6 - MS/NS",'C1. Verprobung'!$E$22,
IF($C1267="7 - NS",'C1. Verprobung'!$E$23,"-")))))))</f>
        <v>-</v>
      </c>
      <c r="R1267" s="322" t="str">
        <f>IF($C1267="1 - HöS",'C1. Verprobung'!$F$17,
IF($C1267="2 - HöS/HS",'C1. Verprobung'!$F$18,
IF($C1267="3 - HS",'C1. Verprobung'!$F$19,
IF($C1267="4 - HS/MS",'C1. Verprobung'!$F$20,
IF($C1267="5 - MS",'C1. Verprobung'!$F$21,
IF($C1267="6 - MS/NS",'C1. Verprobung'!$F$22,
IF($C1267="7 - NS",'C1. Verprobung'!$F$23,"-")))))))</f>
        <v>-</v>
      </c>
      <c r="S1267" s="151"/>
      <c r="T1267" s="181">
        <f t="shared" si="98"/>
        <v>0</v>
      </c>
      <c r="U1267" s="181">
        <f t="shared" si="99"/>
        <v>0</v>
      </c>
      <c r="V1267" s="181">
        <f t="shared" si="100"/>
        <v>0</v>
      </c>
      <c r="W1267" s="181">
        <f t="shared" si="101"/>
        <v>0</v>
      </c>
      <c r="X1267" s="181">
        <f t="shared" si="102"/>
        <v>0</v>
      </c>
    </row>
    <row r="1268" spans="2:24" ht="15" customHeight="1" x14ac:dyDescent="0.2">
      <c r="B1268" s="337" t="s">
        <v>36</v>
      </c>
      <c r="C1268" s="133" t="s">
        <v>36</v>
      </c>
      <c r="D1268" s="133" t="s">
        <v>36</v>
      </c>
      <c r="E1268" s="133"/>
      <c r="F1268" s="133"/>
      <c r="G1268" s="133"/>
      <c r="H1268" s="133"/>
      <c r="I1268" s="133"/>
      <c r="J1268" s="133"/>
      <c r="K1268" s="154"/>
      <c r="L1268" s="154"/>
      <c r="M1268" s="154"/>
      <c r="N1268" s="154"/>
      <c r="O1268" s="322" t="str">
        <f>IF($C1268="1 - HöS",'C1. Verprobung'!$C$17,
IF($C1268="2 - HöS/HS",'C1. Verprobung'!$C$18,
IF($C1268="3 - HS",'C1. Verprobung'!$C$19,
IF($C1268="4 - HS/MS",'C1. Verprobung'!$C$20,
IF($C1268="5 - MS",'C1. Verprobung'!$C$21,
IF($C1268="6 - MS/NS",'C1. Verprobung'!$C$22,
IF($C1268="7 - NS",'C1. Verprobung'!$C$23,"-")))))))</f>
        <v>-</v>
      </c>
      <c r="P1268" s="322" t="str">
        <f>IF($C1268="1 - HöS",'C1. Verprobung'!$D$17,
IF($C1268="2 - HöS/HS",'C1. Verprobung'!$D$18,
IF($C1268="3 - HS",'C1. Verprobung'!$D$19,
IF($C1268="4 - HS/MS",'C1. Verprobung'!$D$20,
IF($C1268="5 - MS",'C1. Verprobung'!$D$21,
IF($C1268="6 - MS/NS",'C1. Verprobung'!$D$22,
IF($C1268="7 - NS",'C1. Verprobung'!$D$23,"-")))))))</f>
        <v>-</v>
      </c>
      <c r="Q1268" s="322" t="str">
        <f>IF($C1268="1 - HöS",'C1. Verprobung'!$E$17,
IF($C1268="2 - HöS/HS",'C1. Verprobung'!$E$18,
IF($C1268="3 - HS",'C1. Verprobung'!$E$19,
IF($C1268="4 - HS/MS",'C1. Verprobung'!$E$20,
IF($C1268="5 - MS",'C1. Verprobung'!$E$21,
IF($C1268="6 - MS/NS",'C1. Verprobung'!$E$22,
IF($C1268="7 - NS",'C1. Verprobung'!$E$23,"-")))))))</f>
        <v>-</v>
      </c>
      <c r="R1268" s="322" t="str">
        <f>IF($C1268="1 - HöS",'C1. Verprobung'!$F$17,
IF($C1268="2 - HöS/HS",'C1. Verprobung'!$F$18,
IF($C1268="3 - HS",'C1. Verprobung'!$F$19,
IF($C1268="4 - HS/MS",'C1. Verprobung'!$F$20,
IF($C1268="5 - MS",'C1. Verprobung'!$F$21,
IF($C1268="6 - MS/NS",'C1. Verprobung'!$F$22,
IF($C1268="7 - NS",'C1. Verprobung'!$F$23,"-")))))))</f>
        <v>-</v>
      </c>
      <c r="S1268" s="151"/>
      <c r="T1268" s="181">
        <f t="shared" si="98"/>
        <v>0</v>
      </c>
      <c r="U1268" s="181">
        <f t="shared" si="99"/>
        <v>0</v>
      </c>
      <c r="V1268" s="181">
        <f t="shared" si="100"/>
        <v>0</v>
      </c>
      <c r="W1268" s="181">
        <f t="shared" si="101"/>
        <v>0</v>
      </c>
      <c r="X1268" s="181">
        <f t="shared" si="102"/>
        <v>0</v>
      </c>
    </row>
    <row r="1269" spans="2:24" ht="15" customHeight="1" x14ac:dyDescent="0.2">
      <c r="B1269" s="337" t="s">
        <v>36</v>
      </c>
      <c r="C1269" s="133" t="s">
        <v>36</v>
      </c>
      <c r="D1269" s="133" t="s">
        <v>36</v>
      </c>
      <c r="E1269" s="133"/>
      <c r="F1269" s="133"/>
      <c r="G1269" s="133"/>
      <c r="H1269" s="133"/>
      <c r="I1269" s="133"/>
      <c r="J1269" s="133"/>
      <c r="K1269" s="154"/>
      <c r="L1269" s="154"/>
      <c r="M1269" s="154"/>
      <c r="N1269" s="154"/>
      <c r="O1269" s="322" t="str">
        <f>IF($C1269="1 - HöS",'C1. Verprobung'!$C$17,
IF($C1269="2 - HöS/HS",'C1. Verprobung'!$C$18,
IF($C1269="3 - HS",'C1. Verprobung'!$C$19,
IF($C1269="4 - HS/MS",'C1. Verprobung'!$C$20,
IF($C1269="5 - MS",'C1. Verprobung'!$C$21,
IF($C1269="6 - MS/NS",'C1. Verprobung'!$C$22,
IF($C1269="7 - NS",'C1. Verprobung'!$C$23,"-")))))))</f>
        <v>-</v>
      </c>
      <c r="P1269" s="322" t="str">
        <f>IF($C1269="1 - HöS",'C1. Verprobung'!$D$17,
IF($C1269="2 - HöS/HS",'C1. Verprobung'!$D$18,
IF($C1269="3 - HS",'C1. Verprobung'!$D$19,
IF($C1269="4 - HS/MS",'C1. Verprobung'!$D$20,
IF($C1269="5 - MS",'C1. Verprobung'!$D$21,
IF($C1269="6 - MS/NS",'C1. Verprobung'!$D$22,
IF($C1269="7 - NS",'C1. Verprobung'!$D$23,"-")))))))</f>
        <v>-</v>
      </c>
      <c r="Q1269" s="322" t="str">
        <f>IF($C1269="1 - HöS",'C1. Verprobung'!$E$17,
IF($C1269="2 - HöS/HS",'C1. Verprobung'!$E$18,
IF($C1269="3 - HS",'C1. Verprobung'!$E$19,
IF($C1269="4 - HS/MS",'C1. Verprobung'!$E$20,
IF($C1269="5 - MS",'C1. Verprobung'!$E$21,
IF($C1269="6 - MS/NS",'C1. Verprobung'!$E$22,
IF($C1269="7 - NS",'C1. Verprobung'!$E$23,"-")))))))</f>
        <v>-</v>
      </c>
      <c r="R1269" s="322" t="str">
        <f>IF($C1269="1 - HöS",'C1. Verprobung'!$F$17,
IF($C1269="2 - HöS/HS",'C1. Verprobung'!$F$18,
IF($C1269="3 - HS",'C1. Verprobung'!$F$19,
IF($C1269="4 - HS/MS",'C1. Verprobung'!$F$20,
IF($C1269="5 - MS",'C1. Verprobung'!$F$21,
IF($C1269="6 - MS/NS",'C1. Verprobung'!$F$22,
IF($C1269="7 - NS",'C1. Verprobung'!$F$23,"-")))))))</f>
        <v>-</v>
      </c>
      <c r="S1269" s="151"/>
      <c r="T1269" s="181">
        <f t="shared" si="98"/>
        <v>0</v>
      </c>
      <c r="U1269" s="181">
        <f t="shared" si="99"/>
        <v>0</v>
      </c>
      <c r="V1269" s="181">
        <f t="shared" si="100"/>
        <v>0</v>
      </c>
      <c r="W1269" s="181">
        <f t="shared" si="101"/>
        <v>0</v>
      </c>
      <c r="X1269" s="181">
        <f t="shared" si="102"/>
        <v>0</v>
      </c>
    </row>
    <row r="1270" spans="2:24" ht="15" customHeight="1" x14ac:dyDescent="0.2">
      <c r="B1270" s="337" t="s">
        <v>36</v>
      </c>
      <c r="C1270" s="133" t="s">
        <v>36</v>
      </c>
      <c r="D1270" s="133" t="s">
        <v>36</v>
      </c>
      <c r="E1270" s="133"/>
      <c r="F1270" s="133"/>
      <c r="G1270" s="133"/>
      <c r="H1270" s="133"/>
      <c r="I1270" s="133"/>
      <c r="J1270" s="133"/>
      <c r="K1270" s="154"/>
      <c r="L1270" s="154"/>
      <c r="M1270" s="154"/>
      <c r="N1270" s="154"/>
      <c r="O1270" s="322" t="str">
        <f>IF($C1270="1 - HöS",'C1. Verprobung'!$C$17,
IF($C1270="2 - HöS/HS",'C1. Verprobung'!$C$18,
IF($C1270="3 - HS",'C1. Verprobung'!$C$19,
IF($C1270="4 - HS/MS",'C1. Verprobung'!$C$20,
IF($C1270="5 - MS",'C1. Verprobung'!$C$21,
IF($C1270="6 - MS/NS",'C1. Verprobung'!$C$22,
IF($C1270="7 - NS",'C1. Verprobung'!$C$23,"-")))))))</f>
        <v>-</v>
      </c>
      <c r="P1270" s="322" t="str">
        <f>IF($C1270="1 - HöS",'C1. Verprobung'!$D$17,
IF($C1270="2 - HöS/HS",'C1. Verprobung'!$D$18,
IF($C1270="3 - HS",'C1. Verprobung'!$D$19,
IF($C1270="4 - HS/MS",'C1. Verprobung'!$D$20,
IF($C1270="5 - MS",'C1. Verprobung'!$D$21,
IF($C1270="6 - MS/NS",'C1. Verprobung'!$D$22,
IF($C1270="7 - NS",'C1. Verprobung'!$D$23,"-")))))))</f>
        <v>-</v>
      </c>
      <c r="Q1270" s="322" t="str">
        <f>IF($C1270="1 - HöS",'C1. Verprobung'!$E$17,
IF($C1270="2 - HöS/HS",'C1. Verprobung'!$E$18,
IF($C1270="3 - HS",'C1. Verprobung'!$E$19,
IF($C1270="4 - HS/MS",'C1. Verprobung'!$E$20,
IF($C1270="5 - MS",'C1. Verprobung'!$E$21,
IF($C1270="6 - MS/NS",'C1. Verprobung'!$E$22,
IF($C1270="7 - NS",'C1. Verprobung'!$E$23,"-")))))))</f>
        <v>-</v>
      </c>
      <c r="R1270" s="322" t="str">
        <f>IF($C1270="1 - HöS",'C1. Verprobung'!$F$17,
IF($C1270="2 - HöS/HS",'C1. Verprobung'!$F$18,
IF($C1270="3 - HS",'C1. Verprobung'!$F$19,
IF($C1270="4 - HS/MS",'C1. Verprobung'!$F$20,
IF($C1270="5 - MS",'C1. Verprobung'!$F$21,
IF($C1270="6 - MS/NS",'C1. Verprobung'!$F$22,
IF($C1270="7 - NS",'C1. Verprobung'!$F$23,"-")))))))</f>
        <v>-</v>
      </c>
      <c r="S1270" s="151"/>
      <c r="T1270" s="181">
        <f t="shared" si="98"/>
        <v>0</v>
      </c>
      <c r="U1270" s="181">
        <f t="shared" si="99"/>
        <v>0</v>
      </c>
      <c r="V1270" s="181">
        <f t="shared" si="100"/>
        <v>0</v>
      </c>
      <c r="W1270" s="181">
        <f t="shared" si="101"/>
        <v>0</v>
      </c>
      <c r="X1270" s="181">
        <f t="shared" si="102"/>
        <v>0</v>
      </c>
    </row>
    <row r="1271" spans="2:24" ht="15" customHeight="1" x14ac:dyDescent="0.2">
      <c r="B1271" s="337" t="s">
        <v>36</v>
      </c>
      <c r="C1271" s="133" t="s">
        <v>36</v>
      </c>
      <c r="D1271" s="133" t="s">
        <v>36</v>
      </c>
      <c r="E1271" s="133"/>
      <c r="F1271" s="133"/>
      <c r="G1271" s="133"/>
      <c r="H1271" s="133"/>
      <c r="I1271" s="133"/>
      <c r="J1271" s="133"/>
      <c r="K1271" s="154"/>
      <c r="L1271" s="154"/>
      <c r="M1271" s="154"/>
      <c r="N1271" s="154"/>
      <c r="O1271" s="322" t="str">
        <f>IF($C1271="1 - HöS",'C1. Verprobung'!$C$17,
IF($C1271="2 - HöS/HS",'C1. Verprobung'!$C$18,
IF($C1271="3 - HS",'C1. Verprobung'!$C$19,
IF($C1271="4 - HS/MS",'C1. Verprobung'!$C$20,
IF($C1271="5 - MS",'C1. Verprobung'!$C$21,
IF($C1271="6 - MS/NS",'C1. Verprobung'!$C$22,
IF($C1271="7 - NS",'C1. Verprobung'!$C$23,"-")))))))</f>
        <v>-</v>
      </c>
      <c r="P1271" s="322" t="str">
        <f>IF($C1271="1 - HöS",'C1. Verprobung'!$D$17,
IF($C1271="2 - HöS/HS",'C1. Verprobung'!$D$18,
IF($C1271="3 - HS",'C1. Verprobung'!$D$19,
IF($C1271="4 - HS/MS",'C1. Verprobung'!$D$20,
IF($C1271="5 - MS",'C1. Verprobung'!$D$21,
IF($C1271="6 - MS/NS",'C1. Verprobung'!$D$22,
IF($C1271="7 - NS",'C1. Verprobung'!$D$23,"-")))))))</f>
        <v>-</v>
      </c>
      <c r="Q1271" s="322" t="str">
        <f>IF($C1271="1 - HöS",'C1. Verprobung'!$E$17,
IF($C1271="2 - HöS/HS",'C1. Verprobung'!$E$18,
IF($C1271="3 - HS",'C1. Verprobung'!$E$19,
IF($C1271="4 - HS/MS",'C1. Verprobung'!$E$20,
IF($C1271="5 - MS",'C1. Verprobung'!$E$21,
IF($C1271="6 - MS/NS",'C1. Verprobung'!$E$22,
IF($C1271="7 - NS",'C1. Verprobung'!$E$23,"-")))))))</f>
        <v>-</v>
      </c>
      <c r="R1271" s="322" t="str">
        <f>IF($C1271="1 - HöS",'C1. Verprobung'!$F$17,
IF($C1271="2 - HöS/HS",'C1. Verprobung'!$F$18,
IF($C1271="3 - HS",'C1. Verprobung'!$F$19,
IF($C1271="4 - HS/MS",'C1. Verprobung'!$F$20,
IF($C1271="5 - MS",'C1. Verprobung'!$F$21,
IF($C1271="6 - MS/NS",'C1. Verprobung'!$F$22,
IF($C1271="7 - NS",'C1. Verprobung'!$F$23,"-")))))))</f>
        <v>-</v>
      </c>
      <c r="S1271" s="151"/>
      <c r="T1271" s="181">
        <f t="shared" si="98"/>
        <v>0</v>
      </c>
      <c r="U1271" s="181">
        <f t="shared" si="99"/>
        <v>0</v>
      </c>
      <c r="V1271" s="181">
        <f t="shared" si="100"/>
        <v>0</v>
      </c>
      <c r="W1271" s="181">
        <f t="shared" si="101"/>
        <v>0</v>
      </c>
      <c r="X1271" s="181">
        <f t="shared" si="102"/>
        <v>0</v>
      </c>
    </row>
    <row r="1272" spans="2:24" ht="15" customHeight="1" x14ac:dyDescent="0.2">
      <c r="B1272" s="337" t="s">
        <v>36</v>
      </c>
      <c r="C1272" s="133" t="s">
        <v>36</v>
      </c>
      <c r="D1272" s="133" t="s">
        <v>36</v>
      </c>
      <c r="E1272" s="133"/>
      <c r="F1272" s="133"/>
      <c r="G1272" s="133"/>
      <c r="H1272" s="133"/>
      <c r="I1272" s="133"/>
      <c r="J1272" s="133"/>
      <c r="K1272" s="154"/>
      <c r="L1272" s="154"/>
      <c r="M1272" s="154"/>
      <c r="N1272" s="154"/>
      <c r="O1272" s="322" t="str">
        <f>IF($C1272="1 - HöS",'C1. Verprobung'!$C$17,
IF($C1272="2 - HöS/HS",'C1. Verprobung'!$C$18,
IF($C1272="3 - HS",'C1. Verprobung'!$C$19,
IF($C1272="4 - HS/MS",'C1. Verprobung'!$C$20,
IF($C1272="5 - MS",'C1. Verprobung'!$C$21,
IF($C1272="6 - MS/NS",'C1. Verprobung'!$C$22,
IF($C1272="7 - NS",'C1. Verprobung'!$C$23,"-")))))))</f>
        <v>-</v>
      </c>
      <c r="P1272" s="322" t="str">
        <f>IF($C1272="1 - HöS",'C1. Verprobung'!$D$17,
IF($C1272="2 - HöS/HS",'C1. Verprobung'!$D$18,
IF($C1272="3 - HS",'C1. Verprobung'!$D$19,
IF($C1272="4 - HS/MS",'C1. Verprobung'!$D$20,
IF($C1272="5 - MS",'C1. Verprobung'!$D$21,
IF($C1272="6 - MS/NS",'C1. Verprobung'!$D$22,
IF($C1272="7 - NS",'C1. Verprobung'!$D$23,"-")))))))</f>
        <v>-</v>
      </c>
      <c r="Q1272" s="322" t="str">
        <f>IF($C1272="1 - HöS",'C1. Verprobung'!$E$17,
IF($C1272="2 - HöS/HS",'C1. Verprobung'!$E$18,
IF($C1272="3 - HS",'C1. Verprobung'!$E$19,
IF($C1272="4 - HS/MS",'C1. Verprobung'!$E$20,
IF($C1272="5 - MS",'C1. Verprobung'!$E$21,
IF($C1272="6 - MS/NS",'C1. Verprobung'!$E$22,
IF($C1272="7 - NS",'C1. Verprobung'!$E$23,"-")))))))</f>
        <v>-</v>
      </c>
      <c r="R1272" s="322" t="str">
        <f>IF($C1272="1 - HöS",'C1. Verprobung'!$F$17,
IF($C1272="2 - HöS/HS",'C1. Verprobung'!$F$18,
IF($C1272="3 - HS",'C1. Verprobung'!$F$19,
IF($C1272="4 - HS/MS",'C1. Verprobung'!$F$20,
IF($C1272="5 - MS",'C1. Verprobung'!$F$21,
IF($C1272="6 - MS/NS",'C1. Verprobung'!$F$22,
IF($C1272="7 - NS",'C1. Verprobung'!$F$23,"-")))))))</f>
        <v>-</v>
      </c>
      <c r="S1272" s="151"/>
      <c r="T1272" s="181">
        <f t="shared" si="98"/>
        <v>0</v>
      </c>
      <c r="U1272" s="181">
        <f t="shared" si="99"/>
        <v>0</v>
      </c>
      <c r="V1272" s="181">
        <f t="shared" si="100"/>
        <v>0</v>
      </c>
      <c r="W1272" s="181">
        <f t="shared" si="101"/>
        <v>0</v>
      </c>
      <c r="X1272" s="181">
        <f t="shared" si="102"/>
        <v>0</v>
      </c>
    </row>
    <row r="1273" spans="2:24" ht="15" customHeight="1" x14ac:dyDescent="0.2">
      <c r="B1273" s="337" t="s">
        <v>36</v>
      </c>
      <c r="C1273" s="133" t="s">
        <v>36</v>
      </c>
      <c r="D1273" s="133" t="s">
        <v>36</v>
      </c>
      <c r="E1273" s="133"/>
      <c r="F1273" s="133"/>
      <c r="G1273" s="133"/>
      <c r="H1273" s="133"/>
      <c r="I1273" s="133"/>
      <c r="J1273" s="133"/>
      <c r="K1273" s="154"/>
      <c r="L1273" s="154"/>
      <c r="M1273" s="154"/>
      <c r="N1273" s="154"/>
      <c r="O1273" s="322" t="str">
        <f>IF($C1273="1 - HöS",'C1. Verprobung'!$C$17,
IF($C1273="2 - HöS/HS",'C1. Verprobung'!$C$18,
IF($C1273="3 - HS",'C1. Verprobung'!$C$19,
IF($C1273="4 - HS/MS",'C1. Verprobung'!$C$20,
IF($C1273="5 - MS",'C1. Verprobung'!$C$21,
IF($C1273="6 - MS/NS",'C1. Verprobung'!$C$22,
IF($C1273="7 - NS",'C1. Verprobung'!$C$23,"-")))))))</f>
        <v>-</v>
      </c>
      <c r="P1273" s="322" t="str">
        <f>IF($C1273="1 - HöS",'C1. Verprobung'!$D$17,
IF($C1273="2 - HöS/HS",'C1. Verprobung'!$D$18,
IF($C1273="3 - HS",'C1. Verprobung'!$D$19,
IF($C1273="4 - HS/MS",'C1. Verprobung'!$D$20,
IF($C1273="5 - MS",'C1. Verprobung'!$D$21,
IF($C1273="6 - MS/NS",'C1. Verprobung'!$D$22,
IF($C1273="7 - NS",'C1. Verprobung'!$D$23,"-")))))))</f>
        <v>-</v>
      </c>
      <c r="Q1273" s="322" t="str">
        <f>IF($C1273="1 - HöS",'C1. Verprobung'!$E$17,
IF($C1273="2 - HöS/HS",'C1. Verprobung'!$E$18,
IF($C1273="3 - HS",'C1. Verprobung'!$E$19,
IF($C1273="4 - HS/MS",'C1. Verprobung'!$E$20,
IF($C1273="5 - MS",'C1. Verprobung'!$E$21,
IF($C1273="6 - MS/NS",'C1. Verprobung'!$E$22,
IF($C1273="7 - NS",'C1. Verprobung'!$E$23,"-")))))))</f>
        <v>-</v>
      </c>
      <c r="R1273" s="322" t="str">
        <f>IF($C1273="1 - HöS",'C1. Verprobung'!$F$17,
IF($C1273="2 - HöS/HS",'C1. Verprobung'!$F$18,
IF($C1273="3 - HS",'C1. Verprobung'!$F$19,
IF($C1273="4 - HS/MS",'C1. Verprobung'!$F$20,
IF($C1273="5 - MS",'C1. Verprobung'!$F$21,
IF($C1273="6 - MS/NS",'C1. Verprobung'!$F$22,
IF($C1273="7 - NS",'C1. Verprobung'!$F$23,"-")))))))</f>
        <v>-</v>
      </c>
      <c r="S1273" s="151"/>
      <c r="T1273" s="181">
        <f t="shared" si="98"/>
        <v>0</v>
      </c>
      <c r="U1273" s="181">
        <f t="shared" si="99"/>
        <v>0</v>
      </c>
      <c r="V1273" s="181">
        <f t="shared" si="100"/>
        <v>0</v>
      </c>
      <c r="W1273" s="181">
        <f t="shared" si="101"/>
        <v>0</v>
      </c>
      <c r="X1273" s="181">
        <f t="shared" si="102"/>
        <v>0</v>
      </c>
    </row>
    <row r="1274" spans="2:24" ht="15" customHeight="1" x14ac:dyDescent="0.2">
      <c r="B1274" s="337" t="s">
        <v>36</v>
      </c>
      <c r="C1274" s="133" t="s">
        <v>36</v>
      </c>
      <c r="D1274" s="133" t="s">
        <v>36</v>
      </c>
      <c r="E1274" s="133"/>
      <c r="F1274" s="133"/>
      <c r="G1274" s="133"/>
      <c r="H1274" s="133"/>
      <c r="I1274" s="133"/>
      <c r="J1274" s="133"/>
      <c r="K1274" s="154"/>
      <c r="L1274" s="154"/>
      <c r="M1274" s="154"/>
      <c r="N1274" s="154"/>
      <c r="O1274" s="322" t="str">
        <f>IF($C1274="1 - HöS",'C1. Verprobung'!$C$17,
IF($C1274="2 - HöS/HS",'C1. Verprobung'!$C$18,
IF($C1274="3 - HS",'C1. Verprobung'!$C$19,
IF($C1274="4 - HS/MS",'C1. Verprobung'!$C$20,
IF($C1274="5 - MS",'C1. Verprobung'!$C$21,
IF($C1274="6 - MS/NS",'C1. Verprobung'!$C$22,
IF($C1274="7 - NS",'C1. Verprobung'!$C$23,"-")))))))</f>
        <v>-</v>
      </c>
      <c r="P1274" s="322" t="str">
        <f>IF($C1274="1 - HöS",'C1. Verprobung'!$D$17,
IF($C1274="2 - HöS/HS",'C1. Verprobung'!$D$18,
IF($C1274="3 - HS",'C1. Verprobung'!$D$19,
IF($C1274="4 - HS/MS",'C1. Verprobung'!$D$20,
IF($C1274="5 - MS",'C1. Verprobung'!$D$21,
IF($C1274="6 - MS/NS",'C1. Verprobung'!$D$22,
IF($C1274="7 - NS",'C1. Verprobung'!$D$23,"-")))))))</f>
        <v>-</v>
      </c>
      <c r="Q1274" s="322" t="str">
        <f>IF($C1274="1 - HöS",'C1. Verprobung'!$E$17,
IF($C1274="2 - HöS/HS",'C1. Verprobung'!$E$18,
IF($C1274="3 - HS",'C1. Verprobung'!$E$19,
IF($C1274="4 - HS/MS",'C1. Verprobung'!$E$20,
IF($C1274="5 - MS",'C1. Verprobung'!$E$21,
IF($C1274="6 - MS/NS",'C1. Verprobung'!$E$22,
IF($C1274="7 - NS",'C1. Verprobung'!$E$23,"-")))))))</f>
        <v>-</v>
      </c>
      <c r="R1274" s="322" t="str">
        <f>IF($C1274="1 - HöS",'C1. Verprobung'!$F$17,
IF($C1274="2 - HöS/HS",'C1. Verprobung'!$F$18,
IF($C1274="3 - HS",'C1. Verprobung'!$F$19,
IF($C1274="4 - HS/MS",'C1. Verprobung'!$F$20,
IF($C1274="5 - MS",'C1. Verprobung'!$F$21,
IF($C1274="6 - MS/NS",'C1. Verprobung'!$F$22,
IF($C1274="7 - NS",'C1. Verprobung'!$F$23,"-")))))))</f>
        <v>-</v>
      </c>
      <c r="S1274" s="151"/>
      <c r="T1274" s="181">
        <f t="shared" si="98"/>
        <v>0</v>
      </c>
      <c r="U1274" s="181">
        <f t="shared" si="99"/>
        <v>0</v>
      </c>
      <c r="V1274" s="181">
        <f t="shared" si="100"/>
        <v>0</v>
      </c>
      <c r="W1274" s="181">
        <f t="shared" si="101"/>
        <v>0</v>
      </c>
      <c r="X1274" s="181">
        <f t="shared" si="102"/>
        <v>0</v>
      </c>
    </row>
    <row r="1275" spans="2:24" ht="15" customHeight="1" x14ac:dyDescent="0.2">
      <c r="B1275" s="337" t="s">
        <v>36</v>
      </c>
      <c r="C1275" s="133" t="s">
        <v>36</v>
      </c>
      <c r="D1275" s="133" t="s">
        <v>36</v>
      </c>
      <c r="E1275" s="133"/>
      <c r="F1275" s="133"/>
      <c r="G1275" s="133"/>
      <c r="H1275" s="133"/>
      <c r="I1275" s="133"/>
      <c r="J1275" s="133"/>
      <c r="K1275" s="154"/>
      <c r="L1275" s="154"/>
      <c r="M1275" s="154"/>
      <c r="N1275" s="154"/>
      <c r="O1275" s="322" t="str">
        <f>IF($C1275="1 - HöS",'C1. Verprobung'!$C$17,
IF($C1275="2 - HöS/HS",'C1. Verprobung'!$C$18,
IF($C1275="3 - HS",'C1. Verprobung'!$C$19,
IF($C1275="4 - HS/MS",'C1. Verprobung'!$C$20,
IF($C1275="5 - MS",'C1. Verprobung'!$C$21,
IF($C1275="6 - MS/NS",'C1. Verprobung'!$C$22,
IF($C1275="7 - NS",'C1. Verprobung'!$C$23,"-")))))))</f>
        <v>-</v>
      </c>
      <c r="P1275" s="322" t="str">
        <f>IF($C1275="1 - HöS",'C1. Verprobung'!$D$17,
IF($C1275="2 - HöS/HS",'C1. Verprobung'!$D$18,
IF($C1275="3 - HS",'C1. Verprobung'!$D$19,
IF($C1275="4 - HS/MS",'C1. Verprobung'!$D$20,
IF($C1275="5 - MS",'C1. Verprobung'!$D$21,
IF($C1275="6 - MS/NS",'C1. Verprobung'!$D$22,
IF($C1275="7 - NS",'C1. Verprobung'!$D$23,"-")))))))</f>
        <v>-</v>
      </c>
      <c r="Q1275" s="322" t="str">
        <f>IF($C1275="1 - HöS",'C1. Verprobung'!$E$17,
IF($C1275="2 - HöS/HS",'C1. Verprobung'!$E$18,
IF($C1275="3 - HS",'C1. Verprobung'!$E$19,
IF($C1275="4 - HS/MS",'C1. Verprobung'!$E$20,
IF($C1275="5 - MS",'C1. Verprobung'!$E$21,
IF($C1275="6 - MS/NS",'C1. Verprobung'!$E$22,
IF($C1275="7 - NS",'C1. Verprobung'!$E$23,"-")))))))</f>
        <v>-</v>
      </c>
      <c r="R1275" s="322" t="str">
        <f>IF($C1275="1 - HöS",'C1. Verprobung'!$F$17,
IF($C1275="2 - HöS/HS",'C1. Verprobung'!$F$18,
IF($C1275="3 - HS",'C1. Verprobung'!$F$19,
IF($C1275="4 - HS/MS",'C1. Verprobung'!$F$20,
IF($C1275="5 - MS",'C1. Verprobung'!$F$21,
IF($C1275="6 - MS/NS",'C1. Verprobung'!$F$22,
IF($C1275="7 - NS",'C1. Verprobung'!$F$23,"-")))))))</f>
        <v>-</v>
      </c>
      <c r="S1275" s="151"/>
      <c r="T1275" s="181">
        <f t="shared" si="98"/>
        <v>0</v>
      </c>
      <c r="U1275" s="181">
        <f t="shared" si="99"/>
        <v>0</v>
      </c>
      <c r="V1275" s="181">
        <f t="shared" si="100"/>
        <v>0</v>
      </c>
      <c r="W1275" s="181">
        <f t="shared" si="101"/>
        <v>0</v>
      </c>
      <c r="X1275" s="181">
        <f t="shared" si="102"/>
        <v>0</v>
      </c>
    </row>
    <row r="1276" spans="2:24" ht="15" customHeight="1" x14ac:dyDescent="0.2">
      <c r="B1276" s="337" t="s">
        <v>36</v>
      </c>
      <c r="C1276" s="133" t="s">
        <v>36</v>
      </c>
      <c r="D1276" s="133" t="s">
        <v>36</v>
      </c>
      <c r="E1276" s="133"/>
      <c r="F1276" s="133"/>
      <c r="G1276" s="133"/>
      <c r="H1276" s="133"/>
      <c r="I1276" s="133"/>
      <c r="J1276" s="133"/>
      <c r="K1276" s="154"/>
      <c r="L1276" s="154"/>
      <c r="M1276" s="154"/>
      <c r="N1276" s="154"/>
      <c r="O1276" s="322" t="str">
        <f>IF($C1276="1 - HöS",'C1. Verprobung'!$C$17,
IF($C1276="2 - HöS/HS",'C1. Verprobung'!$C$18,
IF($C1276="3 - HS",'C1. Verprobung'!$C$19,
IF($C1276="4 - HS/MS",'C1. Verprobung'!$C$20,
IF($C1276="5 - MS",'C1. Verprobung'!$C$21,
IF($C1276="6 - MS/NS",'C1. Verprobung'!$C$22,
IF($C1276="7 - NS",'C1. Verprobung'!$C$23,"-")))))))</f>
        <v>-</v>
      </c>
      <c r="P1276" s="322" t="str">
        <f>IF($C1276="1 - HöS",'C1. Verprobung'!$D$17,
IF($C1276="2 - HöS/HS",'C1. Verprobung'!$D$18,
IF($C1276="3 - HS",'C1. Verprobung'!$D$19,
IF($C1276="4 - HS/MS",'C1. Verprobung'!$D$20,
IF($C1276="5 - MS",'C1. Verprobung'!$D$21,
IF($C1276="6 - MS/NS",'C1. Verprobung'!$D$22,
IF($C1276="7 - NS",'C1. Verprobung'!$D$23,"-")))))))</f>
        <v>-</v>
      </c>
      <c r="Q1276" s="322" t="str">
        <f>IF($C1276="1 - HöS",'C1. Verprobung'!$E$17,
IF($C1276="2 - HöS/HS",'C1. Verprobung'!$E$18,
IF($C1276="3 - HS",'C1. Verprobung'!$E$19,
IF($C1276="4 - HS/MS",'C1. Verprobung'!$E$20,
IF($C1276="5 - MS",'C1. Verprobung'!$E$21,
IF($C1276="6 - MS/NS",'C1. Verprobung'!$E$22,
IF($C1276="7 - NS",'C1. Verprobung'!$E$23,"-")))))))</f>
        <v>-</v>
      </c>
      <c r="R1276" s="322" t="str">
        <f>IF($C1276="1 - HöS",'C1. Verprobung'!$F$17,
IF($C1276="2 - HöS/HS",'C1. Verprobung'!$F$18,
IF($C1276="3 - HS",'C1. Verprobung'!$F$19,
IF($C1276="4 - HS/MS",'C1. Verprobung'!$F$20,
IF($C1276="5 - MS",'C1. Verprobung'!$F$21,
IF($C1276="6 - MS/NS",'C1. Verprobung'!$F$22,
IF($C1276="7 - NS",'C1. Verprobung'!$F$23,"-")))))))</f>
        <v>-</v>
      </c>
      <c r="S1276" s="151"/>
      <c r="T1276" s="181">
        <f t="shared" si="98"/>
        <v>0</v>
      </c>
      <c r="U1276" s="181">
        <f t="shared" si="99"/>
        <v>0</v>
      </c>
      <c r="V1276" s="181">
        <f t="shared" si="100"/>
        <v>0</v>
      </c>
      <c r="W1276" s="181">
        <f t="shared" si="101"/>
        <v>0</v>
      </c>
      <c r="X1276" s="181">
        <f t="shared" si="102"/>
        <v>0</v>
      </c>
    </row>
    <row r="1277" spans="2:24" ht="15" customHeight="1" x14ac:dyDescent="0.2">
      <c r="B1277" s="337" t="s">
        <v>36</v>
      </c>
      <c r="C1277" s="133" t="s">
        <v>36</v>
      </c>
      <c r="D1277" s="133" t="s">
        <v>36</v>
      </c>
      <c r="E1277" s="133"/>
      <c r="F1277" s="133"/>
      <c r="G1277" s="133"/>
      <c r="H1277" s="133"/>
      <c r="I1277" s="133"/>
      <c r="J1277" s="133"/>
      <c r="K1277" s="154"/>
      <c r="L1277" s="154"/>
      <c r="M1277" s="154"/>
      <c r="N1277" s="154"/>
      <c r="O1277" s="322" t="str">
        <f>IF($C1277="1 - HöS",'C1. Verprobung'!$C$17,
IF($C1277="2 - HöS/HS",'C1. Verprobung'!$C$18,
IF($C1277="3 - HS",'C1. Verprobung'!$C$19,
IF($C1277="4 - HS/MS",'C1. Verprobung'!$C$20,
IF($C1277="5 - MS",'C1. Verprobung'!$C$21,
IF($C1277="6 - MS/NS",'C1. Verprobung'!$C$22,
IF($C1277="7 - NS",'C1. Verprobung'!$C$23,"-")))))))</f>
        <v>-</v>
      </c>
      <c r="P1277" s="322" t="str">
        <f>IF($C1277="1 - HöS",'C1. Verprobung'!$D$17,
IF($C1277="2 - HöS/HS",'C1. Verprobung'!$D$18,
IF($C1277="3 - HS",'C1. Verprobung'!$D$19,
IF($C1277="4 - HS/MS",'C1. Verprobung'!$D$20,
IF($C1277="5 - MS",'C1. Verprobung'!$D$21,
IF($C1277="6 - MS/NS",'C1. Verprobung'!$D$22,
IF($C1277="7 - NS",'C1. Verprobung'!$D$23,"-")))))))</f>
        <v>-</v>
      </c>
      <c r="Q1277" s="322" t="str">
        <f>IF($C1277="1 - HöS",'C1. Verprobung'!$E$17,
IF($C1277="2 - HöS/HS",'C1. Verprobung'!$E$18,
IF($C1277="3 - HS",'C1. Verprobung'!$E$19,
IF($C1277="4 - HS/MS",'C1. Verprobung'!$E$20,
IF($C1277="5 - MS",'C1. Verprobung'!$E$21,
IF($C1277="6 - MS/NS",'C1. Verprobung'!$E$22,
IF($C1277="7 - NS",'C1. Verprobung'!$E$23,"-")))))))</f>
        <v>-</v>
      </c>
      <c r="R1277" s="322" t="str">
        <f>IF($C1277="1 - HöS",'C1. Verprobung'!$F$17,
IF($C1277="2 - HöS/HS",'C1. Verprobung'!$F$18,
IF($C1277="3 - HS",'C1. Verprobung'!$F$19,
IF($C1277="4 - HS/MS",'C1. Verprobung'!$F$20,
IF($C1277="5 - MS",'C1. Verprobung'!$F$21,
IF($C1277="6 - MS/NS",'C1. Verprobung'!$F$22,
IF($C1277="7 - NS",'C1. Verprobung'!$F$23,"-")))))))</f>
        <v>-</v>
      </c>
      <c r="S1277" s="151"/>
      <c r="T1277" s="181">
        <f t="shared" si="98"/>
        <v>0</v>
      </c>
      <c r="U1277" s="181">
        <f t="shared" si="99"/>
        <v>0</v>
      </c>
      <c r="V1277" s="181">
        <f t="shared" si="100"/>
        <v>0</v>
      </c>
      <c r="W1277" s="181">
        <f t="shared" si="101"/>
        <v>0</v>
      </c>
      <c r="X1277" s="181">
        <f t="shared" si="102"/>
        <v>0</v>
      </c>
    </row>
    <row r="1278" spans="2:24" ht="15" customHeight="1" x14ac:dyDescent="0.2">
      <c r="B1278" s="337" t="s">
        <v>36</v>
      </c>
      <c r="C1278" s="133" t="s">
        <v>36</v>
      </c>
      <c r="D1278" s="133" t="s">
        <v>36</v>
      </c>
      <c r="E1278" s="133"/>
      <c r="F1278" s="133"/>
      <c r="G1278" s="133"/>
      <c r="H1278" s="133"/>
      <c r="I1278" s="133"/>
      <c r="J1278" s="133"/>
      <c r="K1278" s="154"/>
      <c r="L1278" s="154"/>
      <c r="M1278" s="154"/>
      <c r="N1278" s="154"/>
      <c r="O1278" s="322" t="str">
        <f>IF($C1278="1 - HöS",'C1. Verprobung'!$C$17,
IF($C1278="2 - HöS/HS",'C1. Verprobung'!$C$18,
IF($C1278="3 - HS",'C1. Verprobung'!$C$19,
IF($C1278="4 - HS/MS",'C1. Verprobung'!$C$20,
IF($C1278="5 - MS",'C1. Verprobung'!$C$21,
IF($C1278="6 - MS/NS",'C1. Verprobung'!$C$22,
IF($C1278="7 - NS",'C1. Verprobung'!$C$23,"-")))))))</f>
        <v>-</v>
      </c>
      <c r="P1278" s="322" t="str">
        <f>IF($C1278="1 - HöS",'C1. Verprobung'!$D$17,
IF($C1278="2 - HöS/HS",'C1. Verprobung'!$D$18,
IF($C1278="3 - HS",'C1. Verprobung'!$D$19,
IF($C1278="4 - HS/MS",'C1. Verprobung'!$D$20,
IF($C1278="5 - MS",'C1. Verprobung'!$D$21,
IF($C1278="6 - MS/NS",'C1. Verprobung'!$D$22,
IF($C1278="7 - NS",'C1. Verprobung'!$D$23,"-")))))))</f>
        <v>-</v>
      </c>
      <c r="Q1278" s="322" t="str">
        <f>IF($C1278="1 - HöS",'C1. Verprobung'!$E$17,
IF($C1278="2 - HöS/HS",'C1. Verprobung'!$E$18,
IF($C1278="3 - HS",'C1. Verprobung'!$E$19,
IF($C1278="4 - HS/MS",'C1. Verprobung'!$E$20,
IF($C1278="5 - MS",'C1. Verprobung'!$E$21,
IF($C1278="6 - MS/NS",'C1. Verprobung'!$E$22,
IF($C1278="7 - NS",'C1. Verprobung'!$E$23,"-")))))))</f>
        <v>-</v>
      </c>
      <c r="R1278" s="322" t="str">
        <f>IF($C1278="1 - HöS",'C1. Verprobung'!$F$17,
IF($C1278="2 - HöS/HS",'C1. Verprobung'!$F$18,
IF($C1278="3 - HS",'C1. Verprobung'!$F$19,
IF($C1278="4 - HS/MS",'C1. Verprobung'!$F$20,
IF($C1278="5 - MS",'C1. Verprobung'!$F$21,
IF($C1278="6 - MS/NS",'C1. Verprobung'!$F$22,
IF($C1278="7 - NS",'C1. Verprobung'!$F$23,"-")))))))</f>
        <v>-</v>
      </c>
      <c r="S1278" s="151"/>
      <c r="T1278" s="181">
        <f t="shared" si="98"/>
        <v>0</v>
      </c>
      <c r="U1278" s="181">
        <f t="shared" si="99"/>
        <v>0</v>
      </c>
      <c r="V1278" s="181">
        <f t="shared" si="100"/>
        <v>0</v>
      </c>
      <c r="W1278" s="181">
        <f t="shared" si="101"/>
        <v>0</v>
      </c>
      <c r="X1278" s="181">
        <f t="shared" si="102"/>
        <v>0</v>
      </c>
    </row>
    <row r="1279" spans="2:24" ht="15" customHeight="1" x14ac:dyDescent="0.2">
      <c r="B1279" s="337" t="s">
        <v>36</v>
      </c>
      <c r="C1279" s="133" t="s">
        <v>36</v>
      </c>
      <c r="D1279" s="133" t="s">
        <v>36</v>
      </c>
      <c r="E1279" s="133"/>
      <c r="F1279" s="133"/>
      <c r="G1279" s="133"/>
      <c r="H1279" s="133"/>
      <c r="I1279" s="133"/>
      <c r="J1279" s="133"/>
      <c r="K1279" s="154"/>
      <c r="L1279" s="154"/>
      <c r="M1279" s="154"/>
      <c r="N1279" s="154"/>
      <c r="O1279" s="322" t="str">
        <f>IF($C1279="1 - HöS",'C1. Verprobung'!$C$17,
IF($C1279="2 - HöS/HS",'C1. Verprobung'!$C$18,
IF($C1279="3 - HS",'C1. Verprobung'!$C$19,
IF($C1279="4 - HS/MS",'C1. Verprobung'!$C$20,
IF($C1279="5 - MS",'C1. Verprobung'!$C$21,
IF($C1279="6 - MS/NS",'C1. Verprobung'!$C$22,
IF($C1279="7 - NS",'C1. Verprobung'!$C$23,"-")))))))</f>
        <v>-</v>
      </c>
      <c r="P1279" s="322" t="str">
        <f>IF($C1279="1 - HöS",'C1. Verprobung'!$D$17,
IF($C1279="2 - HöS/HS",'C1. Verprobung'!$D$18,
IF($C1279="3 - HS",'C1. Verprobung'!$D$19,
IF($C1279="4 - HS/MS",'C1. Verprobung'!$D$20,
IF($C1279="5 - MS",'C1. Verprobung'!$D$21,
IF($C1279="6 - MS/NS",'C1. Verprobung'!$D$22,
IF($C1279="7 - NS",'C1. Verprobung'!$D$23,"-")))))))</f>
        <v>-</v>
      </c>
      <c r="Q1279" s="322" t="str">
        <f>IF($C1279="1 - HöS",'C1. Verprobung'!$E$17,
IF($C1279="2 - HöS/HS",'C1. Verprobung'!$E$18,
IF($C1279="3 - HS",'C1. Verprobung'!$E$19,
IF($C1279="4 - HS/MS",'C1. Verprobung'!$E$20,
IF($C1279="5 - MS",'C1. Verprobung'!$E$21,
IF($C1279="6 - MS/NS",'C1. Verprobung'!$E$22,
IF($C1279="7 - NS",'C1. Verprobung'!$E$23,"-")))))))</f>
        <v>-</v>
      </c>
      <c r="R1279" s="322" t="str">
        <f>IF($C1279="1 - HöS",'C1. Verprobung'!$F$17,
IF($C1279="2 - HöS/HS",'C1. Verprobung'!$F$18,
IF($C1279="3 - HS",'C1. Verprobung'!$F$19,
IF($C1279="4 - HS/MS",'C1. Verprobung'!$F$20,
IF($C1279="5 - MS",'C1. Verprobung'!$F$21,
IF($C1279="6 - MS/NS",'C1. Verprobung'!$F$22,
IF($C1279="7 - NS",'C1. Verprobung'!$F$23,"-")))))))</f>
        <v>-</v>
      </c>
      <c r="S1279" s="151"/>
      <c r="T1279" s="181">
        <f t="shared" si="98"/>
        <v>0</v>
      </c>
      <c r="U1279" s="181">
        <f t="shared" si="99"/>
        <v>0</v>
      </c>
      <c r="V1279" s="181">
        <f t="shared" si="100"/>
        <v>0</v>
      </c>
      <c r="W1279" s="181">
        <f t="shared" si="101"/>
        <v>0</v>
      </c>
      <c r="X1279" s="181">
        <f t="shared" si="102"/>
        <v>0</v>
      </c>
    </row>
    <row r="1280" spans="2:24" ht="15" customHeight="1" x14ac:dyDescent="0.2">
      <c r="B1280" s="337" t="s">
        <v>36</v>
      </c>
      <c r="C1280" s="133" t="s">
        <v>36</v>
      </c>
      <c r="D1280" s="133" t="s">
        <v>36</v>
      </c>
      <c r="E1280" s="133"/>
      <c r="F1280" s="133"/>
      <c r="G1280" s="133"/>
      <c r="H1280" s="133"/>
      <c r="I1280" s="133"/>
      <c r="J1280" s="133"/>
      <c r="K1280" s="154"/>
      <c r="L1280" s="154"/>
      <c r="M1280" s="154"/>
      <c r="N1280" s="154"/>
      <c r="O1280" s="322" t="str">
        <f>IF($C1280="1 - HöS",'C1. Verprobung'!$C$17,
IF($C1280="2 - HöS/HS",'C1. Verprobung'!$C$18,
IF($C1280="3 - HS",'C1. Verprobung'!$C$19,
IF($C1280="4 - HS/MS",'C1. Verprobung'!$C$20,
IF($C1280="5 - MS",'C1. Verprobung'!$C$21,
IF($C1280="6 - MS/NS",'C1. Verprobung'!$C$22,
IF($C1280="7 - NS",'C1. Verprobung'!$C$23,"-")))))))</f>
        <v>-</v>
      </c>
      <c r="P1280" s="322" t="str">
        <f>IF($C1280="1 - HöS",'C1. Verprobung'!$D$17,
IF($C1280="2 - HöS/HS",'C1. Verprobung'!$D$18,
IF($C1280="3 - HS",'C1. Verprobung'!$D$19,
IF($C1280="4 - HS/MS",'C1. Verprobung'!$D$20,
IF($C1280="5 - MS",'C1. Verprobung'!$D$21,
IF($C1280="6 - MS/NS",'C1. Verprobung'!$D$22,
IF($C1280="7 - NS",'C1. Verprobung'!$D$23,"-")))))))</f>
        <v>-</v>
      </c>
      <c r="Q1280" s="322" t="str">
        <f>IF($C1280="1 - HöS",'C1. Verprobung'!$E$17,
IF($C1280="2 - HöS/HS",'C1. Verprobung'!$E$18,
IF($C1280="3 - HS",'C1. Verprobung'!$E$19,
IF($C1280="4 - HS/MS",'C1. Verprobung'!$E$20,
IF($C1280="5 - MS",'C1. Verprobung'!$E$21,
IF($C1280="6 - MS/NS",'C1. Verprobung'!$E$22,
IF($C1280="7 - NS",'C1. Verprobung'!$E$23,"-")))))))</f>
        <v>-</v>
      </c>
      <c r="R1280" s="322" t="str">
        <f>IF($C1280="1 - HöS",'C1. Verprobung'!$F$17,
IF($C1280="2 - HöS/HS",'C1. Verprobung'!$F$18,
IF($C1280="3 - HS",'C1. Verprobung'!$F$19,
IF($C1280="4 - HS/MS",'C1. Verprobung'!$F$20,
IF($C1280="5 - MS",'C1. Verprobung'!$F$21,
IF($C1280="6 - MS/NS",'C1. Verprobung'!$F$22,
IF($C1280="7 - NS",'C1. Verprobung'!$F$23,"-")))))))</f>
        <v>-</v>
      </c>
      <c r="S1280" s="151"/>
      <c r="T1280" s="181">
        <f t="shared" si="98"/>
        <v>0</v>
      </c>
      <c r="U1280" s="181">
        <f t="shared" si="99"/>
        <v>0</v>
      </c>
      <c r="V1280" s="181">
        <f t="shared" si="100"/>
        <v>0</v>
      </c>
      <c r="W1280" s="181">
        <f t="shared" si="101"/>
        <v>0</v>
      </c>
      <c r="X1280" s="181">
        <f t="shared" si="102"/>
        <v>0</v>
      </c>
    </row>
    <row r="1281" spans="2:24" ht="15" customHeight="1" x14ac:dyDescent="0.2">
      <c r="B1281" s="337" t="s">
        <v>36</v>
      </c>
      <c r="C1281" s="133" t="s">
        <v>36</v>
      </c>
      <c r="D1281" s="133" t="s">
        <v>36</v>
      </c>
      <c r="E1281" s="133"/>
      <c r="F1281" s="133"/>
      <c r="G1281" s="133"/>
      <c r="H1281" s="133"/>
      <c r="I1281" s="133"/>
      <c r="J1281" s="133"/>
      <c r="K1281" s="154"/>
      <c r="L1281" s="154"/>
      <c r="M1281" s="154"/>
      <c r="N1281" s="154"/>
      <c r="O1281" s="322" t="str">
        <f>IF($C1281="1 - HöS",'C1. Verprobung'!$C$17,
IF($C1281="2 - HöS/HS",'C1. Verprobung'!$C$18,
IF($C1281="3 - HS",'C1. Verprobung'!$C$19,
IF($C1281="4 - HS/MS",'C1. Verprobung'!$C$20,
IF($C1281="5 - MS",'C1. Verprobung'!$C$21,
IF($C1281="6 - MS/NS",'C1. Verprobung'!$C$22,
IF($C1281="7 - NS",'C1. Verprobung'!$C$23,"-")))))))</f>
        <v>-</v>
      </c>
      <c r="P1281" s="322" t="str">
        <f>IF($C1281="1 - HöS",'C1. Verprobung'!$D$17,
IF($C1281="2 - HöS/HS",'C1. Verprobung'!$D$18,
IF($C1281="3 - HS",'C1. Verprobung'!$D$19,
IF($C1281="4 - HS/MS",'C1. Verprobung'!$D$20,
IF($C1281="5 - MS",'C1. Verprobung'!$D$21,
IF($C1281="6 - MS/NS",'C1. Verprobung'!$D$22,
IF($C1281="7 - NS",'C1. Verprobung'!$D$23,"-")))))))</f>
        <v>-</v>
      </c>
      <c r="Q1281" s="322" t="str">
        <f>IF($C1281="1 - HöS",'C1. Verprobung'!$E$17,
IF($C1281="2 - HöS/HS",'C1. Verprobung'!$E$18,
IF($C1281="3 - HS",'C1. Verprobung'!$E$19,
IF($C1281="4 - HS/MS",'C1. Verprobung'!$E$20,
IF($C1281="5 - MS",'C1. Verprobung'!$E$21,
IF($C1281="6 - MS/NS",'C1. Verprobung'!$E$22,
IF($C1281="7 - NS",'C1. Verprobung'!$E$23,"-")))))))</f>
        <v>-</v>
      </c>
      <c r="R1281" s="322" t="str">
        <f>IF($C1281="1 - HöS",'C1. Verprobung'!$F$17,
IF($C1281="2 - HöS/HS",'C1. Verprobung'!$F$18,
IF($C1281="3 - HS",'C1. Verprobung'!$F$19,
IF($C1281="4 - HS/MS",'C1. Verprobung'!$F$20,
IF($C1281="5 - MS",'C1. Verprobung'!$F$21,
IF($C1281="6 - MS/NS",'C1. Verprobung'!$F$22,
IF($C1281="7 - NS",'C1. Verprobung'!$F$23,"-")))))))</f>
        <v>-</v>
      </c>
      <c r="S1281" s="151"/>
      <c r="T1281" s="181">
        <f t="shared" si="98"/>
        <v>0</v>
      </c>
      <c r="U1281" s="181">
        <f t="shared" si="99"/>
        <v>0</v>
      </c>
      <c r="V1281" s="181">
        <f t="shared" si="100"/>
        <v>0</v>
      </c>
      <c r="W1281" s="181">
        <f t="shared" si="101"/>
        <v>0</v>
      </c>
      <c r="X1281" s="181">
        <f t="shared" si="102"/>
        <v>0</v>
      </c>
    </row>
    <row r="1282" spans="2:24" ht="15" customHeight="1" x14ac:dyDescent="0.2">
      <c r="B1282" s="337" t="s">
        <v>36</v>
      </c>
      <c r="C1282" s="133" t="s">
        <v>36</v>
      </c>
      <c r="D1282" s="133" t="s">
        <v>36</v>
      </c>
      <c r="E1282" s="133"/>
      <c r="F1282" s="133"/>
      <c r="G1282" s="133"/>
      <c r="H1282" s="133"/>
      <c r="I1282" s="133"/>
      <c r="J1282" s="133"/>
      <c r="K1282" s="154"/>
      <c r="L1282" s="154"/>
      <c r="M1282" s="154"/>
      <c r="N1282" s="154"/>
      <c r="O1282" s="322" t="str">
        <f>IF($C1282="1 - HöS",'C1. Verprobung'!$C$17,
IF($C1282="2 - HöS/HS",'C1. Verprobung'!$C$18,
IF($C1282="3 - HS",'C1. Verprobung'!$C$19,
IF($C1282="4 - HS/MS",'C1. Verprobung'!$C$20,
IF($C1282="5 - MS",'C1. Verprobung'!$C$21,
IF($C1282="6 - MS/NS",'C1. Verprobung'!$C$22,
IF($C1282="7 - NS",'C1. Verprobung'!$C$23,"-")))))))</f>
        <v>-</v>
      </c>
      <c r="P1282" s="322" t="str">
        <f>IF($C1282="1 - HöS",'C1. Verprobung'!$D$17,
IF($C1282="2 - HöS/HS",'C1. Verprobung'!$D$18,
IF($C1282="3 - HS",'C1. Verprobung'!$D$19,
IF($C1282="4 - HS/MS",'C1. Verprobung'!$D$20,
IF($C1282="5 - MS",'C1. Verprobung'!$D$21,
IF($C1282="6 - MS/NS",'C1. Verprobung'!$D$22,
IF($C1282="7 - NS",'C1. Verprobung'!$D$23,"-")))))))</f>
        <v>-</v>
      </c>
      <c r="Q1282" s="322" t="str">
        <f>IF($C1282="1 - HöS",'C1. Verprobung'!$E$17,
IF($C1282="2 - HöS/HS",'C1. Verprobung'!$E$18,
IF($C1282="3 - HS",'C1. Verprobung'!$E$19,
IF($C1282="4 - HS/MS",'C1. Verprobung'!$E$20,
IF($C1282="5 - MS",'C1. Verprobung'!$E$21,
IF($C1282="6 - MS/NS",'C1. Verprobung'!$E$22,
IF($C1282="7 - NS",'C1. Verprobung'!$E$23,"-")))))))</f>
        <v>-</v>
      </c>
      <c r="R1282" s="322" t="str">
        <f>IF($C1282="1 - HöS",'C1. Verprobung'!$F$17,
IF($C1282="2 - HöS/HS",'C1. Verprobung'!$F$18,
IF($C1282="3 - HS",'C1. Verprobung'!$F$19,
IF($C1282="4 - HS/MS",'C1. Verprobung'!$F$20,
IF($C1282="5 - MS",'C1. Verprobung'!$F$21,
IF($C1282="6 - MS/NS",'C1. Verprobung'!$F$22,
IF($C1282="7 - NS",'C1. Verprobung'!$F$23,"-")))))))</f>
        <v>-</v>
      </c>
      <c r="S1282" s="151"/>
      <c r="T1282" s="181">
        <f t="shared" si="98"/>
        <v>0</v>
      </c>
      <c r="U1282" s="181">
        <f t="shared" si="99"/>
        <v>0</v>
      </c>
      <c r="V1282" s="181">
        <f t="shared" si="100"/>
        <v>0</v>
      </c>
      <c r="W1282" s="181">
        <f t="shared" si="101"/>
        <v>0</v>
      </c>
      <c r="X1282" s="181">
        <f t="shared" si="102"/>
        <v>0</v>
      </c>
    </row>
    <row r="1283" spans="2:24" ht="15" customHeight="1" x14ac:dyDescent="0.2">
      <c r="B1283" s="337" t="s">
        <v>36</v>
      </c>
      <c r="C1283" s="133" t="s">
        <v>36</v>
      </c>
      <c r="D1283" s="133" t="s">
        <v>36</v>
      </c>
      <c r="E1283" s="133"/>
      <c r="F1283" s="133"/>
      <c r="G1283" s="133"/>
      <c r="H1283" s="133"/>
      <c r="I1283" s="133"/>
      <c r="J1283" s="133"/>
      <c r="K1283" s="154"/>
      <c r="L1283" s="154"/>
      <c r="M1283" s="154"/>
      <c r="N1283" s="154"/>
      <c r="O1283" s="322" t="str">
        <f>IF($C1283="1 - HöS",'C1. Verprobung'!$C$17,
IF($C1283="2 - HöS/HS",'C1. Verprobung'!$C$18,
IF($C1283="3 - HS",'C1. Verprobung'!$C$19,
IF($C1283="4 - HS/MS",'C1. Verprobung'!$C$20,
IF($C1283="5 - MS",'C1. Verprobung'!$C$21,
IF($C1283="6 - MS/NS",'C1. Verprobung'!$C$22,
IF($C1283="7 - NS",'C1. Verprobung'!$C$23,"-")))))))</f>
        <v>-</v>
      </c>
      <c r="P1283" s="322" t="str">
        <f>IF($C1283="1 - HöS",'C1. Verprobung'!$D$17,
IF($C1283="2 - HöS/HS",'C1. Verprobung'!$D$18,
IF($C1283="3 - HS",'C1. Verprobung'!$D$19,
IF($C1283="4 - HS/MS",'C1. Verprobung'!$D$20,
IF($C1283="5 - MS",'C1. Verprobung'!$D$21,
IF($C1283="6 - MS/NS",'C1. Verprobung'!$D$22,
IF($C1283="7 - NS",'C1. Verprobung'!$D$23,"-")))))))</f>
        <v>-</v>
      </c>
      <c r="Q1283" s="322" t="str">
        <f>IF($C1283="1 - HöS",'C1. Verprobung'!$E$17,
IF($C1283="2 - HöS/HS",'C1. Verprobung'!$E$18,
IF($C1283="3 - HS",'C1. Verprobung'!$E$19,
IF($C1283="4 - HS/MS",'C1. Verprobung'!$E$20,
IF($C1283="5 - MS",'C1. Verprobung'!$E$21,
IF($C1283="6 - MS/NS",'C1. Verprobung'!$E$22,
IF($C1283="7 - NS",'C1. Verprobung'!$E$23,"-")))))))</f>
        <v>-</v>
      </c>
      <c r="R1283" s="322" t="str">
        <f>IF($C1283="1 - HöS",'C1. Verprobung'!$F$17,
IF($C1283="2 - HöS/HS",'C1. Verprobung'!$F$18,
IF($C1283="3 - HS",'C1. Verprobung'!$F$19,
IF($C1283="4 - HS/MS",'C1. Verprobung'!$F$20,
IF($C1283="5 - MS",'C1. Verprobung'!$F$21,
IF($C1283="6 - MS/NS",'C1. Verprobung'!$F$22,
IF($C1283="7 - NS",'C1. Verprobung'!$F$23,"-")))))))</f>
        <v>-</v>
      </c>
      <c r="S1283" s="151"/>
      <c r="T1283" s="181">
        <f t="shared" si="98"/>
        <v>0</v>
      </c>
      <c r="U1283" s="181">
        <f t="shared" si="99"/>
        <v>0</v>
      </c>
      <c r="V1283" s="181">
        <f t="shared" si="100"/>
        <v>0</v>
      </c>
      <c r="W1283" s="181">
        <f t="shared" si="101"/>
        <v>0</v>
      </c>
      <c r="X1283" s="181">
        <f t="shared" si="102"/>
        <v>0</v>
      </c>
    </row>
    <row r="1284" spans="2:24" ht="15" customHeight="1" x14ac:dyDescent="0.2">
      <c r="B1284" s="337" t="s">
        <v>36</v>
      </c>
      <c r="C1284" s="133" t="s">
        <v>36</v>
      </c>
      <c r="D1284" s="133" t="s">
        <v>36</v>
      </c>
      <c r="E1284" s="133"/>
      <c r="F1284" s="133"/>
      <c r="G1284" s="133"/>
      <c r="H1284" s="133"/>
      <c r="I1284" s="133"/>
      <c r="J1284" s="133"/>
      <c r="K1284" s="154"/>
      <c r="L1284" s="154"/>
      <c r="M1284" s="154"/>
      <c r="N1284" s="154"/>
      <c r="O1284" s="322" t="str">
        <f>IF($C1284="1 - HöS",'C1. Verprobung'!$C$17,
IF($C1284="2 - HöS/HS",'C1. Verprobung'!$C$18,
IF($C1284="3 - HS",'C1. Verprobung'!$C$19,
IF($C1284="4 - HS/MS",'C1. Verprobung'!$C$20,
IF($C1284="5 - MS",'C1. Verprobung'!$C$21,
IF($C1284="6 - MS/NS",'C1. Verprobung'!$C$22,
IF($C1284="7 - NS",'C1. Verprobung'!$C$23,"-")))))))</f>
        <v>-</v>
      </c>
      <c r="P1284" s="322" t="str">
        <f>IF($C1284="1 - HöS",'C1. Verprobung'!$D$17,
IF($C1284="2 - HöS/HS",'C1. Verprobung'!$D$18,
IF($C1284="3 - HS",'C1. Verprobung'!$D$19,
IF($C1284="4 - HS/MS",'C1. Verprobung'!$D$20,
IF($C1284="5 - MS",'C1. Verprobung'!$D$21,
IF($C1284="6 - MS/NS",'C1. Verprobung'!$D$22,
IF($C1284="7 - NS",'C1. Verprobung'!$D$23,"-")))))))</f>
        <v>-</v>
      </c>
      <c r="Q1284" s="322" t="str">
        <f>IF($C1284="1 - HöS",'C1. Verprobung'!$E$17,
IF($C1284="2 - HöS/HS",'C1. Verprobung'!$E$18,
IF($C1284="3 - HS",'C1. Verprobung'!$E$19,
IF($C1284="4 - HS/MS",'C1. Verprobung'!$E$20,
IF($C1284="5 - MS",'C1. Verprobung'!$E$21,
IF($C1284="6 - MS/NS",'C1. Verprobung'!$E$22,
IF($C1284="7 - NS",'C1. Verprobung'!$E$23,"-")))))))</f>
        <v>-</v>
      </c>
      <c r="R1284" s="322" t="str">
        <f>IF($C1284="1 - HöS",'C1. Verprobung'!$F$17,
IF($C1284="2 - HöS/HS",'C1. Verprobung'!$F$18,
IF($C1284="3 - HS",'C1. Verprobung'!$F$19,
IF($C1284="4 - HS/MS",'C1. Verprobung'!$F$20,
IF($C1284="5 - MS",'C1. Verprobung'!$F$21,
IF($C1284="6 - MS/NS",'C1. Verprobung'!$F$22,
IF($C1284="7 - NS",'C1. Verprobung'!$F$23,"-")))))))</f>
        <v>-</v>
      </c>
      <c r="S1284" s="151"/>
      <c r="T1284" s="181">
        <f t="shared" si="98"/>
        <v>0</v>
      </c>
      <c r="U1284" s="181">
        <f t="shared" si="99"/>
        <v>0</v>
      </c>
      <c r="V1284" s="181">
        <f t="shared" si="100"/>
        <v>0</v>
      </c>
      <c r="W1284" s="181">
        <f t="shared" si="101"/>
        <v>0</v>
      </c>
      <c r="X1284" s="181">
        <f t="shared" si="102"/>
        <v>0</v>
      </c>
    </row>
    <row r="1285" spans="2:24" ht="15" customHeight="1" x14ac:dyDescent="0.2">
      <c r="B1285" s="337" t="s">
        <v>36</v>
      </c>
      <c r="C1285" s="133" t="s">
        <v>36</v>
      </c>
      <c r="D1285" s="133" t="s">
        <v>36</v>
      </c>
      <c r="E1285" s="133"/>
      <c r="F1285" s="133"/>
      <c r="G1285" s="133"/>
      <c r="H1285" s="133"/>
      <c r="I1285" s="133"/>
      <c r="J1285" s="133"/>
      <c r="K1285" s="154"/>
      <c r="L1285" s="154"/>
      <c r="M1285" s="154"/>
      <c r="N1285" s="154"/>
      <c r="O1285" s="322" t="str">
        <f>IF($C1285="1 - HöS",'C1. Verprobung'!$C$17,
IF($C1285="2 - HöS/HS",'C1. Verprobung'!$C$18,
IF($C1285="3 - HS",'C1. Verprobung'!$C$19,
IF($C1285="4 - HS/MS",'C1. Verprobung'!$C$20,
IF($C1285="5 - MS",'C1. Verprobung'!$C$21,
IF($C1285="6 - MS/NS",'C1. Verprobung'!$C$22,
IF($C1285="7 - NS",'C1. Verprobung'!$C$23,"-")))))))</f>
        <v>-</v>
      </c>
      <c r="P1285" s="322" t="str">
        <f>IF($C1285="1 - HöS",'C1. Verprobung'!$D$17,
IF($C1285="2 - HöS/HS",'C1. Verprobung'!$D$18,
IF($C1285="3 - HS",'C1. Verprobung'!$D$19,
IF($C1285="4 - HS/MS",'C1. Verprobung'!$D$20,
IF($C1285="5 - MS",'C1. Verprobung'!$D$21,
IF($C1285="6 - MS/NS",'C1. Verprobung'!$D$22,
IF($C1285="7 - NS",'C1. Verprobung'!$D$23,"-")))))))</f>
        <v>-</v>
      </c>
      <c r="Q1285" s="322" t="str">
        <f>IF($C1285="1 - HöS",'C1. Verprobung'!$E$17,
IF($C1285="2 - HöS/HS",'C1. Verprobung'!$E$18,
IF($C1285="3 - HS",'C1. Verprobung'!$E$19,
IF($C1285="4 - HS/MS",'C1. Verprobung'!$E$20,
IF($C1285="5 - MS",'C1. Verprobung'!$E$21,
IF($C1285="6 - MS/NS",'C1. Verprobung'!$E$22,
IF($C1285="7 - NS",'C1. Verprobung'!$E$23,"-")))))))</f>
        <v>-</v>
      </c>
      <c r="R1285" s="322" t="str">
        <f>IF($C1285="1 - HöS",'C1. Verprobung'!$F$17,
IF($C1285="2 - HöS/HS",'C1. Verprobung'!$F$18,
IF($C1285="3 - HS",'C1. Verprobung'!$F$19,
IF($C1285="4 - HS/MS",'C1. Verprobung'!$F$20,
IF($C1285="5 - MS",'C1. Verprobung'!$F$21,
IF($C1285="6 - MS/NS",'C1. Verprobung'!$F$22,
IF($C1285="7 - NS",'C1. Verprobung'!$F$23,"-")))))))</f>
        <v>-</v>
      </c>
      <c r="S1285" s="151"/>
      <c r="T1285" s="181">
        <f t="shared" si="98"/>
        <v>0</v>
      </c>
      <c r="U1285" s="181">
        <f t="shared" si="99"/>
        <v>0</v>
      </c>
      <c r="V1285" s="181">
        <f t="shared" si="100"/>
        <v>0</v>
      </c>
      <c r="W1285" s="181">
        <f t="shared" si="101"/>
        <v>0</v>
      </c>
      <c r="X1285" s="181">
        <f t="shared" si="102"/>
        <v>0</v>
      </c>
    </row>
    <row r="1286" spans="2:24" ht="15" customHeight="1" x14ac:dyDescent="0.2">
      <c r="B1286" s="337" t="s">
        <v>36</v>
      </c>
      <c r="C1286" s="133" t="s">
        <v>36</v>
      </c>
      <c r="D1286" s="133" t="s">
        <v>36</v>
      </c>
      <c r="E1286" s="133"/>
      <c r="F1286" s="133"/>
      <c r="G1286" s="133"/>
      <c r="H1286" s="133"/>
      <c r="I1286" s="133"/>
      <c r="J1286" s="133"/>
      <c r="K1286" s="154"/>
      <c r="L1286" s="154"/>
      <c r="M1286" s="154"/>
      <c r="N1286" s="154"/>
      <c r="O1286" s="322" t="str">
        <f>IF($C1286="1 - HöS",'C1. Verprobung'!$C$17,
IF($C1286="2 - HöS/HS",'C1. Verprobung'!$C$18,
IF($C1286="3 - HS",'C1. Verprobung'!$C$19,
IF($C1286="4 - HS/MS",'C1. Verprobung'!$C$20,
IF($C1286="5 - MS",'C1. Verprobung'!$C$21,
IF($C1286="6 - MS/NS",'C1. Verprobung'!$C$22,
IF($C1286="7 - NS",'C1. Verprobung'!$C$23,"-")))))))</f>
        <v>-</v>
      </c>
      <c r="P1286" s="322" t="str">
        <f>IF($C1286="1 - HöS",'C1. Verprobung'!$D$17,
IF($C1286="2 - HöS/HS",'C1. Verprobung'!$D$18,
IF($C1286="3 - HS",'C1. Verprobung'!$D$19,
IF($C1286="4 - HS/MS",'C1. Verprobung'!$D$20,
IF($C1286="5 - MS",'C1. Verprobung'!$D$21,
IF($C1286="6 - MS/NS",'C1. Verprobung'!$D$22,
IF($C1286="7 - NS",'C1. Verprobung'!$D$23,"-")))))))</f>
        <v>-</v>
      </c>
      <c r="Q1286" s="322" t="str">
        <f>IF($C1286="1 - HöS",'C1. Verprobung'!$E$17,
IF($C1286="2 - HöS/HS",'C1. Verprobung'!$E$18,
IF($C1286="3 - HS",'C1. Verprobung'!$E$19,
IF($C1286="4 - HS/MS",'C1. Verprobung'!$E$20,
IF($C1286="5 - MS",'C1. Verprobung'!$E$21,
IF($C1286="6 - MS/NS",'C1. Verprobung'!$E$22,
IF($C1286="7 - NS",'C1. Verprobung'!$E$23,"-")))))))</f>
        <v>-</v>
      </c>
      <c r="R1286" s="322" t="str">
        <f>IF($C1286="1 - HöS",'C1. Verprobung'!$F$17,
IF($C1286="2 - HöS/HS",'C1. Verprobung'!$F$18,
IF($C1286="3 - HS",'C1. Verprobung'!$F$19,
IF($C1286="4 - HS/MS",'C1. Verprobung'!$F$20,
IF($C1286="5 - MS",'C1. Verprobung'!$F$21,
IF($C1286="6 - MS/NS",'C1. Verprobung'!$F$22,
IF($C1286="7 - NS",'C1. Verprobung'!$F$23,"-")))))))</f>
        <v>-</v>
      </c>
      <c r="S1286" s="151"/>
      <c r="T1286" s="181">
        <f t="shared" si="98"/>
        <v>0</v>
      </c>
      <c r="U1286" s="181">
        <f t="shared" si="99"/>
        <v>0</v>
      </c>
      <c r="V1286" s="181">
        <f t="shared" si="100"/>
        <v>0</v>
      </c>
      <c r="W1286" s="181">
        <f t="shared" si="101"/>
        <v>0</v>
      </c>
      <c r="X1286" s="181">
        <f t="shared" si="102"/>
        <v>0</v>
      </c>
    </row>
    <row r="1287" spans="2:24" ht="15" customHeight="1" x14ac:dyDescent="0.2">
      <c r="B1287" s="337" t="s">
        <v>36</v>
      </c>
      <c r="C1287" s="133" t="s">
        <v>36</v>
      </c>
      <c r="D1287" s="133" t="s">
        <v>36</v>
      </c>
      <c r="E1287" s="133"/>
      <c r="F1287" s="133"/>
      <c r="G1287" s="133"/>
      <c r="H1287" s="133"/>
      <c r="I1287" s="133"/>
      <c r="J1287" s="133"/>
      <c r="K1287" s="154"/>
      <c r="L1287" s="154"/>
      <c r="M1287" s="154"/>
      <c r="N1287" s="154"/>
      <c r="O1287" s="322" t="str">
        <f>IF($C1287="1 - HöS",'C1. Verprobung'!$C$17,
IF($C1287="2 - HöS/HS",'C1. Verprobung'!$C$18,
IF($C1287="3 - HS",'C1. Verprobung'!$C$19,
IF($C1287="4 - HS/MS",'C1. Verprobung'!$C$20,
IF($C1287="5 - MS",'C1. Verprobung'!$C$21,
IF($C1287="6 - MS/NS",'C1. Verprobung'!$C$22,
IF($C1287="7 - NS",'C1. Verprobung'!$C$23,"-")))))))</f>
        <v>-</v>
      </c>
      <c r="P1287" s="322" t="str">
        <f>IF($C1287="1 - HöS",'C1. Verprobung'!$D$17,
IF($C1287="2 - HöS/HS",'C1. Verprobung'!$D$18,
IF($C1287="3 - HS",'C1. Verprobung'!$D$19,
IF($C1287="4 - HS/MS",'C1. Verprobung'!$D$20,
IF($C1287="5 - MS",'C1. Verprobung'!$D$21,
IF($C1287="6 - MS/NS",'C1. Verprobung'!$D$22,
IF($C1287="7 - NS",'C1. Verprobung'!$D$23,"-")))))))</f>
        <v>-</v>
      </c>
      <c r="Q1287" s="322" t="str">
        <f>IF($C1287="1 - HöS",'C1. Verprobung'!$E$17,
IF($C1287="2 - HöS/HS",'C1. Verprobung'!$E$18,
IF($C1287="3 - HS",'C1. Verprobung'!$E$19,
IF($C1287="4 - HS/MS",'C1. Verprobung'!$E$20,
IF($C1287="5 - MS",'C1. Verprobung'!$E$21,
IF($C1287="6 - MS/NS",'C1. Verprobung'!$E$22,
IF($C1287="7 - NS",'C1. Verprobung'!$E$23,"-")))))))</f>
        <v>-</v>
      </c>
      <c r="R1287" s="322" t="str">
        <f>IF($C1287="1 - HöS",'C1. Verprobung'!$F$17,
IF($C1287="2 - HöS/HS",'C1. Verprobung'!$F$18,
IF($C1287="3 - HS",'C1. Verprobung'!$F$19,
IF($C1287="4 - HS/MS",'C1. Verprobung'!$F$20,
IF($C1287="5 - MS",'C1. Verprobung'!$F$21,
IF($C1287="6 - MS/NS",'C1. Verprobung'!$F$22,
IF($C1287="7 - NS",'C1. Verprobung'!$F$23,"-")))))))</f>
        <v>-</v>
      </c>
      <c r="S1287" s="151"/>
      <c r="T1287" s="181">
        <f t="shared" si="98"/>
        <v>0</v>
      </c>
      <c r="U1287" s="181">
        <f t="shared" si="99"/>
        <v>0</v>
      </c>
      <c r="V1287" s="181">
        <f t="shared" si="100"/>
        <v>0</v>
      </c>
      <c r="W1287" s="181">
        <f t="shared" si="101"/>
        <v>0</v>
      </c>
      <c r="X1287" s="181">
        <f t="shared" si="102"/>
        <v>0</v>
      </c>
    </row>
    <row r="1288" spans="2:24" ht="15" customHeight="1" x14ac:dyDescent="0.2">
      <c r="B1288" s="337" t="s">
        <v>36</v>
      </c>
      <c r="C1288" s="133" t="s">
        <v>36</v>
      </c>
      <c r="D1288" s="133" t="s">
        <v>36</v>
      </c>
      <c r="E1288" s="133"/>
      <c r="F1288" s="133"/>
      <c r="G1288" s="133"/>
      <c r="H1288" s="133"/>
      <c r="I1288" s="133"/>
      <c r="J1288" s="133"/>
      <c r="K1288" s="154"/>
      <c r="L1288" s="154"/>
      <c r="M1288" s="154"/>
      <c r="N1288" s="154"/>
      <c r="O1288" s="322" t="str">
        <f>IF($C1288="1 - HöS",'C1. Verprobung'!$C$17,
IF($C1288="2 - HöS/HS",'C1. Verprobung'!$C$18,
IF($C1288="3 - HS",'C1. Verprobung'!$C$19,
IF($C1288="4 - HS/MS",'C1. Verprobung'!$C$20,
IF($C1288="5 - MS",'C1. Verprobung'!$C$21,
IF($C1288="6 - MS/NS",'C1. Verprobung'!$C$22,
IF($C1288="7 - NS",'C1. Verprobung'!$C$23,"-")))))))</f>
        <v>-</v>
      </c>
      <c r="P1288" s="322" t="str">
        <f>IF($C1288="1 - HöS",'C1. Verprobung'!$D$17,
IF($C1288="2 - HöS/HS",'C1. Verprobung'!$D$18,
IF($C1288="3 - HS",'C1. Verprobung'!$D$19,
IF($C1288="4 - HS/MS",'C1. Verprobung'!$D$20,
IF($C1288="5 - MS",'C1. Verprobung'!$D$21,
IF($C1288="6 - MS/NS",'C1. Verprobung'!$D$22,
IF($C1288="7 - NS",'C1. Verprobung'!$D$23,"-")))))))</f>
        <v>-</v>
      </c>
      <c r="Q1288" s="322" t="str">
        <f>IF($C1288="1 - HöS",'C1. Verprobung'!$E$17,
IF($C1288="2 - HöS/HS",'C1. Verprobung'!$E$18,
IF($C1288="3 - HS",'C1. Verprobung'!$E$19,
IF($C1288="4 - HS/MS",'C1. Verprobung'!$E$20,
IF($C1288="5 - MS",'C1. Verprobung'!$E$21,
IF($C1288="6 - MS/NS",'C1. Verprobung'!$E$22,
IF($C1288="7 - NS",'C1. Verprobung'!$E$23,"-")))))))</f>
        <v>-</v>
      </c>
      <c r="R1288" s="322" t="str">
        <f>IF($C1288="1 - HöS",'C1. Verprobung'!$F$17,
IF($C1288="2 - HöS/HS",'C1. Verprobung'!$F$18,
IF($C1288="3 - HS",'C1. Verprobung'!$F$19,
IF($C1288="4 - HS/MS",'C1. Verprobung'!$F$20,
IF($C1288="5 - MS",'C1. Verprobung'!$F$21,
IF($C1288="6 - MS/NS",'C1. Verprobung'!$F$22,
IF($C1288="7 - NS",'C1. Verprobung'!$F$23,"-")))))))</f>
        <v>-</v>
      </c>
      <c r="S1288" s="151"/>
      <c r="T1288" s="181">
        <f t="shared" si="98"/>
        <v>0</v>
      </c>
      <c r="U1288" s="181">
        <f t="shared" si="99"/>
        <v>0</v>
      </c>
      <c r="V1288" s="181">
        <f t="shared" si="100"/>
        <v>0</v>
      </c>
      <c r="W1288" s="181">
        <f t="shared" si="101"/>
        <v>0</v>
      </c>
      <c r="X1288" s="181">
        <f t="shared" si="102"/>
        <v>0</v>
      </c>
    </row>
    <row r="1289" spans="2:24" ht="15" customHeight="1" x14ac:dyDescent="0.2">
      <c r="B1289" s="337" t="s">
        <v>36</v>
      </c>
      <c r="C1289" s="133" t="s">
        <v>36</v>
      </c>
      <c r="D1289" s="133" t="s">
        <v>36</v>
      </c>
      <c r="E1289" s="133"/>
      <c r="F1289" s="133"/>
      <c r="G1289" s="133"/>
      <c r="H1289" s="133"/>
      <c r="I1289" s="133"/>
      <c r="J1289" s="133"/>
      <c r="K1289" s="154"/>
      <c r="L1289" s="154"/>
      <c r="M1289" s="154"/>
      <c r="N1289" s="154"/>
      <c r="O1289" s="322" t="str">
        <f>IF($C1289="1 - HöS",'C1. Verprobung'!$C$17,
IF($C1289="2 - HöS/HS",'C1. Verprobung'!$C$18,
IF($C1289="3 - HS",'C1. Verprobung'!$C$19,
IF($C1289="4 - HS/MS",'C1. Verprobung'!$C$20,
IF($C1289="5 - MS",'C1. Verprobung'!$C$21,
IF($C1289="6 - MS/NS",'C1. Verprobung'!$C$22,
IF($C1289="7 - NS",'C1. Verprobung'!$C$23,"-")))))))</f>
        <v>-</v>
      </c>
      <c r="P1289" s="322" t="str">
        <f>IF($C1289="1 - HöS",'C1. Verprobung'!$D$17,
IF($C1289="2 - HöS/HS",'C1. Verprobung'!$D$18,
IF($C1289="3 - HS",'C1. Verprobung'!$D$19,
IF($C1289="4 - HS/MS",'C1. Verprobung'!$D$20,
IF($C1289="5 - MS",'C1. Verprobung'!$D$21,
IF($C1289="6 - MS/NS",'C1. Verprobung'!$D$22,
IF($C1289="7 - NS",'C1. Verprobung'!$D$23,"-")))))))</f>
        <v>-</v>
      </c>
      <c r="Q1289" s="322" t="str">
        <f>IF($C1289="1 - HöS",'C1. Verprobung'!$E$17,
IF($C1289="2 - HöS/HS",'C1. Verprobung'!$E$18,
IF($C1289="3 - HS",'C1. Verprobung'!$E$19,
IF($C1289="4 - HS/MS",'C1. Verprobung'!$E$20,
IF($C1289="5 - MS",'C1. Verprobung'!$E$21,
IF($C1289="6 - MS/NS",'C1. Verprobung'!$E$22,
IF($C1289="7 - NS",'C1. Verprobung'!$E$23,"-")))))))</f>
        <v>-</v>
      </c>
      <c r="R1289" s="322" t="str">
        <f>IF($C1289="1 - HöS",'C1. Verprobung'!$F$17,
IF($C1289="2 - HöS/HS",'C1. Verprobung'!$F$18,
IF($C1289="3 - HS",'C1. Verprobung'!$F$19,
IF($C1289="4 - HS/MS",'C1. Verprobung'!$F$20,
IF($C1289="5 - MS",'C1. Verprobung'!$F$21,
IF($C1289="6 - MS/NS",'C1. Verprobung'!$F$22,
IF($C1289="7 - NS",'C1. Verprobung'!$F$23,"-")))))))</f>
        <v>-</v>
      </c>
      <c r="S1289" s="151"/>
      <c r="T1289" s="181">
        <f t="shared" si="98"/>
        <v>0</v>
      </c>
      <c r="U1289" s="181">
        <f t="shared" si="99"/>
        <v>0</v>
      </c>
      <c r="V1289" s="181">
        <f t="shared" si="100"/>
        <v>0</v>
      </c>
      <c r="W1289" s="181">
        <f t="shared" si="101"/>
        <v>0</v>
      </c>
      <c r="X1289" s="181">
        <f t="shared" si="102"/>
        <v>0</v>
      </c>
    </row>
    <row r="1290" spans="2:24" ht="15" customHeight="1" x14ac:dyDescent="0.2">
      <c r="B1290" s="337" t="s">
        <v>36</v>
      </c>
      <c r="C1290" s="133" t="s">
        <v>36</v>
      </c>
      <c r="D1290" s="133" t="s">
        <v>36</v>
      </c>
      <c r="E1290" s="133"/>
      <c r="F1290" s="133"/>
      <c r="G1290" s="133"/>
      <c r="H1290" s="133"/>
      <c r="I1290" s="133"/>
      <c r="J1290" s="133"/>
      <c r="K1290" s="154"/>
      <c r="L1290" s="154"/>
      <c r="M1290" s="154"/>
      <c r="N1290" s="154"/>
      <c r="O1290" s="322" t="str">
        <f>IF($C1290="1 - HöS",'C1. Verprobung'!$C$17,
IF($C1290="2 - HöS/HS",'C1. Verprobung'!$C$18,
IF($C1290="3 - HS",'C1. Verprobung'!$C$19,
IF($C1290="4 - HS/MS",'C1. Verprobung'!$C$20,
IF($C1290="5 - MS",'C1. Verprobung'!$C$21,
IF($C1290="6 - MS/NS",'C1. Verprobung'!$C$22,
IF($C1290="7 - NS",'C1. Verprobung'!$C$23,"-")))))))</f>
        <v>-</v>
      </c>
      <c r="P1290" s="322" t="str">
        <f>IF($C1290="1 - HöS",'C1. Verprobung'!$D$17,
IF($C1290="2 - HöS/HS",'C1. Verprobung'!$D$18,
IF($C1290="3 - HS",'C1. Verprobung'!$D$19,
IF($C1290="4 - HS/MS",'C1. Verprobung'!$D$20,
IF($C1290="5 - MS",'C1. Verprobung'!$D$21,
IF($C1290="6 - MS/NS",'C1. Verprobung'!$D$22,
IF($C1290="7 - NS",'C1. Verprobung'!$D$23,"-")))))))</f>
        <v>-</v>
      </c>
      <c r="Q1290" s="322" t="str">
        <f>IF($C1290="1 - HöS",'C1. Verprobung'!$E$17,
IF($C1290="2 - HöS/HS",'C1. Verprobung'!$E$18,
IF($C1290="3 - HS",'C1. Verprobung'!$E$19,
IF($C1290="4 - HS/MS",'C1. Verprobung'!$E$20,
IF($C1290="5 - MS",'C1. Verprobung'!$E$21,
IF($C1290="6 - MS/NS",'C1. Verprobung'!$E$22,
IF($C1290="7 - NS",'C1. Verprobung'!$E$23,"-")))))))</f>
        <v>-</v>
      </c>
      <c r="R1290" s="322" t="str">
        <f>IF($C1290="1 - HöS",'C1. Verprobung'!$F$17,
IF($C1290="2 - HöS/HS",'C1. Verprobung'!$F$18,
IF($C1290="3 - HS",'C1. Verprobung'!$F$19,
IF($C1290="4 - HS/MS",'C1. Verprobung'!$F$20,
IF($C1290="5 - MS",'C1. Verprobung'!$F$21,
IF($C1290="6 - MS/NS",'C1. Verprobung'!$F$22,
IF($C1290="7 - NS",'C1. Verprobung'!$F$23,"-")))))))</f>
        <v>-</v>
      </c>
      <c r="S1290" s="151"/>
      <c r="T1290" s="181">
        <f t="shared" si="98"/>
        <v>0</v>
      </c>
      <c r="U1290" s="181">
        <f t="shared" si="99"/>
        <v>0</v>
      </c>
      <c r="V1290" s="181">
        <f t="shared" si="100"/>
        <v>0</v>
      </c>
      <c r="W1290" s="181">
        <f t="shared" si="101"/>
        <v>0</v>
      </c>
      <c r="X1290" s="181">
        <f t="shared" si="102"/>
        <v>0</v>
      </c>
    </row>
    <row r="1291" spans="2:24" ht="15" customHeight="1" x14ac:dyDescent="0.2">
      <c r="B1291" s="337" t="s">
        <v>36</v>
      </c>
      <c r="C1291" s="133" t="s">
        <v>36</v>
      </c>
      <c r="D1291" s="133" t="s">
        <v>36</v>
      </c>
      <c r="E1291" s="133"/>
      <c r="F1291" s="133"/>
      <c r="G1291" s="133"/>
      <c r="H1291" s="133"/>
      <c r="I1291" s="133"/>
      <c r="J1291" s="133"/>
      <c r="K1291" s="154"/>
      <c r="L1291" s="154"/>
      <c r="M1291" s="154"/>
      <c r="N1291" s="154"/>
      <c r="O1291" s="322" t="str">
        <f>IF($C1291="1 - HöS",'C1. Verprobung'!$C$17,
IF($C1291="2 - HöS/HS",'C1. Verprobung'!$C$18,
IF($C1291="3 - HS",'C1. Verprobung'!$C$19,
IF($C1291="4 - HS/MS",'C1. Verprobung'!$C$20,
IF($C1291="5 - MS",'C1. Verprobung'!$C$21,
IF($C1291="6 - MS/NS",'C1. Verprobung'!$C$22,
IF($C1291="7 - NS",'C1. Verprobung'!$C$23,"-")))))))</f>
        <v>-</v>
      </c>
      <c r="P1291" s="322" t="str">
        <f>IF($C1291="1 - HöS",'C1. Verprobung'!$D$17,
IF($C1291="2 - HöS/HS",'C1. Verprobung'!$D$18,
IF($C1291="3 - HS",'C1. Verprobung'!$D$19,
IF($C1291="4 - HS/MS",'C1. Verprobung'!$D$20,
IF($C1291="5 - MS",'C1. Verprobung'!$D$21,
IF($C1291="6 - MS/NS",'C1. Verprobung'!$D$22,
IF($C1291="7 - NS",'C1. Verprobung'!$D$23,"-")))))))</f>
        <v>-</v>
      </c>
      <c r="Q1291" s="322" t="str">
        <f>IF($C1291="1 - HöS",'C1. Verprobung'!$E$17,
IF($C1291="2 - HöS/HS",'C1. Verprobung'!$E$18,
IF($C1291="3 - HS",'C1. Verprobung'!$E$19,
IF($C1291="4 - HS/MS",'C1. Verprobung'!$E$20,
IF($C1291="5 - MS",'C1. Verprobung'!$E$21,
IF($C1291="6 - MS/NS",'C1. Verprobung'!$E$22,
IF($C1291="7 - NS",'C1. Verprobung'!$E$23,"-")))))))</f>
        <v>-</v>
      </c>
      <c r="R1291" s="322" t="str">
        <f>IF($C1291="1 - HöS",'C1. Verprobung'!$F$17,
IF($C1291="2 - HöS/HS",'C1. Verprobung'!$F$18,
IF($C1291="3 - HS",'C1. Verprobung'!$F$19,
IF($C1291="4 - HS/MS",'C1. Verprobung'!$F$20,
IF($C1291="5 - MS",'C1. Verprobung'!$F$21,
IF($C1291="6 - MS/NS",'C1. Verprobung'!$F$22,
IF($C1291="7 - NS",'C1. Verprobung'!$F$23,"-")))))))</f>
        <v>-</v>
      </c>
      <c r="S1291" s="151"/>
      <c r="T1291" s="181">
        <f t="shared" si="98"/>
        <v>0</v>
      </c>
      <c r="U1291" s="181">
        <f t="shared" si="99"/>
        <v>0</v>
      </c>
      <c r="V1291" s="181">
        <f t="shared" si="100"/>
        <v>0</v>
      </c>
      <c r="W1291" s="181">
        <f t="shared" si="101"/>
        <v>0</v>
      </c>
      <c r="X1291" s="181">
        <f t="shared" si="102"/>
        <v>0</v>
      </c>
    </row>
    <row r="1292" spans="2:24" ht="15" customHeight="1" x14ac:dyDescent="0.2">
      <c r="B1292" s="337" t="s">
        <v>36</v>
      </c>
      <c r="C1292" s="133" t="s">
        <v>36</v>
      </c>
      <c r="D1292" s="133" t="s">
        <v>36</v>
      </c>
      <c r="E1292" s="133"/>
      <c r="F1292" s="133"/>
      <c r="G1292" s="133"/>
      <c r="H1292" s="133"/>
      <c r="I1292" s="133"/>
      <c r="J1292" s="133"/>
      <c r="K1292" s="154"/>
      <c r="L1292" s="154"/>
      <c r="M1292" s="154"/>
      <c r="N1292" s="154"/>
      <c r="O1292" s="322" t="str">
        <f>IF($C1292="1 - HöS",'C1. Verprobung'!$C$17,
IF($C1292="2 - HöS/HS",'C1. Verprobung'!$C$18,
IF($C1292="3 - HS",'C1. Verprobung'!$C$19,
IF($C1292="4 - HS/MS",'C1. Verprobung'!$C$20,
IF($C1292="5 - MS",'C1. Verprobung'!$C$21,
IF($C1292="6 - MS/NS",'C1. Verprobung'!$C$22,
IF($C1292="7 - NS",'C1. Verprobung'!$C$23,"-")))))))</f>
        <v>-</v>
      </c>
      <c r="P1292" s="322" t="str">
        <f>IF($C1292="1 - HöS",'C1. Verprobung'!$D$17,
IF($C1292="2 - HöS/HS",'C1. Verprobung'!$D$18,
IF($C1292="3 - HS",'C1. Verprobung'!$D$19,
IF($C1292="4 - HS/MS",'C1. Verprobung'!$D$20,
IF($C1292="5 - MS",'C1. Verprobung'!$D$21,
IF($C1292="6 - MS/NS",'C1. Verprobung'!$D$22,
IF($C1292="7 - NS",'C1. Verprobung'!$D$23,"-")))))))</f>
        <v>-</v>
      </c>
      <c r="Q1292" s="322" t="str">
        <f>IF($C1292="1 - HöS",'C1. Verprobung'!$E$17,
IF($C1292="2 - HöS/HS",'C1. Verprobung'!$E$18,
IF($C1292="3 - HS",'C1. Verprobung'!$E$19,
IF($C1292="4 - HS/MS",'C1. Verprobung'!$E$20,
IF($C1292="5 - MS",'C1. Verprobung'!$E$21,
IF($C1292="6 - MS/NS",'C1. Verprobung'!$E$22,
IF($C1292="7 - NS",'C1. Verprobung'!$E$23,"-")))))))</f>
        <v>-</v>
      </c>
      <c r="R1292" s="322" t="str">
        <f>IF($C1292="1 - HöS",'C1. Verprobung'!$F$17,
IF($C1292="2 - HöS/HS",'C1. Verprobung'!$F$18,
IF($C1292="3 - HS",'C1. Verprobung'!$F$19,
IF($C1292="4 - HS/MS",'C1. Verprobung'!$F$20,
IF($C1292="5 - MS",'C1. Verprobung'!$F$21,
IF($C1292="6 - MS/NS",'C1. Verprobung'!$F$22,
IF($C1292="7 - NS",'C1. Verprobung'!$F$23,"-")))))))</f>
        <v>-</v>
      </c>
      <c r="S1292" s="151"/>
      <c r="T1292" s="181">
        <f t="shared" si="98"/>
        <v>0</v>
      </c>
      <c r="U1292" s="181">
        <f t="shared" si="99"/>
        <v>0</v>
      </c>
      <c r="V1292" s="181">
        <f t="shared" si="100"/>
        <v>0</v>
      </c>
      <c r="W1292" s="181">
        <f t="shared" si="101"/>
        <v>0</v>
      </c>
      <c r="X1292" s="181">
        <f t="shared" si="102"/>
        <v>0</v>
      </c>
    </row>
    <row r="1293" spans="2:24" ht="15" customHeight="1" x14ac:dyDescent="0.2">
      <c r="B1293" s="337" t="s">
        <v>36</v>
      </c>
      <c r="C1293" s="133" t="s">
        <v>36</v>
      </c>
      <c r="D1293" s="133" t="s">
        <v>36</v>
      </c>
      <c r="E1293" s="133"/>
      <c r="F1293" s="133"/>
      <c r="G1293" s="133"/>
      <c r="H1293" s="133"/>
      <c r="I1293" s="133"/>
      <c r="J1293" s="133"/>
      <c r="K1293" s="154"/>
      <c r="L1293" s="154"/>
      <c r="M1293" s="154"/>
      <c r="N1293" s="154"/>
      <c r="O1293" s="322" t="str">
        <f>IF($C1293="1 - HöS",'C1. Verprobung'!$C$17,
IF($C1293="2 - HöS/HS",'C1. Verprobung'!$C$18,
IF($C1293="3 - HS",'C1. Verprobung'!$C$19,
IF($C1293="4 - HS/MS",'C1. Verprobung'!$C$20,
IF($C1293="5 - MS",'C1. Verprobung'!$C$21,
IF($C1293="6 - MS/NS",'C1. Verprobung'!$C$22,
IF($C1293="7 - NS",'C1. Verprobung'!$C$23,"-")))))))</f>
        <v>-</v>
      </c>
      <c r="P1293" s="322" t="str">
        <f>IF($C1293="1 - HöS",'C1. Verprobung'!$D$17,
IF($C1293="2 - HöS/HS",'C1. Verprobung'!$D$18,
IF($C1293="3 - HS",'C1. Verprobung'!$D$19,
IF($C1293="4 - HS/MS",'C1. Verprobung'!$D$20,
IF($C1293="5 - MS",'C1. Verprobung'!$D$21,
IF($C1293="6 - MS/NS",'C1. Verprobung'!$D$22,
IF($C1293="7 - NS",'C1. Verprobung'!$D$23,"-")))))))</f>
        <v>-</v>
      </c>
      <c r="Q1293" s="322" t="str">
        <f>IF($C1293="1 - HöS",'C1. Verprobung'!$E$17,
IF($C1293="2 - HöS/HS",'C1. Verprobung'!$E$18,
IF($C1293="3 - HS",'C1. Verprobung'!$E$19,
IF($C1293="4 - HS/MS",'C1. Verprobung'!$E$20,
IF($C1293="5 - MS",'C1. Verprobung'!$E$21,
IF($C1293="6 - MS/NS",'C1. Verprobung'!$E$22,
IF($C1293="7 - NS",'C1. Verprobung'!$E$23,"-")))))))</f>
        <v>-</v>
      </c>
      <c r="R1293" s="322" t="str">
        <f>IF($C1293="1 - HöS",'C1. Verprobung'!$F$17,
IF($C1293="2 - HöS/HS",'C1. Verprobung'!$F$18,
IF($C1293="3 - HS",'C1. Verprobung'!$F$19,
IF($C1293="4 - HS/MS",'C1. Verprobung'!$F$20,
IF($C1293="5 - MS",'C1. Verprobung'!$F$21,
IF($C1293="6 - MS/NS",'C1. Verprobung'!$F$22,
IF($C1293="7 - NS",'C1. Verprobung'!$F$23,"-")))))))</f>
        <v>-</v>
      </c>
      <c r="S1293" s="151"/>
      <c r="T1293" s="181">
        <f t="shared" si="98"/>
        <v>0</v>
      </c>
      <c r="U1293" s="181">
        <f t="shared" si="99"/>
        <v>0</v>
      </c>
      <c r="V1293" s="181">
        <f t="shared" si="100"/>
        <v>0</v>
      </c>
      <c r="W1293" s="181">
        <f t="shared" si="101"/>
        <v>0</v>
      </c>
      <c r="X1293" s="181">
        <f t="shared" si="102"/>
        <v>0</v>
      </c>
    </row>
    <row r="1294" spans="2:24" ht="15" customHeight="1" x14ac:dyDescent="0.2">
      <c r="B1294" s="337" t="s">
        <v>36</v>
      </c>
      <c r="C1294" s="133" t="s">
        <v>36</v>
      </c>
      <c r="D1294" s="133" t="s">
        <v>36</v>
      </c>
      <c r="E1294" s="133"/>
      <c r="F1294" s="133"/>
      <c r="G1294" s="133"/>
      <c r="H1294" s="133"/>
      <c r="I1294" s="133"/>
      <c r="J1294" s="133"/>
      <c r="K1294" s="154"/>
      <c r="L1294" s="154"/>
      <c r="M1294" s="154"/>
      <c r="N1294" s="154"/>
      <c r="O1294" s="322" t="str">
        <f>IF($C1294="1 - HöS",'C1. Verprobung'!$C$17,
IF($C1294="2 - HöS/HS",'C1. Verprobung'!$C$18,
IF($C1294="3 - HS",'C1. Verprobung'!$C$19,
IF($C1294="4 - HS/MS",'C1. Verprobung'!$C$20,
IF($C1294="5 - MS",'C1. Verprobung'!$C$21,
IF($C1294="6 - MS/NS",'C1. Verprobung'!$C$22,
IF($C1294="7 - NS",'C1. Verprobung'!$C$23,"-")))))))</f>
        <v>-</v>
      </c>
      <c r="P1294" s="322" t="str">
        <f>IF($C1294="1 - HöS",'C1. Verprobung'!$D$17,
IF($C1294="2 - HöS/HS",'C1. Verprobung'!$D$18,
IF($C1294="3 - HS",'C1. Verprobung'!$D$19,
IF($C1294="4 - HS/MS",'C1. Verprobung'!$D$20,
IF($C1294="5 - MS",'C1. Verprobung'!$D$21,
IF($C1294="6 - MS/NS",'C1. Verprobung'!$D$22,
IF($C1294="7 - NS",'C1. Verprobung'!$D$23,"-")))))))</f>
        <v>-</v>
      </c>
      <c r="Q1294" s="322" t="str">
        <f>IF($C1294="1 - HöS",'C1. Verprobung'!$E$17,
IF($C1294="2 - HöS/HS",'C1. Verprobung'!$E$18,
IF($C1294="3 - HS",'C1. Verprobung'!$E$19,
IF($C1294="4 - HS/MS",'C1. Verprobung'!$E$20,
IF($C1294="5 - MS",'C1. Verprobung'!$E$21,
IF($C1294="6 - MS/NS",'C1. Verprobung'!$E$22,
IF($C1294="7 - NS",'C1. Verprobung'!$E$23,"-")))))))</f>
        <v>-</v>
      </c>
      <c r="R1294" s="322" t="str">
        <f>IF($C1294="1 - HöS",'C1. Verprobung'!$F$17,
IF($C1294="2 - HöS/HS",'C1. Verprobung'!$F$18,
IF($C1294="3 - HS",'C1. Verprobung'!$F$19,
IF($C1294="4 - HS/MS",'C1. Verprobung'!$F$20,
IF($C1294="5 - MS",'C1. Verprobung'!$F$21,
IF($C1294="6 - MS/NS",'C1. Verprobung'!$F$22,
IF($C1294="7 - NS",'C1. Verprobung'!$F$23,"-")))))))</f>
        <v>-</v>
      </c>
      <c r="S1294" s="151"/>
      <c r="T1294" s="181">
        <f t="shared" si="98"/>
        <v>0</v>
      </c>
      <c r="U1294" s="181">
        <f t="shared" si="99"/>
        <v>0</v>
      </c>
      <c r="V1294" s="181">
        <f t="shared" si="100"/>
        <v>0</v>
      </c>
      <c r="W1294" s="181">
        <f t="shared" si="101"/>
        <v>0</v>
      </c>
      <c r="X1294" s="181">
        <f t="shared" si="102"/>
        <v>0</v>
      </c>
    </row>
    <row r="1295" spans="2:24" ht="15" customHeight="1" x14ac:dyDescent="0.2">
      <c r="B1295" s="337" t="s">
        <v>36</v>
      </c>
      <c r="C1295" s="133" t="s">
        <v>36</v>
      </c>
      <c r="D1295" s="133" t="s">
        <v>36</v>
      </c>
      <c r="E1295" s="133"/>
      <c r="F1295" s="133"/>
      <c r="G1295" s="133"/>
      <c r="H1295" s="133"/>
      <c r="I1295" s="133"/>
      <c r="J1295" s="133"/>
      <c r="K1295" s="154"/>
      <c r="L1295" s="154"/>
      <c r="M1295" s="154"/>
      <c r="N1295" s="154"/>
      <c r="O1295" s="322" t="str">
        <f>IF($C1295="1 - HöS",'C1. Verprobung'!$C$17,
IF($C1295="2 - HöS/HS",'C1. Verprobung'!$C$18,
IF($C1295="3 - HS",'C1. Verprobung'!$C$19,
IF($C1295="4 - HS/MS",'C1. Verprobung'!$C$20,
IF($C1295="5 - MS",'C1. Verprobung'!$C$21,
IF($C1295="6 - MS/NS",'C1. Verprobung'!$C$22,
IF($C1295="7 - NS",'C1. Verprobung'!$C$23,"-")))))))</f>
        <v>-</v>
      </c>
      <c r="P1295" s="322" t="str">
        <f>IF($C1295="1 - HöS",'C1. Verprobung'!$D$17,
IF($C1295="2 - HöS/HS",'C1. Verprobung'!$D$18,
IF($C1295="3 - HS",'C1. Verprobung'!$D$19,
IF($C1295="4 - HS/MS",'C1. Verprobung'!$D$20,
IF($C1295="5 - MS",'C1. Verprobung'!$D$21,
IF($C1295="6 - MS/NS",'C1. Verprobung'!$D$22,
IF($C1295="7 - NS",'C1. Verprobung'!$D$23,"-")))))))</f>
        <v>-</v>
      </c>
      <c r="Q1295" s="322" t="str">
        <f>IF($C1295="1 - HöS",'C1. Verprobung'!$E$17,
IF($C1295="2 - HöS/HS",'C1. Verprobung'!$E$18,
IF($C1295="3 - HS",'C1. Verprobung'!$E$19,
IF($C1295="4 - HS/MS",'C1. Verprobung'!$E$20,
IF($C1295="5 - MS",'C1. Verprobung'!$E$21,
IF($C1295="6 - MS/NS",'C1. Verprobung'!$E$22,
IF($C1295="7 - NS",'C1. Verprobung'!$E$23,"-")))))))</f>
        <v>-</v>
      </c>
      <c r="R1295" s="322" t="str">
        <f>IF($C1295="1 - HöS",'C1. Verprobung'!$F$17,
IF($C1295="2 - HöS/HS",'C1. Verprobung'!$F$18,
IF($C1295="3 - HS",'C1. Verprobung'!$F$19,
IF($C1295="4 - HS/MS",'C1. Verprobung'!$F$20,
IF($C1295="5 - MS",'C1. Verprobung'!$F$21,
IF($C1295="6 - MS/NS",'C1. Verprobung'!$F$22,
IF($C1295="7 - NS",'C1. Verprobung'!$F$23,"-")))))))</f>
        <v>-</v>
      </c>
      <c r="S1295" s="151"/>
      <c r="T1295" s="181">
        <f t="shared" si="98"/>
        <v>0</v>
      </c>
      <c r="U1295" s="181">
        <f t="shared" si="99"/>
        <v>0</v>
      </c>
      <c r="V1295" s="181">
        <f t="shared" si="100"/>
        <v>0</v>
      </c>
      <c r="W1295" s="181">
        <f t="shared" si="101"/>
        <v>0</v>
      </c>
      <c r="X1295" s="181">
        <f t="shared" si="102"/>
        <v>0</v>
      </c>
    </row>
    <row r="1296" spans="2:24" ht="15" customHeight="1" x14ac:dyDescent="0.2">
      <c r="B1296" s="337" t="s">
        <v>36</v>
      </c>
      <c r="C1296" s="133" t="s">
        <v>36</v>
      </c>
      <c r="D1296" s="133" t="s">
        <v>36</v>
      </c>
      <c r="E1296" s="133"/>
      <c r="F1296" s="133"/>
      <c r="G1296" s="133"/>
      <c r="H1296" s="133"/>
      <c r="I1296" s="133"/>
      <c r="J1296" s="133"/>
      <c r="K1296" s="154"/>
      <c r="L1296" s="154"/>
      <c r="M1296" s="154"/>
      <c r="N1296" s="154"/>
      <c r="O1296" s="322" t="str">
        <f>IF($C1296="1 - HöS",'C1. Verprobung'!$C$17,
IF($C1296="2 - HöS/HS",'C1. Verprobung'!$C$18,
IF($C1296="3 - HS",'C1. Verprobung'!$C$19,
IF($C1296="4 - HS/MS",'C1. Verprobung'!$C$20,
IF($C1296="5 - MS",'C1. Verprobung'!$C$21,
IF($C1296="6 - MS/NS",'C1. Verprobung'!$C$22,
IF($C1296="7 - NS",'C1. Verprobung'!$C$23,"-")))))))</f>
        <v>-</v>
      </c>
      <c r="P1296" s="322" t="str">
        <f>IF($C1296="1 - HöS",'C1. Verprobung'!$D$17,
IF($C1296="2 - HöS/HS",'C1. Verprobung'!$D$18,
IF($C1296="3 - HS",'C1. Verprobung'!$D$19,
IF($C1296="4 - HS/MS",'C1. Verprobung'!$D$20,
IF($C1296="5 - MS",'C1. Verprobung'!$D$21,
IF($C1296="6 - MS/NS",'C1. Verprobung'!$D$22,
IF($C1296="7 - NS",'C1. Verprobung'!$D$23,"-")))))))</f>
        <v>-</v>
      </c>
      <c r="Q1296" s="322" t="str">
        <f>IF($C1296="1 - HöS",'C1. Verprobung'!$E$17,
IF($C1296="2 - HöS/HS",'C1. Verprobung'!$E$18,
IF($C1296="3 - HS",'C1. Verprobung'!$E$19,
IF($C1296="4 - HS/MS",'C1. Verprobung'!$E$20,
IF($C1296="5 - MS",'C1. Verprobung'!$E$21,
IF($C1296="6 - MS/NS",'C1. Verprobung'!$E$22,
IF($C1296="7 - NS",'C1. Verprobung'!$E$23,"-")))))))</f>
        <v>-</v>
      </c>
      <c r="R1296" s="322" t="str">
        <f>IF($C1296="1 - HöS",'C1. Verprobung'!$F$17,
IF($C1296="2 - HöS/HS",'C1. Verprobung'!$F$18,
IF($C1296="3 - HS",'C1. Verprobung'!$F$19,
IF($C1296="4 - HS/MS",'C1. Verprobung'!$F$20,
IF($C1296="5 - MS",'C1. Verprobung'!$F$21,
IF($C1296="6 - MS/NS",'C1. Verprobung'!$F$22,
IF($C1296="7 - NS",'C1. Verprobung'!$F$23,"-")))))))</f>
        <v>-</v>
      </c>
      <c r="S1296" s="151"/>
      <c r="T1296" s="181">
        <f t="shared" si="98"/>
        <v>0</v>
      </c>
      <c r="U1296" s="181">
        <f t="shared" si="99"/>
        <v>0</v>
      </c>
      <c r="V1296" s="181">
        <f t="shared" si="100"/>
        <v>0</v>
      </c>
      <c r="W1296" s="181">
        <f t="shared" si="101"/>
        <v>0</v>
      </c>
      <c r="X1296" s="181">
        <f t="shared" si="102"/>
        <v>0</v>
      </c>
    </row>
    <row r="1297" spans="2:24" ht="15" customHeight="1" x14ac:dyDescent="0.2">
      <c r="B1297" s="337" t="s">
        <v>36</v>
      </c>
      <c r="C1297" s="133" t="s">
        <v>36</v>
      </c>
      <c r="D1297" s="133" t="s">
        <v>36</v>
      </c>
      <c r="E1297" s="133"/>
      <c r="F1297" s="133"/>
      <c r="G1297" s="133"/>
      <c r="H1297" s="133"/>
      <c r="I1297" s="133"/>
      <c r="J1297" s="133"/>
      <c r="K1297" s="154"/>
      <c r="L1297" s="154"/>
      <c r="M1297" s="154"/>
      <c r="N1297" s="154"/>
      <c r="O1297" s="322" t="str">
        <f>IF($C1297="1 - HöS",'C1. Verprobung'!$C$17,
IF($C1297="2 - HöS/HS",'C1. Verprobung'!$C$18,
IF($C1297="3 - HS",'C1. Verprobung'!$C$19,
IF($C1297="4 - HS/MS",'C1. Verprobung'!$C$20,
IF($C1297="5 - MS",'C1. Verprobung'!$C$21,
IF($C1297="6 - MS/NS",'C1. Verprobung'!$C$22,
IF($C1297="7 - NS",'C1. Verprobung'!$C$23,"-")))))))</f>
        <v>-</v>
      </c>
      <c r="P1297" s="322" t="str">
        <f>IF($C1297="1 - HöS",'C1. Verprobung'!$D$17,
IF($C1297="2 - HöS/HS",'C1. Verprobung'!$D$18,
IF($C1297="3 - HS",'C1. Verprobung'!$D$19,
IF($C1297="4 - HS/MS",'C1. Verprobung'!$D$20,
IF($C1297="5 - MS",'C1. Verprobung'!$D$21,
IF($C1297="6 - MS/NS",'C1. Verprobung'!$D$22,
IF($C1297="7 - NS",'C1. Verprobung'!$D$23,"-")))))))</f>
        <v>-</v>
      </c>
      <c r="Q1297" s="322" t="str">
        <f>IF($C1297="1 - HöS",'C1. Verprobung'!$E$17,
IF($C1297="2 - HöS/HS",'C1. Verprobung'!$E$18,
IF($C1297="3 - HS",'C1. Verprobung'!$E$19,
IF($C1297="4 - HS/MS",'C1. Verprobung'!$E$20,
IF($C1297="5 - MS",'C1. Verprobung'!$E$21,
IF($C1297="6 - MS/NS",'C1. Verprobung'!$E$22,
IF($C1297="7 - NS",'C1. Verprobung'!$E$23,"-")))))))</f>
        <v>-</v>
      </c>
      <c r="R1297" s="322" t="str">
        <f>IF($C1297="1 - HöS",'C1. Verprobung'!$F$17,
IF($C1297="2 - HöS/HS",'C1. Verprobung'!$F$18,
IF($C1297="3 - HS",'C1. Verprobung'!$F$19,
IF($C1297="4 - HS/MS",'C1. Verprobung'!$F$20,
IF($C1297="5 - MS",'C1. Verprobung'!$F$21,
IF($C1297="6 - MS/NS",'C1. Verprobung'!$F$22,
IF($C1297="7 - NS",'C1. Verprobung'!$F$23,"-")))))))</f>
        <v>-</v>
      </c>
      <c r="S1297" s="151"/>
      <c r="T1297" s="181">
        <f t="shared" ref="T1297:T1360" si="103">IF($B1297="§ 19 Abs. 2 Satz 1 StromNEV",(($K1297*$O1297)+($L1297*$P1297/100))*($S1297),0)</f>
        <v>0</v>
      </c>
      <c r="U1297" s="181">
        <f t="shared" ref="U1297:U1360" si="104">IF($B1297="§ 19 Abs. 2 Satz 1 StromNEV",(($M1297*$Q1297)+($N1297*$R1297/100))*($S1297),0)</f>
        <v>0</v>
      </c>
      <c r="V1297" s="181">
        <f t="shared" ref="V1297:V1360" si="105">IF($B1297="§ 19 Abs. 2 Satz 2 StromNEV",(($M1297*$Q1297)+($N1297*$R1297/100))*($S1297),0)</f>
        <v>0</v>
      </c>
      <c r="W1297" s="181">
        <f t="shared" si="101"/>
        <v>0</v>
      </c>
      <c r="X1297" s="181">
        <f t="shared" si="102"/>
        <v>0</v>
      </c>
    </row>
    <row r="1298" spans="2:24" ht="15" customHeight="1" x14ac:dyDescent="0.2">
      <c r="B1298" s="337" t="s">
        <v>36</v>
      </c>
      <c r="C1298" s="133" t="s">
        <v>36</v>
      </c>
      <c r="D1298" s="133" t="s">
        <v>36</v>
      </c>
      <c r="E1298" s="133"/>
      <c r="F1298" s="133"/>
      <c r="G1298" s="133"/>
      <c r="H1298" s="133"/>
      <c r="I1298" s="133"/>
      <c r="J1298" s="133"/>
      <c r="K1298" s="154"/>
      <c r="L1298" s="154"/>
      <c r="M1298" s="154"/>
      <c r="N1298" s="154"/>
      <c r="O1298" s="322" t="str">
        <f>IF($C1298="1 - HöS",'C1. Verprobung'!$C$17,
IF($C1298="2 - HöS/HS",'C1. Verprobung'!$C$18,
IF($C1298="3 - HS",'C1. Verprobung'!$C$19,
IF($C1298="4 - HS/MS",'C1. Verprobung'!$C$20,
IF($C1298="5 - MS",'C1. Verprobung'!$C$21,
IF($C1298="6 - MS/NS",'C1. Verprobung'!$C$22,
IF($C1298="7 - NS",'C1. Verprobung'!$C$23,"-")))))))</f>
        <v>-</v>
      </c>
      <c r="P1298" s="322" t="str">
        <f>IF($C1298="1 - HöS",'C1. Verprobung'!$D$17,
IF($C1298="2 - HöS/HS",'C1. Verprobung'!$D$18,
IF($C1298="3 - HS",'C1. Verprobung'!$D$19,
IF($C1298="4 - HS/MS",'C1. Verprobung'!$D$20,
IF($C1298="5 - MS",'C1. Verprobung'!$D$21,
IF($C1298="6 - MS/NS",'C1. Verprobung'!$D$22,
IF($C1298="7 - NS",'C1. Verprobung'!$D$23,"-")))))))</f>
        <v>-</v>
      </c>
      <c r="Q1298" s="322" t="str">
        <f>IF($C1298="1 - HöS",'C1. Verprobung'!$E$17,
IF($C1298="2 - HöS/HS",'C1. Verprobung'!$E$18,
IF($C1298="3 - HS",'C1. Verprobung'!$E$19,
IF($C1298="4 - HS/MS",'C1. Verprobung'!$E$20,
IF($C1298="5 - MS",'C1. Verprobung'!$E$21,
IF($C1298="6 - MS/NS",'C1. Verprobung'!$E$22,
IF($C1298="7 - NS",'C1. Verprobung'!$E$23,"-")))))))</f>
        <v>-</v>
      </c>
      <c r="R1298" s="322" t="str">
        <f>IF($C1298="1 - HöS",'C1. Verprobung'!$F$17,
IF($C1298="2 - HöS/HS",'C1. Verprobung'!$F$18,
IF($C1298="3 - HS",'C1. Verprobung'!$F$19,
IF($C1298="4 - HS/MS",'C1. Verprobung'!$F$20,
IF($C1298="5 - MS",'C1. Verprobung'!$F$21,
IF($C1298="6 - MS/NS",'C1. Verprobung'!$F$22,
IF($C1298="7 - NS",'C1. Verprobung'!$F$23,"-")))))))</f>
        <v>-</v>
      </c>
      <c r="S1298" s="151"/>
      <c r="T1298" s="181">
        <f t="shared" si="103"/>
        <v>0</v>
      </c>
      <c r="U1298" s="181">
        <f t="shared" si="104"/>
        <v>0</v>
      </c>
      <c r="V1298" s="181">
        <f t="shared" si="105"/>
        <v>0</v>
      </c>
      <c r="W1298" s="181">
        <f t="shared" ref="W1298:W1361" si="106">IF($B1298="§ 118 Abs. 6 Satz 9 EnWG",(($K1298*$O1298)+($L1298*$P1298/100))*($S1298),0)</f>
        <v>0</v>
      </c>
      <c r="X1298" s="181">
        <f t="shared" ref="X1298:X1361" si="107">IF($B1298="§ 118 Abs. 6 Satz 9 EnWG",(($M1298*$Q1298)+($N1298*$R1298/100))*($S1298),0)</f>
        <v>0</v>
      </c>
    </row>
    <row r="1299" spans="2:24" ht="15" customHeight="1" x14ac:dyDescent="0.2">
      <c r="B1299" s="337" t="s">
        <v>36</v>
      </c>
      <c r="C1299" s="133" t="s">
        <v>36</v>
      </c>
      <c r="D1299" s="133" t="s">
        <v>36</v>
      </c>
      <c r="E1299" s="133"/>
      <c r="F1299" s="133"/>
      <c r="G1299" s="133"/>
      <c r="H1299" s="133"/>
      <c r="I1299" s="133"/>
      <c r="J1299" s="133"/>
      <c r="K1299" s="154"/>
      <c r="L1299" s="154"/>
      <c r="M1299" s="154"/>
      <c r="N1299" s="154"/>
      <c r="O1299" s="322" t="str">
        <f>IF($C1299="1 - HöS",'C1. Verprobung'!$C$17,
IF($C1299="2 - HöS/HS",'C1. Verprobung'!$C$18,
IF($C1299="3 - HS",'C1. Verprobung'!$C$19,
IF($C1299="4 - HS/MS",'C1. Verprobung'!$C$20,
IF($C1299="5 - MS",'C1. Verprobung'!$C$21,
IF($C1299="6 - MS/NS",'C1. Verprobung'!$C$22,
IF($C1299="7 - NS",'C1. Verprobung'!$C$23,"-")))))))</f>
        <v>-</v>
      </c>
      <c r="P1299" s="322" t="str">
        <f>IF($C1299="1 - HöS",'C1. Verprobung'!$D$17,
IF($C1299="2 - HöS/HS",'C1. Verprobung'!$D$18,
IF($C1299="3 - HS",'C1. Verprobung'!$D$19,
IF($C1299="4 - HS/MS",'C1. Verprobung'!$D$20,
IF($C1299="5 - MS",'C1. Verprobung'!$D$21,
IF($C1299="6 - MS/NS",'C1. Verprobung'!$D$22,
IF($C1299="7 - NS",'C1. Verprobung'!$D$23,"-")))))))</f>
        <v>-</v>
      </c>
      <c r="Q1299" s="322" t="str">
        <f>IF($C1299="1 - HöS",'C1. Verprobung'!$E$17,
IF($C1299="2 - HöS/HS",'C1. Verprobung'!$E$18,
IF($C1299="3 - HS",'C1. Verprobung'!$E$19,
IF($C1299="4 - HS/MS",'C1. Verprobung'!$E$20,
IF($C1299="5 - MS",'C1. Verprobung'!$E$21,
IF($C1299="6 - MS/NS",'C1. Verprobung'!$E$22,
IF($C1299="7 - NS",'C1. Verprobung'!$E$23,"-")))))))</f>
        <v>-</v>
      </c>
      <c r="R1299" s="322" t="str">
        <f>IF($C1299="1 - HöS",'C1. Verprobung'!$F$17,
IF($C1299="2 - HöS/HS",'C1. Verprobung'!$F$18,
IF($C1299="3 - HS",'C1. Verprobung'!$F$19,
IF($C1299="4 - HS/MS",'C1. Verprobung'!$F$20,
IF($C1299="5 - MS",'C1. Verprobung'!$F$21,
IF($C1299="6 - MS/NS",'C1. Verprobung'!$F$22,
IF($C1299="7 - NS",'C1. Verprobung'!$F$23,"-")))))))</f>
        <v>-</v>
      </c>
      <c r="S1299" s="151"/>
      <c r="T1299" s="181">
        <f t="shared" si="103"/>
        <v>0</v>
      </c>
      <c r="U1299" s="181">
        <f t="shared" si="104"/>
        <v>0</v>
      </c>
      <c r="V1299" s="181">
        <f t="shared" si="105"/>
        <v>0</v>
      </c>
      <c r="W1299" s="181">
        <f t="shared" si="106"/>
        <v>0</v>
      </c>
      <c r="X1299" s="181">
        <f t="shared" si="107"/>
        <v>0</v>
      </c>
    </row>
    <row r="1300" spans="2:24" ht="15" customHeight="1" x14ac:dyDescent="0.2">
      <c r="B1300" s="337" t="s">
        <v>36</v>
      </c>
      <c r="C1300" s="133" t="s">
        <v>36</v>
      </c>
      <c r="D1300" s="133" t="s">
        <v>36</v>
      </c>
      <c r="E1300" s="133"/>
      <c r="F1300" s="133"/>
      <c r="G1300" s="133"/>
      <c r="H1300" s="133"/>
      <c r="I1300" s="133"/>
      <c r="J1300" s="133"/>
      <c r="K1300" s="154"/>
      <c r="L1300" s="154"/>
      <c r="M1300" s="154"/>
      <c r="N1300" s="154"/>
      <c r="O1300" s="322" t="str">
        <f>IF($C1300="1 - HöS",'C1. Verprobung'!$C$17,
IF($C1300="2 - HöS/HS",'C1. Verprobung'!$C$18,
IF($C1300="3 - HS",'C1. Verprobung'!$C$19,
IF($C1300="4 - HS/MS",'C1. Verprobung'!$C$20,
IF($C1300="5 - MS",'C1. Verprobung'!$C$21,
IF($C1300="6 - MS/NS",'C1. Verprobung'!$C$22,
IF($C1300="7 - NS",'C1. Verprobung'!$C$23,"-")))))))</f>
        <v>-</v>
      </c>
      <c r="P1300" s="322" t="str">
        <f>IF($C1300="1 - HöS",'C1. Verprobung'!$D$17,
IF($C1300="2 - HöS/HS",'C1. Verprobung'!$D$18,
IF($C1300="3 - HS",'C1. Verprobung'!$D$19,
IF($C1300="4 - HS/MS",'C1. Verprobung'!$D$20,
IF($C1300="5 - MS",'C1. Verprobung'!$D$21,
IF($C1300="6 - MS/NS",'C1. Verprobung'!$D$22,
IF($C1300="7 - NS",'C1. Verprobung'!$D$23,"-")))))))</f>
        <v>-</v>
      </c>
      <c r="Q1300" s="322" t="str">
        <f>IF($C1300="1 - HöS",'C1. Verprobung'!$E$17,
IF($C1300="2 - HöS/HS",'C1. Verprobung'!$E$18,
IF($C1300="3 - HS",'C1. Verprobung'!$E$19,
IF($C1300="4 - HS/MS",'C1. Verprobung'!$E$20,
IF($C1300="5 - MS",'C1. Verprobung'!$E$21,
IF($C1300="6 - MS/NS",'C1. Verprobung'!$E$22,
IF($C1300="7 - NS",'C1. Verprobung'!$E$23,"-")))))))</f>
        <v>-</v>
      </c>
      <c r="R1300" s="322" t="str">
        <f>IF($C1300="1 - HöS",'C1. Verprobung'!$F$17,
IF($C1300="2 - HöS/HS",'C1. Verprobung'!$F$18,
IF($C1300="3 - HS",'C1. Verprobung'!$F$19,
IF($C1300="4 - HS/MS",'C1. Verprobung'!$F$20,
IF($C1300="5 - MS",'C1. Verprobung'!$F$21,
IF($C1300="6 - MS/NS",'C1. Verprobung'!$F$22,
IF($C1300="7 - NS",'C1. Verprobung'!$F$23,"-")))))))</f>
        <v>-</v>
      </c>
      <c r="S1300" s="151"/>
      <c r="T1300" s="181">
        <f t="shared" si="103"/>
        <v>0</v>
      </c>
      <c r="U1300" s="181">
        <f t="shared" si="104"/>
        <v>0</v>
      </c>
      <c r="V1300" s="181">
        <f t="shared" si="105"/>
        <v>0</v>
      </c>
      <c r="W1300" s="181">
        <f t="shared" si="106"/>
        <v>0</v>
      </c>
      <c r="X1300" s="181">
        <f t="shared" si="107"/>
        <v>0</v>
      </c>
    </row>
    <row r="1301" spans="2:24" ht="15" customHeight="1" x14ac:dyDescent="0.2">
      <c r="B1301" s="337" t="s">
        <v>36</v>
      </c>
      <c r="C1301" s="133" t="s">
        <v>36</v>
      </c>
      <c r="D1301" s="133" t="s">
        <v>36</v>
      </c>
      <c r="E1301" s="133"/>
      <c r="F1301" s="133"/>
      <c r="G1301" s="133"/>
      <c r="H1301" s="133"/>
      <c r="I1301" s="133"/>
      <c r="J1301" s="133"/>
      <c r="K1301" s="154"/>
      <c r="L1301" s="154"/>
      <c r="M1301" s="154"/>
      <c r="N1301" s="154"/>
      <c r="O1301" s="322" t="str">
        <f>IF($C1301="1 - HöS",'C1. Verprobung'!$C$17,
IF($C1301="2 - HöS/HS",'C1. Verprobung'!$C$18,
IF($C1301="3 - HS",'C1. Verprobung'!$C$19,
IF($C1301="4 - HS/MS",'C1. Verprobung'!$C$20,
IF($C1301="5 - MS",'C1. Verprobung'!$C$21,
IF($C1301="6 - MS/NS",'C1. Verprobung'!$C$22,
IF($C1301="7 - NS",'C1. Verprobung'!$C$23,"-")))))))</f>
        <v>-</v>
      </c>
      <c r="P1301" s="322" t="str">
        <f>IF($C1301="1 - HöS",'C1. Verprobung'!$D$17,
IF($C1301="2 - HöS/HS",'C1. Verprobung'!$D$18,
IF($C1301="3 - HS",'C1. Verprobung'!$D$19,
IF($C1301="4 - HS/MS",'C1. Verprobung'!$D$20,
IF($C1301="5 - MS",'C1. Verprobung'!$D$21,
IF($C1301="6 - MS/NS",'C1. Verprobung'!$D$22,
IF($C1301="7 - NS",'C1. Verprobung'!$D$23,"-")))))))</f>
        <v>-</v>
      </c>
      <c r="Q1301" s="322" t="str">
        <f>IF($C1301="1 - HöS",'C1. Verprobung'!$E$17,
IF($C1301="2 - HöS/HS",'C1. Verprobung'!$E$18,
IF($C1301="3 - HS",'C1. Verprobung'!$E$19,
IF($C1301="4 - HS/MS",'C1. Verprobung'!$E$20,
IF($C1301="5 - MS",'C1. Verprobung'!$E$21,
IF($C1301="6 - MS/NS",'C1. Verprobung'!$E$22,
IF($C1301="7 - NS",'C1. Verprobung'!$E$23,"-")))))))</f>
        <v>-</v>
      </c>
      <c r="R1301" s="322" t="str">
        <f>IF($C1301="1 - HöS",'C1. Verprobung'!$F$17,
IF($C1301="2 - HöS/HS",'C1. Verprobung'!$F$18,
IF($C1301="3 - HS",'C1. Verprobung'!$F$19,
IF($C1301="4 - HS/MS",'C1. Verprobung'!$F$20,
IF($C1301="5 - MS",'C1. Verprobung'!$F$21,
IF($C1301="6 - MS/NS",'C1. Verprobung'!$F$22,
IF($C1301="7 - NS",'C1. Verprobung'!$F$23,"-")))))))</f>
        <v>-</v>
      </c>
      <c r="S1301" s="151"/>
      <c r="T1301" s="181">
        <f t="shared" si="103"/>
        <v>0</v>
      </c>
      <c r="U1301" s="181">
        <f t="shared" si="104"/>
        <v>0</v>
      </c>
      <c r="V1301" s="181">
        <f t="shared" si="105"/>
        <v>0</v>
      </c>
      <c r="W1301" s="181">
        <f t="shared" si="106"/>
        <v>0</v>
      </c>
      <c r="X1301" s="181">
        <f t="shared" si="107"/>
        <v>0</v>
      </c>
    </row>
    <row r="1302" spans="2:24" ht="15" customHeight="1" x14ac:dyDescent="0.2">
      <c r="B1302" s="337" t="s">
        <v>36</v>
      </c>
      <c r="C1302" s="133" t="s">
        <v>36</v>
      </c>
      <c r="D1302" s="133" t="s">
        <v>36</v>
      </c>
      <c r="E1302" s="133"/>
      <c r="F1302" s="133"/>
      <c r="G1302" s="133"/>
      <c r="H1302" s="133"/>
      <c r="I1302" s="133"/>
      <c r="J1302" s="133"/>
      <c r="K1302" s="154"/>
      <c r="L1302" s="154"/>
      <c r="M1302" s="154"/>
      <c r="N1302" s="154"/>
      <c r="O1302" s="322" t="str">
        <f>IF($C1302="1 - HöS",'C1. Verprobung'!$C$17,
IF($C1302="2 - HöS/HS",'C1. Verprobung'!$C$18,
IF($C1302="3 - HS",'C1. Verprobung'!$C$19,
IF($C1302="4 - HS/MS",'C1. Verprobung'!$C$20,
IF($C1302="5 - MS",'C1. Verprobung'!$C$21,
IF($C1302="6 - MS/NS",'C1. Verprobung'!$C$22,
IF($C1302="7 - NS",'C1. Verprobung'!$C$23,"-")))))))</f>
        <v>-</v>
      </c>
      <c r="P1302" s="322" t="str">
        <f>IF($C1302="1 - HöS",'C1. Verprobung'!$D$17,
IF($C1302="2 - HöS/HS",'C1. Verprobung'!$D$18,
IF($C1302="3 - HS",'C1. Verprobung'!$D$19,
IF($C1302="4 - HS/MS",'C1. Verprobung'!$D$20,
IF($C1302="5 - MS",'C1. Verprobung'!$D$21,
IF($C1302="6 - MS/NS",'C1. Verprobung'!$D$22,
IF($C1302="7 - NS",'C1. Verprobung'!$D$23,"-")))))))</f>
        <v>-</v>
      </c>
      <c r="Q1302" s="322" t="str">
        <f>IF($C1302="1 - HöS",'C1. Verprobung'!$E$17,
IF($C1302="2 - HöS/HS",'C1. Verprobung'!$E$18,
IF($C1302="3 - HS",'C1. Verprobung'!$E$19,
IF($C1302="4 - HS/MS",'C1. Verprobung'!$E$20,
IF($C1302="5 - MS",'C1. Verprobung'!$E$21,
IF($C1302="6 - MS/NS",'C1. Verprobung'!$E$22,
IF($C1302="7 - NS",'C1. Verprobung'!$E$23,"-")))))))</f>
        <v>-</v>
      </c>
      <c r="R1302" s="322" t="str">
        <f>IF($C1302="1 - HöS",'C1. Verprobung'!$F$17,
IF($C1302="2 - HöS/HS",'C1. Verprobung'!$F$18,
IF($C1302="3 - HS",'C1. Verprobung'!$F$19,
IF($C1302="4 - HS/MS",'C1. Verprobung'!$F$20,
IF($C1302="5 - MS",'C1. Verprobung'!$F$21,
IF($C1302="6 - MS/NS",'C1. Verprobung'!$F$22,
IF($C1302="7 - NS",'C1. Verprobung'!$F$23,"-")))))))</f>
        <v>-</v>
      </c>
      <c r="S1302" s="151"/>
      <c r="T1302" s="181">
        <f t="shared" si="103"/>
        <v>0</v>
      </c>
      <c r="U1302" s="181">
        <f t="shared" si="104"/>
        <v>0</v>
      </c>
      <c r="V1302" s="181">
        <f t="shared" si="105"/>
        <v>0</v>
      </c>
      <c r="W1302" s="181">
        <f t="shared" si="106"/>
        <v>0</v>
      </c>
      <c r="X1302" s="181">
        <f t="shared" si="107"/>
        <v>0</v>
      </c>
    </row>
    <row r="1303" spans="2:24" ht="15" customHeight="1" x14ac:dyDescent="0.2">
      <c r="B1303" s="337" t="s">
        <v>36</v>
      </c>
      <c r="C1303" s="133" t="s">
        <v>36</v>
      </c>
      <c r="D1303" s="133" t="s">
        <v>36</v>
      </c>
      <c r="E1303" s="133"/>
      <c r="F1303" s="133"/>
      <c r="G1303" s="133"/>
      <c r="H1303" s="133"/>
      <c r="I1303" s="133"/>
      <c r="J1303" s="133"/>
      <c r="K1303" s="154"/>
      <c r="L1303" s="154"/>
      <c r="M1303" s="154"/>
      <c r="N1303" s="154"/>
      <c r="O1303" s="322" t="str">
        <f>IF($C1303="1 - HöS",'C1. Verprobung'!$C$17,
IF($C1303="2 - HöS/HS",'C1. Verprobung'!$C$18,
IF($C1303="3 - HS",'C1. Verprobung'!$C$19,
IF($C1303="4 - HS/MS",'C1. Verprobung'!$C$20,
IF($C1303="5 - MS",'C1. Verprobung'!$C$21,
IF($C1303="6 - MS/NS",'C1. Verprobung'!$C$22,
IF($C1303="7 - NS",'C1. Verprobung'!$C$23,"-")))))))</f>
        <v>-</v>
      </c>
      <c r="P1303" s="322" t="str">
        <f>IF($C1303="1 - HöS",'C1. Verprobung'!$D$17,
IF($C1303="2 - HöS/HS",'C1. Verprobung'!$D$18,
IF($C1303="3 - HS",'C1. Verprobung'!$D$19,
IF($C1303="4 - HS/MS",'C1. Verprobung'!$D$20,
IF($C1303="5 - MS",'C1. Verprobung'!$D$21,
IF($C1303="6 - MS/NS",'C1. Verprobung'!$D$22,
IF($C1303="7 - NS",'C1. Verprobung'!$D$23,"-")))))))</f>
        <v>-</v>
      </c>
      <c r="Q1303" s="322" t="str">
        <f>IF($C1303="1 - HöS",'C1. Verprobung'!$E$17,
IF($C1303="2 - HöS/HS",'C1. Verprobung'!$E$18,
IF($C1303="3 - HS",'C1. Verprobung'!$E$19,
IF($C1303="4 - HS/MS",'C1. Verprobung'!$E$20,
IF($C1303="5 - MS",'C1. Verprobung'!$E$21,
IF($C1303="6 - MS/NS",'C1. Verprobung'!$E$22,
IF($C1303="7 - NS",'C1. Verprobung'!$E$23,"-")))))))</f>
        <v>-</v>
      </c>
      <c r="R1303" s="322" t="str">
        <f>IF($C1303="1 - HöS",'C1. Verprobung'!$F$17,
IF($C1303="2 - HöS/HS",'C1. Verprobung'!$F$18,
IF($C1303="3 - HS",'C1. Verprobung'!$F$19,
IF($C1303="4 - HS/MS",'C1. Verprobung'!$F$20,
IF($C1303="5 - MS",'C1. Verprobung'!$F$21,
IF($C1303="6 - MS/NS",'C1. Verprobung'!$F$22,
IF($C1303="7 - NS",'C1. Verprobung'!$F$23,"-")))))))</f>
        <v>-</v>
      </c>
      <c r="S1303" s="151"/>
      <c r="T1303" s="181">
        <f t="shared" si="103"/>
        <v>0</v>
      </c>
      <c r="U1303" s="181">
        <f t="shared" si="104"/>
        <v>0</v>
      </c>
      <c r="V1303" s="181">
        <f t="shared" si="105"/>
        <v>0</v>
      </c>
      <c r="W1303" s="181">
        <f t="shared" si="106"/>
        <v>0</v>
      </c>
      <c r="X1303" s="181">
        <f t="shared" si="107"/>
        <v>0</v>
      </c>
    </row>
    <row r="1304" spans="2:24" ht="15" customHeight="1" x14ac:dyDescent="0.2">
      <c r="B1304" s="337" t="s">
        <v>36</v>
      </c>
      <c r="C1304" s="133" t="s">
        <v>36</v>
      </c>
      <c r="D1304" s="133" t="s">
        <v>36</v>
      </c>
      <c r="E1304" s="133"/>
      <c r="F1304" s="133"/>
      <c r="G1304" s="133"/>
      <c r="H1304" s="133"/>
      <c r="I1304" s="133"/>
      <c r="J1304" s="133"/>
      <c r="K1304" s="154"/>
      <c r="L1304" s="154"/>
      <c r="M1304" s="154"/>
      <c r="N1304" s="154"/>
      <c r="O1304" s="322" t="str">
        <f>IF($C1304="1 - HöS",'C1. Verprobung'!$C$17,
IF($C1304="2 - HöS/HS",'C1. Verprobung'!$C$18,
IF($C1304="3 - HS",'C1. Verprobung'!$C$19,
IF($C1304="4 - HS/MS",'C1. Verprobung'!$C$20,
IF($C1304="5 - MS",'C1. Verprobung'!$C$21,
IF($C1304="6 - MS/NS",'C1. Verprobung'!$C$22,
IF($C1304="7 - NS",'C1. Verprobung'!$C$23,"-")))))))</f>
        <v>-</v>
      </c>
      <c r="P1304" s="322" t="str">
        <f>IF($C1304="1 - HöS",'C1. Verprobung'!$D$17,
IF($C1304="2 - HöS/HS",'C1. Verprobung'!$D$18,
IF($C1304="3 - HS",'C1. Verprobung'!$D$19,
IF($C1304="4 - HS/MS",'C1. Verprobung'!$D$20,
IF($C1304="5 - MS",'C1. Verprobung'!$D$21,
IF($C1304="6 - MS/NS",'C1. Verprobung'!$D$22,
IF($C1304="7 - NS",'C1. Verprobung'!$D$23,"-")))))))</f>
        <v>-</v>
      </c>
      <c r="Q1304" s="322" t="str">
        <f>IF($C1304="1 - HöS",'C1. Verprobung'!$E$17,
IF($C1304="2 - HöS/HS",'C1. Verprobung'!$E$18,
IF($C1304="3 - HS",'C1. Verprobung'!$E$19,
IF($C1304="4 - HS/MS",'C1. Verprobung'!$E$20,
IF($C1304="5 - MS",'C1. Verprobung'!$E$21,
IF($C1304="6 - MS/NS",'C1. Verprobung'!$E$22,
IF($C1304="7 - NS",'C1. Verprobung'!$E$23,"-")))))))</f>
        <v>-</v>
      </c>
      <c r="R1304" s="322" t="str">
        <f>IF($C1304="1 - HöS",'C1. Verprobung'!$F$17,
IF($C1304="2 - HöS/HS",'C1. Verprobung'!$F$18,
IF($C1304="3 - HS",'C1. Verprobung'!$F$19,
IF($C1304="4 - HS/MS",'C1. Verprobung'!$F$20,
IF($C1304="5 - MS",'C1. Verprobung'!$F$21,
IF($C1304="6 - MS/NS",'C1. Verprobung'!$F$22,
IF($C1304="7 - NS",'C1. Verprobung'!$F$23,"-")))))))</f>
        <v>-</v>
      </c>
      <c r="S1304" s="151"/>
      <c r="T1304" s="181">
        <f t="shared" si="103"/>
        <v>0</v>
      </c>
      <c r="U1304" s="181">
        <f t="shared" si="104"/>
        <v>0</v>
      </c>
      <c r="V1304" s="181">
        <f t="shared" si="105"/>
        <v>0</v>
      </c>
      <c r="W1304" s="181">
        <f t="shared" si="106"/>
        <v>0</v>
      </c>
      <c r="X1304" s="181">
        <f t="shared" si="107"/>
        <v>0</v>
      </c>
    </row>
    <row r="1305" spans="2:24" ht="15" customHeight="1" x14ac:dyDescent="0.2">
      <c r="B1305" s="337" t="s">
        <v>36</v>
      </c>
      <c r="C1305" s="133" t="s">
        <v>36</v>
      </c>
      <c r="D1305" s="133" t="s">
        <v>36</v>
      </c>
      <c r="E1305" s="133"/>
      <c r="F1305" s="133"/>
      <c r="G1305" s="133"/>
      <c r="H1305" s="133"/>
      <c r="I1305" s="133"/>
      <c r="J1305" s="133"/>
      <c r="K1305" s="154"/>
      <c r="L1305" s="154"/>
      <c r="M1305" s="154"/>
      <c r="N1305" s="154"/>
      <c r="O1305" s="322" t="str">
        <f>IF($C1305="1 - HöS",'C1. Verprobung'!$C$17,
IF($C1305="2 - HöS/HS",'C1. Verprobung'!$C$18,
IF($C1305="3 - HS",'C1. Verprobung'!$C$19,
IF($C1305="4 - HS/MS",'C1. Verprobung'!$C$20,
IF($C1305="5 - MS",'C1. Verprobung'!$C$21,
IF($C1305="6 - MS/NS",'C1. Verprobung'!$C$22,
IF($C1305="7 - NS",'C1. Verprobung'!$C$23,"-")))))))</f>
        <v>-</v>
      </c>
      <c r="P1305" s="322" t="str">
        <f>IF($C1305="1 - HöS",'C1. Verprobung'!$D$17,
IF($C1305="2 - HöS/HS",'C1. Verprobung'!$D$18,
IF($C1305="3 - HS",'C1. Verprobung'!$D$19,
IF($C1305="4 - HS/MS",'C1. Verprobung'!$D$20,
IF($C1305="5 - MS",'C1. Verprobung'!$D$21,
IF($C1305="6 - MS/NS",'C1. Verprobung'!$D$22,
IF($C1305="7 - NS",'C1. Verprobung'!$D$23,"-")))))))</f>
        <v>-</v>
      </c>
      <c r="Q1305" s="322" t="str">
        <f>IF($C1305="1 - HöS",'C1. Verprobung'!$E$17,
IF($C1305="2 - HöS/HS",'C1. Verprobung'!$E$18,
IF($C1305="3 - HS",'C1. Verprobung'!$E$19,
IF($C1305="4 - HS/MS",'C1. Verprobung'!$E$20,
IF($C1305="5 - MS",'C1. Verprobung'!$E$21,
IF($C1305="6 - MS/NS",'C1. Verprobung'!$E$22,
IF($C1305="7 - NS",'C1. Verprobung'!$E$23,"-")))))))</f>
        <v>-</v>
      </c>
      <c r="R1305" s="322" t="str">
        <f>IF($C1305="1 - HöS",'C1. Verprobung'!$F$17,
IF($C1305="2 - HöS/HS",'C1. Verprobung'!$F$18,
IF($C1305="3 - HS",'C1. Verprobung'!$F$19,
IF($C1305="4 - HS/MS",'C1. Verprobung'!$F$20,
IF($C1305="5 - MS",'C1. Verprobung'!$F$21,
IF($C1305="6 - MS/NS",'C1. Verprobung'!$F$22,
IF($C1305="7 - NS",'C1. Verprobung'!$F$23,"-")))))))</f>
        <v>-</v>
      </c>
      <c r="S1305" s="151"/>
      <c r="T1305" s="181">
        <f t="shared" si="103"/>
        <v>0</v>
      </c>
      <c r="U1305" s="181">
        <f t="shared" si="104"/>
        <v>0</v>
      </c>
      <c r="V1305" s="181">
        <f t="shared" si="105"/>
        <v>0</v>
      </c>
      <c r="W1305" s="181">
        <f t="shared" si="106"/>
        <v>0</v>
      </c>
      <c r="X1305" s="181">
        <f t="shared" si="107"/>
        <v>0</v>
      </c>
    </row>
    <row r="1306" spans="2:24" ht="15" customHeight="1" x14ac:dyDescent="0.2">
      <c r="B1306" s="337" t="s">
        <v>36</v>
      </c>
      <c r="C1306" s="133" t="s">
        <v>36</v>
      </c>
      <c r="D1306" s="133" t="s">
        <v>36</v>
      </c>
      <c r="E1306" s="133"/>
      <c r="F1306" s="133"/>
      <c r="G1306" s="133"/>
      <c r="H1306" s="133"/>
      <c r="I1306" s="133"/>
      <c r="J1306" s="133"/>
      <c r="K1306" s="154"/>
      <c r="L1306" s="154"/>
      <c r="M1306" s="154"/>
      <c r="N1306" s="154"/>
      <c r="O1306" s="322" t="str">
        <f>IF($C1306="1 - HöS",'C1. Verprobung'!$C$17,
IF($C1306="2 - HöS/HS",'C1. Verprobung'!$C$18,
IF($C1306="3 - HS",'C1. Verprobung'!$C$19,
IF($C1306="4 - HS/MS",'C1. Verprobung'!$C$20,
IF($C1306="5 - MS",'C1. Verprobung'!$C$21,
IF($C1306="6 - MS/NS",'C1. Verprobung'!$C$22,
IF($C1306="7 - NS",'C1. Verprobung'!$C$23,"-")))))))</f>
        <v>-</v>
      </c>
      <c r="P1306" s="322" t="str">
        <f>IF($C1306="1 - HöS",'C1. Verprobung'!$D$17,
IF($C1306="2 - HöS/HS",'C1. Verprobung'!$D$18,
IF($C1306="3 - HS",'C1. Verprobung'!$D$19,
IF($C1306="4 - HS/MS",'C1. Verprobung'!$D$20,
IF($C1306="5 - MS",'C1. Verprobung'!$D$21,
IF($C1306="6 - MS/NS",'C1. Verprobung'!$D$22,
IF($C1306="7 - NS",'C1. Verprobung'!$D$23,"-")))))))</f>
        <v>-</v>
      </c>
      <c r="Q1306" s="322" t="str">
        <f>IF($C1306="1 - HöS",'C1. Verprobung'!$E$17,
IF($C1306="2 - HöS/HS",'C1. Verprobung'!$E$18,
IF($C1306="3 - HS",'C1. Verprobung'!$E$19,
IF($C1306="4 - HS/MS",'C1. Verprobung'!$E$20,
IF($C1306="5 - MS",'C1. Verprobung'!$E$21,
IF($C1306="6 - MS/NS",'C1. Verprobung'!$E$22,
IF($C1306="7 - NS",'C1. Verprobung'!$E$23,"-")))))))</f>
        <v>-</v>
      </c>
      <c r="R1306" s="322" t="str">
        <f>IF($C1306="1 - HöS",'C1. Verprobung'!$F$17,
IF($C1306="2 - HöS/HS",'C1. Verprobung'!$F$18,
IF($C1306="3 - HS",'C1. Verprobung'!$F$19,
IF($C1306="4 - HS/MS",'C1. Verprobung'!$F$20,
IF($C1306="5 - MS",'C1. Verprobung'!$F$21,
IF($C1306="6 - MS/NS",'C1. Verprobung'!$F$22,
IF($C1306="7 - NS",'C1. Verprobung'!$F$23,"-")))))))</f>
        <v>-</v>
      </c>
      <c r="S1306" s="151"/>
      <c r="T1306" s="181">
        <f t="shared" si="103"/>
        <v>0</v>
      </c>
      <c r="U1306" s="181">
        <f t="shared" si="104"/>
        <v>0</v>
      </c>
      <c r="V1306" s="181">
        <f t="shared" si="105"/>
        <v>0</v>
      </c>
      <c r="W1306" s="181">
        <f t="shared" si="106"/>
        <v>0</v>
      </c>
      <c r="X1306" s="181">
        <f t="shared" si="107"/>
        <v>0</v>
      </c>
    </row>
    <row r="1307" spans="2:24" ht="15" customHeight="1" x14ac:dyDescent="0.2">
      <c r="B1307" s="337" t="s">
        <v>36</v>
      </c>
      <c r="C1307" s="133" t="s">
        <v>36</v>
      </c>
      <c r="D1307" s="133" t="s">
        <v>36</v>
      </c>
      <c r="E1307" s="133"/>
      <c r="F1307" s="133"/>
      <c r="G1307" s="133"/>
      <c r="H1307" s="133"/>
      <c r="I1307" s="133"/>
      <c r="J1307" s="133"/>
      <c r="K1307" s="154"/>
      <c r="L1307" s="154"/>
      <c r="M1307" s="154"/>
      <c r="N1307" s="154"/>
      <c r="O1307" s="322" t="str">
        <f>IF($C1307="1 - HöS",'C1. Verprobung'!$C$17,
IF($C1307="2 - HöS/HS",'C1. Verprobung'!$C$18,
IF($C1307="3 - HS",'C1. Verprobung'!$C$19,
IF($C1307="4 - HS/MS",'C1. Verprobung'!$C$20,
IF($C1307="5 - MS",'C1. Verprobung'!$C$21,
IF($C1307="6 - MS/NS",'C1. Verprobung'!$C$22,
IF($C1307="7 - NS",'C1. Verprobung'!$C$23,"-")))))))</f>
        <v>-</v>
      </c>
      <c r="P1307" s="322" t="str">
        <f>IF($C1307="1 - HöS",'C1. Verprobung'!$D$17,
IF($C1307="2 - HöS/HS",'C1. Verprobung'!$D$18,
IF($C1307="3 - HS",'C1. Verprobung'!$D$19,
IF($C1307="4 - HS/MS",'C1. Verprobung'!$D$20,
IF($C1307="5 - MS",'C1. Verprobung'!$D$21,
IF($C1307="6 - MS/NS",'C1. Verprobung'!$D$22,
IF($C1307="7 - NS",'C1. Verprobung'!$D$23,"-")))))))</f>
        <v>-</v>
      </c>
      <c r="Q1307" s="322" t="str">
        <f>IF($C1307="1 - HöS",'C1. Verprobung'!$E$17,
IF($C1307="2 - HöS/HS",'C1. Verprobung'!$E$18,
IF($C1307="3 - HS",'C1. Verprobung'!$E$19,
IF($C1307="4 - HS/MS",'C1. Verprobung'!$E$20,
IF($C1307="5 - MS",'C1. Verprobung'!$E$21,
IF($C1307="6 - MS/NS",'C1. Verprobung'!$E$22,
IF($C1307="7 - NS",'C1. Verprobung'!$E$23,"-")))))))</f>
        <v>-</v>
      </c>
      <c r="R1307" s="322" t="str">
        <f>IF($C1307="1 - HöS",'C1. Verprobung'!$F$17,
IF($C1307="2 - HöS/HS",'C1. Verprobung'!$F$18,
IF($C1307="3 - HS",'C1. Verprobung'!$F$19,
IF($C1307="4 - HS/MS",'C1. Verprobung'!$F$20,
IF($C1307="5 - MS",'C1. Verprobung'!$F$21,
IF($C1307="6 - MS/NS",'C1. Verprobung'!$F$22,
IF($C1307="7 - NS",'C1. Verprobung'!$F$23,"-")))))))</f>
        <v>-</v>
      </c>
      <c r="S1307" s="151"/>
      <c r="T1307" s="181">
        <f t="shared" si="103"/>
        <v>0</v>
      </c>
      <c r="U1307" s="181">
        <f t="shared" si="104"/>
        <v>0</v>
      </c>
      <c r="V1307" s="181">
        <f t="shared" si="105"/>
        <v>0</v>
      </c>
      <c r="W1307" s="181">
        <f t="shared" si="106"/>
        <v>0</v>
      </c>
      <c r="X1307" s="181">
        <f t="shared" si="107"/>
        <v>0</v>
      </c>
    </row>
    <row r="1308" spans="2:24" ht="15" customHeight="1" x14ac:dyDescent="0.2">
      <c r="B1308" s="337" t="s">
        <v>36</v>
      </c>
      <c r="C1308" s="133" t="s">
        <v>36</v>
      </c>
      <c r="D1308" s="133" t="s">
        <v>36</v>
      </c>
      <c r="E1308" s="133"/>
      <c r="F1308" s="133"/>
      <c r="G1308" s="133"/>
      <c r="H1308" s="133"/>
      <c r="I1308" s="133"/>
      <c r="J1308" s="133"/>
      <c r="K1308" s="154"/>
      <c r="L1308" s="154"/>
      <c r="M1308" s="154"/>
      <c r="N1308" s="154"/>
      <c r="O1308" s="322" t="str">
        <f>IF($C1308="1 - HöS",'C1. Verprobung'!$C$17,
IF($C1308="2 - HöS/HS",'C1. Verprobung'!$C$18,
IF($C1308="3 - HS",'C1. Verprobung'!$C$19,
IF($C1308="4 - HS/MS",'C1. Verprobung'!$C$20,
IF($C1308="5 - MS",'C1. Verprobung'!$C$21,
IF($C1308="6 - MS/NS",'C1. Verprobung'!$C$22,
IF($C1308="7 - NS",'C1. Verprobung'!$C$23,"-")))))))</f>
        <v>-</v>
      </c>
      <c r="P1308" s="322" t="str">
        <f>IF($C1308="1 - HöS",'C1. Verprobung'!$D$17,
IF($C1308="2 - HöS/HS",'C1. Verprobung'!$D$18,
IF($C1308="3 - HS",'C1. Verprobung'!$D$19,
IF($C1308="4 - HS/MS",'C1. Verprobung'!$D$20,
IF($C1308="5 - MS",'C1. Verprobung'!$D$21,
IF($C1308="6 - MS/NS",'C1. Verprobung'!$D$22,
IF($C1308="7 - NS",'C1. Verprobung'!$D$23,"-")))))))</f>
        <v>-</v>
      </c>
      <c r="Q1308" s="322" t="str">
        <f>IF($C1308="1 - HöS",'C1. Verprobung'!$E$17,
IF($C1308="2 - HöS/HS",'C1. Verprobung'!$E$18,
IF($C1308="3 - HS",'C1. Verprobung'!$E$19,
IF($C1308="4 - HS/MS",'C1. Verprobung'!$E$20,
IF($C1308="5 - MS",'C1. Verprobung'!$E$21,
IF($C1308="6 - MS/NS",'C1. Verprobung'!$E$22,
IF($C1308="7 - NS",'C1. Verprobung'!$E$23,"-")))))))</f>
        <v>-</v>
      </c>
      <c r="R1308" s="322" t="str">
        <f>IF($C1308="1 - HöS",'C1. Verprobung'!$F$17,
IF($C1308="2 - HöS/HS",'C1. Verprobung'!$F$18,
IF($C1308="3 - HS",'C1. Verprobung'!$F$19,
IF($C1308="4 - HS/MS",'C1. Verprobung'!$F$20,
IF($C1308="5 - MS",'C1. Verprobung'!$F$21,
IF($C1308="6 - MS/NS",'C1. Verprobung'!$F$22,
IF($C1308="7 - NS",'C1. Verprobung'!$F$23,"-")))))))</f>
        <v>-</v>
      </c>
      <c r="S1308" s="151"/>
      <c r="T1308" s="181">
        <f t="shared" si="103"/>
        <v>0</v>
      </c>
      <c r="U1308" s="181">
        <f t="shared" si="104"/>
        <v>0</v>
      </c>
      <c r="V1308" s="181">
        <f t="shared" si="105"/>
        <v>0</v>
      </c>
      <c r="W1308" s="181">
        <f t="shared" si="106"/>
        <v>0</v>
      </c>
      <c r="X1308" s="181">
        <f t="shared" si="107"/>
        <v>0</v>
      </c>
    </row>
    <row r="1309" spans="2:24" ht="15" customHeight="1" x14ac:dyDescent="0.2">
      <c r="B1309" s="337" t="s">
        <v>36</v>
      </c>
      <c r="C1309" s="133" t="s">
        <v>36</v>
      </c>
      <c r="D1309" s="133" t="s">
        <v>36</v>
      </c>
      <c r="E1309" s="133"/>
      <c r="F1309" s="133"/>
      <c r="G1309" s="133"/>
      <c r="H1309" s="133"/>
      <c r="I1309" s="133"/>
      <c r="J1309" s="133"/>
      <c r="K1309" s="154"/>
      <c r="L1309" s="154"/>
      <c r="M1309" s="154"/>
      <c r="N1309" s="154"/>
      <c r="O1309" s="322" t="str">
        <f>IF($C1309="1 - HöS",'C1. Verprobung'!$C$17,
IF($C1309="2 - HöS/HS",'C1. Verprobung'!$C$18,
IF($C1309="3 - HS",'C1. Verprobung'!$C$19,
IF($C1309="4 - HS/MS",'C1. Verprobung'!$C$20,
IF($C1309="5 - MS",'C1. Verprobung'!$C$21,
IF($C1309="6 - MS/NS",'C1. Verprobung'!$C$22,
IF($C1309="7 - NS",'C1. Verprobung'!$C$23,"-")))))))</f>
        <v>-</v>
      </c>
      <c r="P1309" s="322" t="str">
        <f>IF($C1309="1 - HöS",'C1. Verprobung'!$D$17,
IF($C1309="2 - HöS/HS",'C1. Verprobung'!$D$18,
IF($C1309="3 - HS",'C1. Verprobung'!$D$19,
IF($C1309="4 - HS/MS",'C1. Verprobung'!$D$20,
IF($C1309="5 - MS",'C1. Verprobung'!$D$21,
IF($C1309="6 - MS/NS",'C1. Verprobung'!$D$22,
IF($C1309="7 - NS",'C1. Verprobung'!$D$23,"-")))))))</f>
        <v>-</v>
      </c>
      <c r="Q1309" s="322" t="str">
        <f>IF($C1309="1 - HöS",'C1. Verprobung'!$E$17,
IF($C1309="2 - HöS/HS",'C1. Verprobung'!$E$18,
IF($C1309="3 - HS",'C1. Verprobung'!$E$19,
IF($C1309="4 - HS/MS",'C1. Verprobung'!$E$20,
IF($C1309="5 - MS",'C1. Verprobung'!$E$21,
IF($C1309="6 - MS/NS",'C1. Verprobung'!$E$22,
IF($C1309="7 - NS",'C1. Verprobung'!$E$23,"-")))))))</f>
        <v>-</v>
      </c>
      <c r="R1309" s="322" t="str">
        <f>IF($C1309="1 - HöS",'C1. Verprobung'!$F$17,
IF($C1309="2 - HöS/HS",'C1. Verprobung'!$F$18,
IF($C1309="3 - HS",'C1. Verprobung'!$F$19,
IF($C1309="4 - HS/MS",'C1. Verprobung'!$F$20,
IF($C1309="5 - MS",'C1. Verprobung'!$F$21,
IF($C1309="6 - MS/NS",'C1. Verprobung'!$F$22,
IF($C1309="7 - NS",'C1. Verprobung'!$F$23,"-")))))))</f>
        <v>-</v>
      </c>
      <c r="S1309" s="151"/>
      <c r="T1309" s="181">
        <f t="shared" si="103"/>
        <v>0</v>
      </c>
      <c r="U1309" s="181">
        <f t="shared" si="104"/>
        <v>0</v>
      </c>
      <c r="V1309" s="181">
        <f t="shared" si="105"/>
        <v>0</v>
      </c>
      <c r="W1309" s="181">
        <f t="shared" si="106"/>
        <v>0</v>
      </c>
      <c r="X1309" s="181">
        <f t="shared" si="107"/>
        <v>0</v>
      </c>
    </row>
    <row r="1310" spans="2:24" ht="15" customHeight="1" x14ac:dyDescent="0.2">
      <c r="B1310" s="337" t="s">
        <v>36</v>
      </c>
      <c r="C1310" s="133" t="s">
        <v>36</v>
      </c>
      <c r="D1310" s="133" t="s">
        <v>36</v>
      </c>
      <c r="E1310" s="133"/>
      <c r="F1310" s="133"/>
      <c r="G1310" s="133"/>
      <c r="H1310" s="133"/>
      <c r="I1310" s="133"/>
      <c r="J1310" s="133"/>
      <c r="K1310" s="154"/>
      <c r="L1310" s="154"/>
      <c r="M1310" s="154"/>
      <c r="N1310" s="154"/>
      <c r="O1310" s="322" t="str">
        <f>IF($C1310="1 - HöS",'C1. Verprobung'!$C$17,
IF($C1310="2 - HöS/HS",'C1. Verprobung'!$C$18,
IF($C1310="3 - HS",'C1. Verprobung'!$C$19,
IF($C1310="4 - HS/MS",'C1. Verprobung'!$C$20,
IF($C1310="5 - MS",'C1. Verprobung'!$C$21,
IF($C1310="6 - MS/NS",'C1. Verprobung'!$C$22,
IF($C1310="7 - NS",'C1. Verprobung'!$C$23,"-")))))))</f>
        <v>-</v>
      </c>
      <c r="P1310" s="322" t="str">
        <f>IF($C1310="1 - HöS",'C1. Verprobung'!$D$17,
IF($C1310="2 - HöS/HS",'C1. Verprobung'!$D$18,
IF($C1310="3 - HS",'C1. Verprobung'!$D$19,
IF($C1310="4 - HS/MS",'C1. Verprobung'!$D$20,
IF($C1310="5 - MS",'C1. Verprobung'!$D$21,
IF($C1310="6 - MS/NS",'C1. Verprobung'!$D$22,
IF($C1310="7 - NS",'C1. Verprobung'!$D$23,"-")))))))</f>
        <v>-</v>
      </c>
      <c r="Q1310" s="322" t="str">
        <f>IF($C1310="1 - HöS",'C1. Verprobung'!$E$17,
IF($C1310="2 - HöS/HS",'C1. Verprobung'!$E$18,
IF($C1310="3 - HS",'C1. Verprobung'!$E$19,
IF($C1310="4 - HS/MS",'C1. Verprobung'!$E$20,
IF($C1310="5 - MS",'C1. Verprobung'!$E$21,
IF($C1310="6 - MS/NS",'C1. Verprobung'!$E$22,
IF($C1310="7 - NS",'C1. Verprobung'!$E$23,"-")))))))</f>
        <v>-</v>
      </c>
      <c r="R1310" s="322" t="str">
        <f>IF($C1310="1 - HöS",'C1. Verprobung'!$F$17,
IF($C1310="2 - HöS/HS",'C1. Verprobung'!$F$18,
IF($C1310="3 - HS",'C1. Verprobung'!$F$19,
IF($C1310="4 - HS/MS",'C1. Verprobung'!$F$20,
IF($C1310="5 - MS",'C1. Verprobung'!$F$21,
IF($C1310="6 - MS/NS",'C1. Verprobung'!$F$22,
IF($C1310="7 - NS",'C1. Verprobung'!$F$23,"-")))))))</f>
        <v>-</v>
      </c>
      <c r="S1310" s="151"/>
      <c r="T1310" s="181">
        <f t="shared" si="103"/>
        <v>0</v>
      </c>
      <c r="U1310" s="181">
        <f t="shared" si="104"/>
        <v>0</v>
      </c>
      <c r="V1310" s="181">
        <f t="shared" si="105"/>
        <v>0</v>
      </c>
      <c r="W1310" s="181">
        <f t="shared" si="106"/>
        <v>0</v>
      </c>
      <c r="X1310" s="181">
        <f t="shared" si="107"/>
        <v>0</v>
      </c>
    </row>
    <row r="1311" spans="2:24" ht="15" customHeight="1" x14ac:dyDescent="0.2">
      <c r="B1311" s="337" t="s">
        <v>36</v>
      </c>
      <c r="C1311" s="133" t="s">
        <v>36</v>
      </c>
      <c r="D1311" s="133" t="s">
        <v>36</v>
      </c>
      <c r="E1311" s="133"/>
      <c r="F1311" s="133"/>
      <c r="G1311" s="133"/>
      <c r="H1311" s="133"/>
      <c r="I1311" s="133"/>
      <c r="J1311" s="133"/>
      <c r="K1311" s="154"/>
      <c r="L1311" s="154"/>
      <c r="M1311" s="154"/>
      <c r="N1311" s="154"/>
      <c r="O1311" s="322" t="str">
        <f>IF($C1311="1 - HöS",'C1. Verprobung'!$C$17,
IF($C1311="2 - HöS/HS",'C1. Verprobung'!$C$18,
IF($C1311="3 - HS",'C1. Verprobung'!$C$19,
IF($C1311="4 - HS/MS",'C1. Verprobung'!$C$20,
IF($C1311="5 - MS",'C1. Verprobung'!$C$21,
IF($C1311="6 - MS/NS",'C1. Verprobung'!$C$22,
IF($C1311="7 - NS",'C1. Verprobung'!$C$23,"-")))))))</f>
        <v>-</v>
      </c>
      <c r="P1311" s="322" t="str">
        <f>IF($C1311="1 - HöS",'C1. Verprobung'!$D$17,
IF($C1311="2 - HöS/HS",'C1. Verprobung'!$D$18,
IF($C1311="3 - HS",'C1. Verprobung'!$D$19,
IF($C1311="4 - HS/MS",'C1. Verprobung'!$D$20,
IF($C1311="5 - MS",'C1. Verprobung'!$D$21,
IF($C1311="6 - MS/NS",'C1. Verprobung'!$D$22,
IF($C1311="7 - NS",'C1. Verprobung'!$D$23,"-")))))))</f>
        <v>-</v>
      </c>
      <c r="Q1311" s="322" t="str">
        <f>IF($C1311="1 - HöS",'C1. Verprobung'!$E$17,
IF($C1311="2 - HöS/HS",'C1. Verprobung'!$E$18,
IF($C1311="3 - HS",'C1. Verprobung'!$E$19,
IF($C1311="4 - HS/MS",'C1. Verprobung'!$E$20,
IF($C1311="5 - MS",'C1. Verprobung'!$E$21,
IF($C1311="6 - MS/NS",'C1. Verprobung'!$E$22,
IF($C1311="7 - NS",'C1. Verprobung'!$E$23,"-")))))))</f>
        <v>-</v>
      </c>
      <c r="R1311" s="322" t="str">
        <f>IF($C1311="1 - HöS",'C1. Verprobung'!$F$17,
IF($C1311="2 - HöS/HS",'C1. Verprobung'!$F$18,
IF($C1311="3 - HS",'C1. Verprobung'!$F$19,
IF($C1311="4 - HS/MS",'C1. Verprobung'!$F$20,
IF($C1311="5 - MS",'C1. Verprobung'!$F$21,
IF($C1311="6 - MS/NS",'C1. Verprobung'!$F$22,
IF($C1311="7 - NS",'C1. Verprobung'!$F$23,"-")))))))</f>
        <v>-</v>
      </c>
      <c r="S1311" s="151"/>
      <c r="T1311" s="181">
        <f t="shared" si="103"/>
        <v>0</v>
      </c>
      <c r="U1311" s="181">
        <f t="shared" si="104"/>
        <v>0</v>
      </c>
      <c r="V1311" s="181">
        <f t="shared" si="105"/>
        <v>0</v>
      </c>
      <c r="W1311" s="181">
        <f t="shared" si="106"/>
        <v>0</v>
      </c>
      <c r="X1311" s="181">
        <f t="shared" si="107"/>
        <v>0</v>
      </c>
    </row>
    <row r="1312" spans="2:24" ht="15" customHeight="1" x14ac:dyDescent="0.2">
      <c r="B1312" s="337" t="s">
        <v>36</v>
      </c>
      <c r="C1312" s="133" t="s">
        <v>36</v>
      </c>
      <c r="D1312" s="133" t="s">
        <v>36</v>
      </c>
      <c r="E1312" s="133"/>
      <c r="F1312" s="133"/>
      <c r="G1312" s="133"/>
      <c r="H1312" s="133"/>
      <c r="I1312" s="133"/>
      <c r="J1312" s="133"/>
      <c r="K1312" s="154"/>
      <c r="L1312" s="154"/>
      <c r="M1312" s="154"/>
      <c r="N1312" s="154"/>
      <c r="O1312" s="322" t="str">
        <f>IF($C1312="1 - HöS",'C1. Verprobung'!$C$17,
IF($C1312="2 - HöS/HS",'C1. Verprobung'!$C$18,
IF($C1312="3 - HS",'C1. Verprobung'!$C$19,
IF($C1312="4 - HS/MS",'C1. Verprobung'!$C$20,
IF($C1312="5 - MS",'C1. Verprobung'!$C$21,
IF($C1312="6 - MS/NS",'C1. Verprobung'!$C$22,
IF($C1312="7 - NS",'C1. Verprobung'!$C$23,"-")))))))</f>
        <v>-</v>
      </c>
      <c r="P1312" s="322" t="str">
        <f>IF($C1312="1 - HöS",'C1. Verprobung'!$D$17,
IF($C1312="2 - HöS/HS",'C1. Verprobung'!$D$18,
IF($C1312="3 - HS",'C1. Verprobung'!$D$19,
IF($C1312="4 - HS/MS",'C1. Verprobung'!$D$20,
IF($C1312="5 - MS",'C1. Verprobung'!$D$21,
IF($C1312="6 - MS/NS",'C1. Verprobung'!$D$22,
IF($C1312="7 - NS",'C1. Verprobung'!$D$23,"-")))))))</f>
        <v>-</v>
      </c>
      <c r="Q1312" s="322" t="str">
        <f>IF($C1312="1 - HöS",'C1. Verprobung'!$E$17,
IF($C1312="2 - HöS/HS",'C1. Verprobung'!$E$18,
IF($C1312="3 - HS",'C1. Verprobung'!$E$19,
IF($C1312="4 - HS/MS",'C1. Verprobung'!$E$20,
IF($C1312="5 - MS",'C1. Verprobung'!$E$21,
IF($C1312="6 - MS/NS",'C1. Verprobung'!$E$22,
IF($C1312="7 - NS",'C1. Verprobung'!$E$23,"-")))))))</f>
        <v>-</v>
      </c>
      <c r="R1312" s="322" t="str">
        <f>IF($C1312="1 - HöS",'C1. Verprobung'!$F$17,
IF($C1312="2 - HöS/HS",'C1. Verprobung'!$F$18,
IF($C1312="3 - HS",'C1. Verprobung'!$F$19,
IF($C1312="4 - HS/MS",'C1. Verprobung'!$F$20,
IF($C1312="5 - MS",'C1. Verprobung'!$F$21,
IF($C1312="6 - MS/NS",'C1. Verprobung'!$F$22,
IF($C1312="7 - NS",'C1. Verprobung'!$F$23,"-")))))))</f>
        <v>-</v>
      </c>
      <c r="S1312" s="151"/>
      <c r="T1312" s="181">
        <f t="shared" si="103"/>
        <v>0</v>
      </c>
      <c r="U1312" s="181">
        <f t="shared" si="104"/>
        <v>0</v>
      </c>
      <c r="V1312" s="181">
        <f t="shared" si="105"/>
        <v>0</v>
      </c>
      <c r="W1312" s="181">
        <f t="shared" si="106"/>
        <v>0</v>
      </c>
      <c r="X1312" s="181">
        <f t="shared" si="107"/>
        <v>0</v>
      </c>
    </row>
    <row r="1313" spans="2:24" ht="15" customHeight="1" x14ac:dyDescent="0.2">
      <c r="B1313" s="337" t="s">
        <v>36</v>
      </c>
      <c r="C1313" s="133" t="s">
        <v>36</v>
      </c>
      <c r="D1313" s="133" t="s">
        <v>36</v>
      </c>
      <c r="E1313" s="133"/>
      <c r="F1313" s="133"/>
      <c r="G1313" s="133"/>
      <c r="H1313" s="133"/>
      <c r="I1313" s="133"/>
      <c r="J1313" s="133"/>
      <c r="K1313" s="154"/>
      <c r="L1313" s="154"/>
      <c r="M1313" s="154"/>
      <c r="N1313" s="154"/>
      <c r="O1313" s="322" t="str">
        <f>IF($C1313="1 - HöS",'C1. Verprobung'!$C$17,
IF($C1313="2 - HöS/HS",'C1. Verprobung'!$C$18,
IF($C1313="3 - HS",'C1. Verprobung'!$C$19,
IF($C1313="4 - HS/MS",'C1. Verprobung'!$C$20,
IF($C1313="5 - MS",'C1. Verprobung'!$C$21,
IF($C1313="6 - MS/NS",'C1. Verprobung'!$C$22,
IF($C1313="7 - NS",'C1. Verprobung'!$C$23,"-")))))))</f>
        <v>-</v>
      </c>
      <c r="P1313" s="322" t="str">
        <f>IF($C1313="1 - HöS",'C1. Verprobung'!$D$17,
IF($C1313="2 - HöS/HS",'C1. Verprobung'!$D$18,
IF($C1313="3 - HS",'C1. Verprobung'!$D$19,
IF($C1313="4 - HS/MS",'C1. Verprobung'!$D$20,
IF($C1313="5 - MS",'C1. Verprobung'!$D$21,
IF($C1313="6 - MS/NS",'C1. Verprobung'!$D$22,
IF($C1313="7 - NS",'C1. Verprobung'!$D$23,"-")))))))</f>
        <v>-</v>
      </c>
      <c r="Q1313" s="322" t="str">
        <f>IF($C1313="1 - HöS",'C1. Verprobung'!$E$17,
IF($C1313="2 - HöS/HS",'C1. Verprobung'!$E$18,
IF($C1313="3 - HS",'C1. Verprobung'!$E$19,
IF($C1313="4 - HS/MS",'C1. Verprobung'!$E$20,
IF($C1313="5 - MS",'C1. Verprobung'!$E$21,
IF($C1313="6 - MS/NS",'C1. Verprobung'!$E$22,
IF($C1313="7 - NS",'C1. Verprobung'!$E$23,"-")))))))</f>
        <v>-</v>
      </c>
      <c r="R1313" s="322" t="str">
        <f>IF($C1313="1 - HöS",'C1. Verprobung'!$F$17,
IF($C1313="2 - HöS/HS",'C1. Verprobung'!$F$18,
IF($C1313="3 - HS",'C1. Verprobung'!$F$19,
IF($C1313="4 - HS/MS",'C1. Verprobung'!$F$20,
IF($C1313="5 - MS",'C1. Verprobung'!$F$21,
IF($C1313="6 - MS/NS",'C1. Verprobung'!$F$22,
IF($C1313="7 - NS",'C1. Verprobung'!$F$23,"-")))))))</f>
        <v>-</v>
      </c>
      <c r="S1313" s="151"/>
      <c r="T1313" s="181">
        <f t="shared" si="103"/>
        <v>0</v>
      </c>
      <c r="U1313" s="181">
        <f t="shared" si="104"/>
        <v>0</v>
      </c>
      <c r="V1313" s="181">
        <f t="shared" si="105"/>
        <v>0</v>
      </c>
      <c r="W1313" s="181">
        <f t="shared" si="106"/>
        <v>0</v>
      </c>
      <c r="X1313" s="181">
        <f t="shared" si="107"/>
        <v>0</v>
      </c>
    </row>
    <row r="1314" spans="2:24" ht="15" customHeight="1" x14ac:dyDescent="0.2">
      <c r="B1314" s="337" t="s">
        <v>36</v>
      </c>
      <c r="C1314" s="133" t="s">
        <v>36</v>
      </c>
      <c r="D1314" s="133" t="s">
        <v>36</v>
      </c>
      <c r="E1314" s="133"/>
      <c r="F1314" s="133"/>
      <c r="G1314" s="133"/>
      <c r="H1314" s="133"/>
      <c r="I1314" s="133"/>
      <c r="J1314" s="133"/>
      <c r="K1314" s="154"/>
      <c r="L1314" s="154"/>
      <c r="M1314" s="154"/>
      <c r="N1314" s="154"/>
      <c r="O1314" s="322" t="str">
        <f>IF($C1314="1 - HöS",'C1. Verprobung'!$C$17,
IF($C1314="2 - HöS/HS",'C1. Verprobung'!$C$18,
IF($C1314="3 - HS",'C1. Verprobung'!$C$19,
IF($C1314="4 - HS/MS",'C1. Verprobung'!$C$20,
IF($C1314="5 - MS",'C1. Verprobung'!$C$21,
IF($C1314="6 - MS/NS",'C1. Verprobung'!$C$22,
IF($C1314="7 - NS",'C1. Verprobung'!$C$23,"-")))))))</f>
        <v>-</v>
      </c>
      <c r="P1314" s="322" t="str">
        <f>IF($C1314="1 - HöS",'C1. Verprobung'!$D$17,
IF($C1314="2 - HöS/HS",'C1. Verprobung'!$D$18,
IF($C1314="3 - HS",'C1. Verprobung'!$D$19,
IF($C1314="4 - HS/MS",'C1. Verprobung'!$D$20,
IF($C1314="5 - MS",'C1. Verprobung'!$D$21,
IF($C1314="6 - MS/NS",'C1. Verprobung'!$D$22,
IF($C1314="7 - NS",'C1. Verprobung'!$D$23,"-")))))))</f>
        <v>-</v>
      </c>
      <c r="Q1314" s="322" t="str">
        <f>IF($C1314="1 - HöS",'C1. Verprobung'!$E$17,
IF($C1314="2 - HöS/HS",'C1. Verprobung'!$E$18,
IF($C1314="3 - HS",'C1. Verprobung'!$E$19,
IF($C1314="4 - HS/MS",'C1. Verprobung'!$E$20,
IF($C1314="5 - MS",'C1. Verprobung'!$E$21,
IF($C1314="6 - MS/NS",'C1. Verprobung'!$E$22,
IF($C1314="7 - NS",'C1. Verprobung'!$E$23,"-")))))))</f>
        <v>-</v>
      </c>
      <c r="R1314" s="322" t="str">
        <f>IF($C1314="1 - HöS",'C1. Verprobung'!$F$17,
IF($C1314="2 - HöS/HS",'C1. Verprobung'!$F$18,
IF($C1314="3 - HS",'C1. Verprobung'!$F$19,
IF($C1314="4 - HS/MS",'C1. Verprobung'!$F$20,
IF($C1314="5 - MS",'C1. Verprobung'!$F$21,
IF($C1314="6 - MS/NS",'C1. Verprobung'!$F$22,
IF($C1314="7 - NS",'C1. Verprobung'!$F$23,"-")))))))</f>
        <v>-</v>
      </c>
      <c r="S1314" s="151"/>
      <c r="T1314" s="181">
        <f t="shared" si="103"/>
        <v>0</v>
      </c>
      <c r="U1314" s="181">
        <f t="shared" si="104"/>
        <v>0</v>
      </c>
      <c r="V1314" s="181">
        <f t="shared" si="105"/>
        <v>0</v>
      </c>
      <c r="W1314" s="181">
        <f t="shared" si="106"/>
        <v>0</v>
      </c>
      <c r="X1314" s="181">
        <f t="shared" si="107"/>
        <v>0</v>
      </c>
    </row>
    <row r="1315" spans="2:24" ht="15" customHeight="1" x14ac:dyDescent="0.2">
      <c r="B1315" s="337" t="s">
        <v>36</v>
      </c>
      <c r="C1315" s="133" t="s">
        <v>36</v>
      </c>
      <c r="D1315" s="133" t="s">
        <v>36</v>
      </c>
      <c r="E1315" s="133"/>
      <c r="F1315" s="133"/>
      <c r="G1315" s="133"/>
      <c r="H1315" s="133"/>
      <c r="I1315" s="133"/>
      <c r="J1315" s="133"/>
      <c r="K1315" s="154"/>
      <c r="L1315" s="154"/>
      <c r="M1315" s="154"/>
      <c r="N1315" s="154"/>
      <c r="O1315" s="322" t="str">
        <f>IF($C1315="1 - HöS",'C1. Verprobung'!$C$17,
IF($C1315="2 - HöS/HS",'C1. Verprobung'!$C$18,
IF($C1315="3 - HS",'C1. Verprobung'!$C$19,
IF($C1315="4 - HS/MS",'C1. Verprobung'!$C$20,
IF($C1315="5 - MS",'C1. Verprobung'!$C$21,
IF($C1315="6 - MS/NS",'C1. Verprobung'!$C$22,
IF($C1315="7 - NS",'C1. Verprobung'!$C$23,"-")))))))</f>
        <v>-</v>
      </c>
      <c r="P1315" s="322" t="str">
        <f>IF($C1315="1 - HöS",'C1. Verprobung'!$D$17,
IF($C1315="2 - HöS/HS",'C1. Verprobung'!$D$18,
IF($C1315="3 - HS",'C1. Verprobung'!$D$19,
IF($C1315="4 - HS/MS",'C1. Verprobung'!$D$20,
IF($C1315="5 - MS",'C1. Verprobung'!$D$21,
IF($C1315="6 - MS/NS",'C1. Verprobung'!$D$22,
IF($C1315="7 - NS",'C1. Verprobung'!$D$23,"-")))))))</f>
        <v>-</v>
      </c>
      <c r="Q1315" s="322" t="str">
        <f>IF($C1315="1 - HöS",'C1. Verprobung'!$E$17,
IF($C1315="2 - HöS/HS",'C1. Verprobung'!$E$18,
IF($C1315="3 - HS",'C1. Verprobung'!$E$19,
IF($C1315="4 - HS/MS",'C1. Verprobung'!$E$20,
IF($C1315="5 - MS",'C1. Verprobung'!$E$21,
IF($C1315="6 - MS/NS",'C1. Verprobung'!$E$22,
IF($C1315="7 - NS",'C1. Verprobung'!$E$23,"-")))))))</f>
        <v>-</v>
      </c>
      <c r="R1315" s="322" t="str">
        <f>IF($C1315="1 - HöS",'C1. Verprobung'!$F$17,
IF($C1315="2 - HöS/HS",'C1. Verprobung'!$F$18,
IF($C1315="3 - HS",'C1. Verprobung'!$F$19,
IF($C1315="4 - HS/MS",'C1. Verprobung'!$F$20,
IF($C1315="5 - MS",'C1. Verprobung'!$F$21,
IF($C1315="6 - MS/NS",'C1. Verprobung'!$F$22,
IF($C1315="7 - NS",'C1. Verprobung'!$F$23,"-")))))))</f>
        <v>-</v>
      </c>
      <c r="S1315" s="151"/>
      <c r="T1315" s="181">
        <f t="shared" si="103"/>
        <v>0</v>
      </c>
      <c r="U1315" s="181">
        <f t="shared" si="104"/>
        <v>0</v>
      </c>
      <c r="V1315" s="181">
        <f t="shared" si="105"/>
        <v>0</v>
      </c>
      <c r="W1315" s="181">
        <f t="shared" si="106"/>
        <v>0</v>
      </c>
      <c r="X1315" s="181">
        <f t="shared" si="107"/>
        <v>0</v>
      </c>
    </row>
    <row r="1316" spans="2:24" ht="15" customHeight="1" x14ac:dyDescent="0.2">
      <c r="B1316" s="337" t="s">
        <v>36</v>
      </c>
      <c r="C1316" s="133" t="s">
        <v>36</v>
      </c>
      <c r="D1316" s="133" t="s">
        <v>36</v>
      </c>
      <c r="E1316" s="133"/>
      <c r="F1316" s="133"/>
      <c r="G1316" s="133"/>
      <c r="H1316" s="133"/>
      <c r="I1316" s="133"/>
      <c r="J1316" s="133"/>
      <c r="K1316" s="154"/>
      <c r="L1316" s="154"/>
      <c r="M1316" s="154"/>
      <c r="N1316" s="154"/>
      <c r="O1316" s="322" t="str">
        <f>IF($C1316="1 - HöS",'C1. Verprobung'!$C$17,
IF($C1316="2 - HöS/HS",'C1. Verprobung'!$C$18,
IF($C1316="3 - HS",'C1. Verprobung'!$C$19,
IF($C1316="4 - HS/MS",'C1. Verprobung'!$C$20,
IF($C1316="5 - MS",'C1. Verprobung'!$C$21,
IF($C1316="6 - MS/NS",'C1. Verprobung'!$C$22,
IF($C1316="7 - NS",'C1. Verprobung'!$C$23,"-")))))))</f>
        <v>-</v>
      </c>
      <c r="P1316" s="322" t="str">
        <f>IF($C1316="1 - HöS",'C1. Verprobung'!$D$17,
IF($C1316="2 - HöS/HS",'C1. Verprobung'!$D$18,
IF($C1316="3 - HS",'C1. Verprobung'!$D$19,
IF($C1316="4 - HS/MS",'C1. Verprobung'!$D$20,
IF($C1316="5 - MS",'C1. Verprobung'!$D$21,
IF($C1316="6 - MS/NS",'C1. Verprobung'!$D$22,
IF($C1316="7 - NS",'C1. Verprobung'!$D$23,"-")))))))</f>
        <v>-</v>
      </c>
      <c r="Q1316" s="322" t="str">
        <f>IF($C1316="1 - HöS",'C1. Verprobung'!$E$17,
IF($C1316="2 - HöS/HS",'C1. Verprobung'!$E$18,
IF($C1316="3 - HS",'C1. Verprobung'!$E$19,
IF($C1316="4 - HS/MS",'C1. Verprobung'!$E$20,
IF($C1316="5 - MS",'C1. Verprobung'!$E$21,
IF($C1316="6 - MS/NS",'C1. Verprobung'!$E$22,
IF($C1316="7 - NS",'C1. Verprobung'!$E$23,"-")))))))</f>
        <v>-</v>
      </c>
      <c r="R1316" s="322" t="str">
        <f>IF($C1316="1 - HöS",'C1. Verprobung'!$F$17,
IF($C1316="2 - HöS/HS",'C1. Verprobung'!$F$18,
IF($C1316="3 - HS",'C1. Verprobung'!$F$19,
IF($C1316="4 - HS/MS",'C1. Verprobung'!$F$20,
IF($C1316="5 - MS",'C1. Verprobung'!$F$21,
IF($C1316="6 - MS/NS",'C1. Verprobung'!$F$22,
IF($C1316="7 - NS",'C1. Verprobung'!$F$23,"-")))))))</f>
        <v>-</v>
      </c>
      <c r="S1316" s="151"/>
      <c r="T1316" s="181">
        <f t="shared" si="103"/>
        <v>0</v>
      </c>
      <c r="U1316" s="181">
        <f t="shared" si="104"/>
        <v>0</v>
      </c>
      <c r="V1316" s="181">
        <f t="shared" si="105"/>
        <v>0</v>
      </c>
      <c r="W1316" s="181">
        <f t="shared" si="106"/>
        <v>0</v>
      </c>
      <c r="X1316" s="181">
        <f t="shared" si="107"/>
        <v>0</v>
      </c>
    </row>
    <row r="1317" spans="2:24" ht="15" customHeight="1" x14ac:dyDescent="0.2">
      <c r="B1317" s="337" t="s">
        <v>36</v>
      </c>
      <c r="C1317" s="133" t="s">
        <v>36</v>
      </c>
      <c r="D1317" s="133" t="s">
        <v>36</v>
      </c>
      <c r="E1317" s="133"/>
      <c r="F1317" s="133"/>
      <c r="G1317" s="133"/>
      <c r="H1317" s="133"/>
      <c r="I1317" s="133"/>
      <c r="J1317" s="133"/>
      <c r="K1317" s="154"/>
      <c r="L1317" s="154"/>
      <c r="M1317" s="154"/>
      <c r="N1317" s="154"/>
      <c r="O1317" s="322" t="str">
        <f>IF($C1317="1 - HöS",'C1. Verprobung'!$C$17,
IF($C1317="2 - HöS/HS",'C1. Verprobung'!$C$18,
IF($C1317="3 - HS",'C1. Verprobung'!$C$19,
IF($C1317="4 - HS/MS",'C1. Verprobung'!$C$20,
IF($C1317="5 - MS",'C1. Verprobung'!$C$21,
IF($C1317="6 - MS/NS",'C1. Verprobung'!$C$22,
IF($C1317="7 - NS",'C1. Verprobung'!$C$23,"-")))))))</f>
        <v>-</v>
      </c>
      <c r="P1317" s="322" t="str">
        <f>IF($C1317="1 - HöS",'C1. Verprobung'!$D$17,
IF($C1317="2 - HöS/HS",'C1. Verprobung'!$D$18,
IF($C1317="3 - HS",'C1. Verprobung'!$D$19,
IF($C1317="4 - HS/MS",'C1. Verprobung'!$D$20,
IF($C1317="5 - MS",'C1. Verprobung'!$D$21,
IF($C1317="6 - MS/NS",'C1. Verprobung'!$D$22,
IF($C1317="7 - NS",'C1. Verprobung'!$D$23,"-")))))))</f>
        <v>-</v>
      </c>
      <c r="Q1317" s="322" t="str">
        <f>IF($C1317="1 - HöS",'C1. Verprobung'!$E$17,
IF($C1317="2 - HöS/HS",'C1. Verprobung'!$E$18,
IF($C1317="3 - HS",'C1. Verprobung'!$E$19,
IF($C1317="4 - HS/MS",'C1. Verprobung'!$E$20,
IF($C1317="5 - MS",'C1. Verprobung'!$E$21,
IF($C1317="6 - MS/NS",'C1. Verprobung'!$E$22,
IF($C1317="7 - NS",'C1. Verprobung'!$E$23,"-")))))))</f>
        <v>-</v>
      </c>
      <c r="R1317" s="322" t="str">
        <f>IF($C1317="1 - HöS",'C1. Verprobung'!$F$17,
IF($C1317="2 - HöS/HS",'C1. Verprobung'!$F$18,
IF($C1317="3 - HS",'C1. Verprobung'!$F$19,
IF($C1317="4 - HS/MS",'C1. Verprobung'!$F$20,
IF($C1317="5 - MS",'C1. Verprobung'!$F$21,
IF($C1317="6 - MS/NS",'C1. Verprobung'!$F$22,
IF($C1317="7 - NS",'C1. Verprobung'!$F$23,"-")))))))</f>
        <v>-</v>
      </c>
      <c r="S1317" s="151"/>
      <c r="T1317" s="181">
        <f t="shared" si="103"/>
        <v>0</v>
      </c>
      <c r="U1317" s="181">
        <f t="shared" si="104"/>
        <v>0</v>
      </c>
      <c r="V1317" s="181">
        <f t="shared" si="105"/>
        <v>0</v>
      </c>
      <c r="W1317" s="181">
        <f t="shared" si="106"/>
        <v>0</v>
      </c>
      <c r="X1317" s="181">
        <f t="shared" si="107"/>
        <v>0</v>
      </c>
    </row>
    <row r="1318" spans="2:24" ht="15" customHeight="1" x14ac:dyDescent="0.2">
      <c r="B1318" s="337" t="s">
        <v>36</v>
      </c>
      <c r="C1318" s="133" t="s">
        <v>36</v>
      </c>
      <c r="D1318" s="133" t="s">
        <v>36</v>
      </c>
      <c r="E1318" s="133"/>
      <c r="F1318" s="133"/>
      <c r="G1318" s="133"/>
      <c r="H1318" s="133"/>
      <c r="I1318" s="133"/>
      <c r="J1318" s="133"/>
      <c r="K1318" s="154"/>
      <c r="L1318" s="154"/>
      <c r="M1318" s="154"/>
      <c r="N1318" s="154"/>
      <c r="O1318" s="322" t="str">
        <f>IF($C1318="1 - HöS",'C1. Verprobung'!$C$17,
IF($C1318="2 - HöS/HS",'C1. Verprobung'!$C$18,
IF($C1318="3 - HS",'C1. Verprobung'!$C$19,
IF($C1318="4 - HS/MS",'C1. Verprobung'!$C$20,
IF($C1318="5 - MS",'C1. Verprobung'!$C$21,
IF($C1318="6 - MS/NS",'C1. Verprobung'!$C$22,
IF($C1318="7 - NS",'C1. Verprobung'!$C$23,"-")))))))</f>
        <v>-</v>
      </c>
      <c r="P1318" s="322" t="str">
        <f>IF($C1318="1 - HöS",'C1. Verprobung'!$D$17,
IF($C1318="2 - HöS/HS",'C1. Verprobung'!$D$18,
IF($C1318="3 - HS",'C1. Verprobung'!$D$19,
IF($C1318="4 - HS/MS",'C1. Verprobung'!$D$20,
IF($C1318="5 - MS",'C1. Verprobung'!$D$21,
IF($C1318="6 - MS/NS",'C1. Verprobung'!$D$22,
IF($C1318="7 - NS",'C1. Verprobung'!$D$23,"-")))))))</f>
        <v>-</v>
      </c>
      <c r="Q1318" s="322" t="str">
        <f>IF($C1318="1 - HöS",'C1. Verprobung'!$E$17,
IF($C1318="2 - HöS/HS",'C1. Verprobung'!$E$18,
IF($C1318="3 - HS",'C1. Verprobung'!$E$19,
IF($C1318="4 - HS/MS",'C1. Verprobung'!$E$20,
IF($C1318="5 - MS",'C1. Verprobung'!$E$21,
IF($C1318="6 - MS/NS",'C1. Verprobung'!$E$22,
IF($C1318="7 - NS",'C1. Verprobung'!$E$23,"-")))))))</f>
        <v>-</v>
      </c>
      <c r="R1318" s="322" t="str">
        <f>IF($C1318="1 - HöS",'C1. Verprobung'!$F$17,
IF($C1318="2 - HöS/HS",'C1. Verprobung'!$F$18,
IF($C1318="3 - HS",'C1. Verprobung'!$F$19,
IF($C1318="4 - HS/MS",'C1. Verprobung'!$F$20,
IF($C1318="5 - MS",'C1. Verprobung'!$F$21,
IF($C1318="6 - MS/NS",'C1. Verprobung'!$F$22,
IF($C1318="7 - NS",'C1. Verprobung'!$F$23,"-")))))))</f>
        <v>-</v>
      </c>
      <c r="S1318" s="151"/>
      <c r="T1318" s="181">
        <f t="shared" si="103"/>
        <v>0</v>
      </c>
      <c r="U1318" s="181">
        <f t="shared" si="104"/>
        <v>0</v>
      </c>
      <c r="V1318" s="181">
        <f t="shared" si="105"/>
        <v>0</v>
      </c>
      <c r="W1318" s="181">
        <f t="shared" si="106"/>
        <v>0</v>
      </c>
      <c r="X1318" s="181">
        <f t="shared" si="107"/>
        <v>0</v>
      </c>
    </row>
    <row r="1319" spans="2:24" ht="15" customHeight="1" x14ac:dyDescent="0.2">
      <c r="B1319" s="337" t="s">
        <v>36</v>
      </c>
      <c r="C1319" s="133" t="s">
        <v>36</v>
      </c>
      <c r="D1319" s="133" t="s">
        <v>36</v>
      </c>
      <c r="E1319" s="133"/>
      <c r="F1319" s="133"/>
      <c r="G1319" s="133"/>
      <c r="H1319" s="133"/>
      <c r="I1319" s="133"/>
      <c r="J1319" s="133"/>
      <c r="K1319" s="154"/>
      <c r="L1319" s="154"/>
      <c r="M1319" s="154"/>
      <c r="N1319" s="154"/>
      <c r="O1319" s="322" t="str">
        <f>IF($C1319="1 - HöS",'C1. Verprobung'!$C$17,
IF($C1319="2 - HöS/HS",'C1. Verprobung'!$C$18,
IF($C1319="3 - HS",'C1. Verprobung'!$C$19,
IF($C1319="4 - HS/MS",'C1. Verprobung'!$C$20,
IF($C1319="5 - MS",'C1. Verprobung'!$C$21,
IF($C1319="6 - MS/NS",'C1. Verprobung'!$C$22,
IF($C1319="7 - NS",'C1. Verprobung'!$C$23,"-")))))))</f>
        <v>-</v>
      </c>
      <c r="P1319" s="322" t="str">
        <f>IF($C1319="1 - HöS",'C1. Verprobung'!$D$17,
IF($C1319="2 - HöS/HS",'C1. Verprobung'!$D$18,
IF($C1319="3 - HS",'C1. Verprobung'!$D$19,
IF($C1319="4 - HS/MS",'C1. Verprobung'!$D$20,
IF($C1319="5 - MS",'C1. Verprobung'!$D$21,
IF($C1319="6 - MS/NS",'C1. Verprobung'!$D$22,
IF($C1319="7 - NS",'C1. Verprobung'!$D$23,"-")))))))</f>
        <v>-</v>
      </c>
      <c r="Q1319" s="322" t="str">
        <f>IF($C1319="1 - HöS",'C1. Verprobung'!$E$17,
IF($C1319="2 - HöS/HS",'C1. Verprobung'!$E$18,
IF($C1319="3 - HS",'C1. Verprobung'!$E$19,
IF($C1319="4 - HS/MS",'C1. Verprobung'!$E$20,
IF($C1319="5 - MS",'C1. Verprobung'!$E$21,
IF($C1319="6 - MS/NS",'C1. Verprobung'!$E$22,
IF($C1319="7 - NS",'C1. Verprobung'!$E$23,"-")))))))</f>
        <v>-</v>
      </c>
      <c r="R1319" s="322" t="str">
        <f>IF($C1319="1 - HöS",'C1. Verprobung'!$F$17,
IF($C1319="2 - HöS/HS",'C1. Verprobung'!$F$18,
IF($C1319="3 - HS",'C1. Verprobung'!$F$19,
IF($C1319="4 - HS/MS",'C1. Verprobung'!$F$20,
IF($C1319="5 - MS",'C1. Verprobung'!$F$21,
IF($C1319="6 - MS/NS",'C1. Verprobung'!$F$22,
IF($C1319="7 - NS",'C1. Verprobung'!$F$23,"-")))))))</f>
        <v>-</v>
      </c>
      <c r="S1319" s="151"/>
      <c r="T1319" s="181">
        <f t="shared" si="103"/>
        <v>0</v>
      </c>
      <c r="U1319" s="181">
        <f t="shared" si="104"/>
        <v>0</v>
      </c>
      <c r="V1319" s="181">
        <f t="shared" si="105"/>
        <v>0</v>
      </c>
      <c r="W1319" s="181">
        <f t="shared" si="106"/>
        <v>0</v>
      </c>
      <c r="X1319" s="181">
        <f t="shared" si="107"/>
        <v>0</v>
      </c>
    </row>
    <row r="1320" spans="2:24" ht="15" customHeight="1" x14ac:dyDescent="0.2">
      <c r="B1320" s="337" t="s">
        <v>36</v>
      </c>
      <c r="C1320" s="133" t="s">
        <v>36</v>
      </c>
      <c r="D1320" s="133" t="s">
        <v>36</v>
      </c>
      <c r="E1320" s="133"/>
      <c r="F1320" s="133"/>
      <c r="G1320" s="133"/>
      <c r="H1320" s="133"/>
      <c r="I1320" s="133"/>
      <c r="J1320" s="133"/>
      <c r="K1320" s="154"/>
      <c r="L1320" s="154"/>
      <c r="M1320" s="154"/>
      <c r="N1320" s="154"/>
      <c r="O1320" s="322" t="str">
        <f>IF($C1320="1 - HöS",'C1. Verprobung'!$C$17,
IF($C1320="2 - HöS/HS",'C1. Verprobung'!$C$18,
IF($C1320="3 - HS",'C1. Verprobung'!$C$19,
IF($C1320="4 - HS/MS",'C1. Verprobung'!$C$20,
IF($C1320="5 - MS",'C1. Verprobung'!$C$21,
IF($C1320="6 - MS/NS",'C1. Verprobung'!$C$22,
IF($C1320="7 - NS",'C1. Verprobung'!$C$23,"-")))))))</f>
        <v>-</v>
      </c>
      <c r="P1320" s="322" t="str">
        <f>IF($C1320="1 - HöS",'C1. Verprobung'!$D$17,
IF($C1320="2 - HöS/HS",'C1. Verprobung'!$D$18,
IF($C1320="3 - HS",'C1. Verprobung'!$D$19,
IF($C1320="4 - HS/MS",'C1. Verprobung'!$D$20,
IF($C1320="5 - MS",'C1. Verprobung'!$D$21,
IF($C1320="6 - MS/NS",'C1. Verprobung'!$D$22,
IF($C1320="7 - NS",'C1. Verprobung'!$D$23,"-")))))))</f>
        <v>-</v>
      </c>
      <c r="Q1320" s="322" t="str">
        <f>IF($C1320="1 - HöS",'C1. Verprobung'!$E$17,
IF($C1320="2 - HöS/HS",'C1. Verprobung'!$E$18,
IF($C1320="3 - HS",'C1. Verprobung'!$E$19,
IF($C1320="4 - HS/MS",'C1. Verprobung'!$E$20,
IF($C1320="5 - MS",'C1. Verprobung'!$E$21,
IF($C1320="6 - MS/NS",'C1. Verprobung'!$E$22,
IF($C1320="7 - NS",'C1. Verprobung'!$E$23,"-")))))))</f>
        <v>-</v>
      </c>
      <c r="R1320" s="322" t="str">
        <f>IF($C1320="1 - HöS",'C1. Verprobung'!$F$17,
IF($C1320="2 - HöS/HS",'C1. Verprobung'!$F$18,
IF($C1320="3 - HS",'C1. Verprobung'!$F$19,
IF($C1320="4 - HS/MS",'C1. Verprobung'!$F$20,
IF($C1320="5 - MS",'C1. Verprobung'!$F$21,
IF($C1320="6 - MS/NS",'C1. Verprobung'!$F$22,
IF($C1320="7 - NS",'C1. Verprobung'!$F$23,"-")))))))</f>
        <v>-</v>
      </c>
      <c r="S1320" s="151"/>
      <c r="T1320" s="181">
        <f t="shared" si="103"/>
        <v>0</v>
      </c>
      <c r="U1320" s="181">
        <f t="shared" si="104"/>
        <v>0</v>
      </c>
      <c r="V1320" s="181">
        <f t="shared" si="105"/>
        <v>0</v>
      </c>
      <c r="W1320" s="181">
        <f t="shared" si="106"/>
        <v>0</v>
      </c>
      <c r="X1320" s="181">
        <f t="shared" si="107"/>
        <v>0</v>
      </c>
    </row>
    <row r="1321" spans="2:24" ht="15" customHeight="1" x14ac:dyDescent="0.2">
      <c r="B1321" s="337" t="s">
        <v>36</v>
      </c>
      <c r="C1321" s="133" t="s">
        <v>36</v>
      </c>
      <c r="D1321" s="133" t="s">
        <v>36</v>
      </c>
      <c r="E1321" s="133"/>
      <c r="F1321" s="133"/>
      <c r="G1321" s="133"/>
      <c r="H1321" s="133"/>
      <c r="I1321" s="133"/>
      <c r="J1321" s="133"/>
      <c r="K1321" s="154"/>
      <c r="L1321" s="154"/>
      <c r="M1321" s="154"/>
      <c r="N1321" s="154"/>
      <c r="O1321" s="322" t="str">
        <f>IF($C1321="1 - HöS",'C1. Verprobung'!$C$17,
IF($C1321="2 - HöS/HS",'C1. Verprobung'!$C$18,
IF($C1321="3 - HS",'C1. Verprobung'!$C$19,
IF($C1321="4 - HS/MS",'C1. Verprobung'!$C$20,
IF($C1321="5 - MS",'C1. Verprobung'!$C$21,
IF($C1321="6 - MS/NS",'C1. Verprobung'!$C$22,
IF($C1321="7 - NS",'C1. Verprobung'!$C$23,"-")))))))</f>
        <v>-</v>
      </c>
      <c r="P1321" s="322" t="str">
        <f>IF($C1321="1 - HöS",'C1. Verprobung'!$D$17,
IF($C1321="2 - HöS/HS",'C1. Verprobung'!$D$18,
IF($C1321="3 - HS",'C1. Verprobung'!$D$19,
IF($C1321="4 - HS/MS",'C1. Verprobung'!$D$20,
IF($C1321="5 - MS",'C1. Verprobung'!$D$21,
IF($C1321="6 - MS/NS",'C1. Verprobung'!$D$22,
IF($C1321="7 - NS",'C1. Verprobung'!$D$23,"-")))))))</f>
        <v>-</v>
      </c>
      <c r="Q1321" s="322" t="str">
        <f>IF($C1321="1 - HöS",'C1. Verprobung'!$E$17,
IF($C1321="2 - HöS/HS",'C1. Verprobung'!$E$18,
IF($C1321="3 - HS",'C1. Verprobung'!$E$19,
IF($C1321="4 - HS/MS",'C1. Verprobung'!$E$20,
IF($C1321="5 - MS",'C1. Verprobung'!$E$21,
IF($C1321="6 - MS/NS",'C1. Verprobung'!$E$22,
IF($C1321="7 - NS",'C1. Verprobung'!$E$23,"-")))))))</f>
        <v>-</v>
      </c>
      <c r="R1321" s="322" t="str">
        <f>IF($C1321="1 - HöS",'C1. Verprobung'!$F$17,
IF($C1321="2 - HöS/HS",'C1. Verprobung'!$F$18,
IF($C1321="3 - HS",'C1. Verprobung'!$F$19,
IF($C1321="4 - HS/MS",'C1. Verprobung'!$F$20,
IF($C1321="5 - MS",'C1. Verprobung'!$F$21,
IF($C1321="6 - MS/NS",'C1. Verprobung'!$F$22,
IF($C1321="7 - NS",'C1. Verprobung'!$F$23,"-")))))))</f>
        <v>-</v>
      </c>
      <c r="S1321" s="151"/>
      <c r="T1321" s="181">
        <f t="shared" si="103"/>
        <v>0</v>
      </c>
      <c r="U1321" s="181">
        <f t="shared" si="104"/>
        <v>0</v>
      </c>
      <c r="V1321" s="181">
        <f t="shared" si="105"/>
        <v>0</v>
      </c>
      <c r="W1321" s="181">
        <f t="shared" si="106"/>
        <v>0</v>
      </c>
      <c r="X1321" s="181">
        <f t="shared" si="107"/>
        <v>0</v>
      </c>
    </row>
    <row r="1322" spans="2:24" ht="15" customHeight="1" x14ac:dyDescent="0.2">
      <c r="B1322" s="337" t="s">
        <v>36</v>
      </c>
      <c r="C1322" s="133" t="s">
        <v>36</v>
      </c>
      <c r="D1322" s="133" t="s">
        <v>36</v>
      </c>
      <c r="E1322" s="133"/>
      <c r="F1322" s="133"/>
      <c r="G1322" s="133"/>
      <c r="H1322" s="133"/>
      <c r="I1322" s="133"/>
      <c r="J1322" s="133"/>
      <c r="K1322" s="154"/>
      <c r="L1322" s="154"/>
      <c r="M1322" s="154"/>
      <c r="N1322" s="154"/>
      <c r="O1322" s="322" t="str">
        <f>IF($C1322="1 - HöS",'C1. Verprobung'!$C$17,
IF($C1322="2 - HöS/HS",'C1. Verprobung'!$C$18,
IF($C1322="3 - HS",'C1. Verprobung'!$C$19,
IF($C1322="4 - HS/MS",'C1. Verprobung'!$C$20,
IF($C1322="5 - MS",'C1. Verprobung'!$C$21,
IF($C1322="6 - MS/NS",'C1. Verprobung'!$C$22,
IF($C1322="7 - NS",'C1. Verprobung'!$C$23,"-")))))))</f>
        <v>-</v>
      </c>
      <c r="P1322" s="322" t="str">
        <f>IF($C1322="1 - HöS",'C1. Verprobung'!$D$17,
IF($C1322="2 - HöS/HS",'C1. Verprobung'!$D$18,
IF($C1322="3 - HS",'C1. Verprobung'!$D$19,
IF($C1322="4 - HS/MS",'C1. Verprobung'!$D$20,
IF($C1322="5 - MS",'C1. Verprobung'!$D$21,
IF($C1322="6 - MS/NS",'C1. Verprobung'!$D$22,
IF($C1322="7 - NS",'C1. Verprobung'!$D$23,"-")))))))</f>
        <v>-</v>
      </c>
      <c r="Q1322" s="322" t="str">
        <f>IF($C1322="1 - HöS",'C1. Verprobung'!$E$17,
IF($C1322="2 - HöS/HS",'C1. Verprobung'!$E$18,
IF($C1322="3 - HS",'C1. Verprobung'!$E$19,
IF($C1322="4 - HS/MS",'C1. Verprobung'!$E$20,
IF($C1322="5 - MS",'C1. Verprobung'!$E$21,
IF($C1322="6 - MS/NS",'C1. Verprobung'!$E$22,
IF($C1322="7 - NS",'C1. Verprobung'!$E$23,"-")))))))</f>
        <v>-</v>
      </c>
      <c r="R1322" s="322" t="str">
        <f>IF($C1322="1 - HöS",'C1. Verprobung'!$F$17,
IF($C1322="2 - HöS/HS",'C1. Verprobung'!$F$18,
IF($C1322="3 - HS",'C1. Verprobung'!$F$19,
IF($C1322="4 - HS/MS",'C1. Verprobung'!$F$20,
IF($C1322="5 - MS",'C1. Verprobung'!$F$21,
IF($C1322="6 - MS/NS",'C1. Verprobung'!$F$22,
IF($C1322="7 - NS",'C1. Verprobung'!$F$23,"-")))))))</f>
        <v>-</v>
      </c>
      <c r="S1322" s="151"/>
      <c r="T1322" s="181">
        <f t="shared" si="103"/>
        <v>0</v>
      </c>
      <c r="U1322" s="181">
        <f t="shared" si="104"/>
        <v>0</v>
      </c>
      <c r="V1322" s="181">
        <f t="shared" si="105"/>
        <v>0</v>
      </c>
      <c r="W1322" s="181">
        <f t="shared" si="106"/>
        <v>0</v>
      </c>
      <c r="X1322" s="181">
        <f t="shared" si="107"/>
        <v>0</v>
      </c>
    </row>
    <row r="1323" spans="2:24" ht="15" customHeight="1" x14ac:dyDescent="0.2">
      <c r="B1323" s="337" t="s">
        <v>36</v>
      </c>
      <c r="C1323" s="133" t="s">
        <v>36</v>
      </c>
      <c r="D1323" s="133" t="s">
        <v>36</v>
      </c>
      <c r="E1323" s="133"/>
      <c r="F1323" s="133"/>
      <c r="G1323" s="133"/>
      <c r="H1323" s="133"/>
      <c r="I1323" s="133"/>
      <c r="J1323" s="133"/>
      <c r="K1323" s="154"/>
      <c r="L1323" s="154"/>
      <c r="M1323" s="154"/>
      <c r="N1323" s="154"/>
      <c r="O1323" s="322" t="str">
        <f>IF($C1323="1 - HöS",'C1. Verprobung'!$C$17,
IF($C1323="2 - HöS/HS",'C1. Verprobung'!$C$18,
IF($C1323="3 - HS",'C1. Verprobung'!$C$19,
IF($C1323="4 - HS/MS",'C1. Verprobung'!$C$20,
IF($C1323="5 - MS",'C1. Verprobung'!$C$21,
IF($C1323="6 - MS/NS",'C1. Verprobung'!$C$22,
IF($C1323="7 - NS",'C1. Verprobung'!$C$23,"-")))))))</f>
        <v>-</v>
      </c>
      <c r="P1323" s="322" t="str">
        <f>IF($C1323="1 - HöS",'C1. Verprobung'!$D$17,
IF($C1323="2 - HöS/HS",'C1. Verprobung'!$D$18,
IF($C1323="3 - HS",'C1. Verprobung'!$D$19,
IF($C1323="4 - HS/MS",'C1. Verprobung'!$D$20,
IF($C1323="5 - MS",'C1. Verprobung'!$D$21,
IF($C1323="6 - MS/NS",'C1. Verprobung'!$D$22,
IF($C1323="7 - NS",'C1. Verprobung'!$D$23,"-")))))))</f>
        <v>-</v>
      </c>
      <c r="Q1323" s="322" t="str">
        <f>IF($C1323="1 - HöS",'C1. Verprobung'!$E$17,
IF($C1323="2 - HöS/HS",'C1. Verprobung'!$E$18,
IF($C1323="3 - HS",'C1. Verprobung'!$E$19,
IF($C1323="4 - HS/MS",'C1. Verprobung'!$E$20,
IF($C1323="5 - MS",'C1. Verprobung'!$E$21,
IF($C1323="6 - MS/NS",'C1. Verprobung'!$E$22,
IF($C1323="7 - NS",'C1. Verprobung'!$E$23,"-")))))))</f>
        <v>-</v>
      </c>
      <c r="R1323" s="322" t="str">
        <f>IF($C1323="1 - HöS",'C1. Verprobung'!$F$17,
IF($C1323="2 - HöS/HS",'C1. Verprobung'!$F$18,
IF($C1323="3 - HS",'C1. Verprobung'!$F$19,
IF($C1323="4 - HS/MS",'C1. Verprobung'!$F$20,
IF($C1323="5 - MS",'C1. Verprobung'!$F$21,
IF($C1323="6 - MS/NS",'C1. Verprobung'!$F$22,
IF($C1323="7 - NS",'C1. Verprobung'!$F$23,"-")))))))</f>
        <v>-</v>
      </c>
      <c r="S1323" s="151"/>
      <c r="T1323" s="181">
        <f t="shared" si="103"/>
        <v>0</v>
      </c>
      <c r="U1323" s="181">
        <f t="shared" si="104"/>
        <v>0</v>
      </c>
      <c r="V1323" s="181">
        <f t="shared" si="105"/>
        <v>0</v>
      </c>
      <c r="W1323" s="181">
        <f t="shared" si="106"/>
        <v>0</v>
      </c>
      <c r="X1323" s="181">
        <f t="shared" si="107"/>
        <v>0</v>
      </c>
    </row>
    <row r="1324" spans="2:24" ht="15" customHeight="1" x14ac:dyDescent="0.2">
      <c r="B1324" s="337" t="s">
        <v>36</v>
      </c>
      <c r="C1324" s="133" t="s">
        <v>36</v>
      </c>
      <c r="D1324" s="133" t="s">
        <v>36</v>
      </c>
      <c r="E1324" s="133"/>
      <c r="F1324" s="133"/>
      <c r="G1324" s="133"/>
      <c r="H1324" s="133"/>
      <c r="I1324" s="133"/>
      <c r="J1324" s="133"/>
      <c r="K1324" s="154"/>
      <c r="L1324" s="154"/>
      <c r="M1324" s="154"/>
      <c r="N1324" s="154"/>
      <c r="O1324" s="322" t="str">
        <f>IF($C1324="1 - HöS",'C1. Verprobung'!$C$17,
IF($C1324="2 - HöS/HS",'C1. Verprobung'!$C$18,
IF($C1324="3 - HS",'C1. Verprobung'!$C$19,
IF($C1324="4 - HS/MS",'C1. Verprobung'!$C$20,
IF($C1324="5 - MS",'C1. Verprobung'!$C$21,
IF($C1324="6 - MS/NS",'C1. Verprobung'!$C$22,
IF($C1324="7 - NS",'C1. Verprobung'!$C$23,"-")))))))</f>
        <v>-</v>
      </c>
      <c r="P1324" s="322" t="str">
        <f>IF($C1324="1 - HöS",'C1. Verprobung'!$D$17,
IF($C1324="2 - HöS/HS",'C1. Verprobung'!$D$18,
IF($C1324="3 - HS",'C1. Verprobung'!$D$19,
IF($C1324="4 - HS/MS",'C1. Verprobung'!$D$20,
IF($C1324="5 - MS",'C1. Verprobung'!$D$21,
IF($C1324="6 - MS/NS",'C1. Verprobung'!$D$22,
IF($C1324="7 - NS",'C1. Verprobung'!$D$23,"-")))))))</f>
        <v>-</v>
      </c>
      <c r="Q1324" s="322" t="str">
        <f>IF($C1324="1 - HöS",'C1. Verprobung'!$E$17,
IF($C1324="2 - HöS/HS",'C1. Verprobung'!$E$18,
IF($C1324="3 - HS",'C1. Verprobung'!$E$19,
IF($C1324="4 - HS/MS",'C1. Verprobung'!$E$20,
IF($C1324="5 - MS",'C1. Verprobung'!$E$21,
IF($C1324="6 - MS/NS",'C1. Verprobung'!$E$22,
IF($C1324="7 - NS",'C1. Verprobung'!$E$23,"-")))))))</f>
        <v>-</v>
      </c>
      <c r="R1324" s="322" t="str">
        <f>IF($C1324="1 - HöS",'C1. Verprobung'!$F$17,
IF($C1324="2 - HöS/HS",'C1. Verprobung'!$F$18,
IF($C1324="3 - HS",'C1. Verprobung'!$F$19,
IF($C1324="4 - HS/MS",'C1. Verprobung'!$F$20,
IF($C1324="5 - MS",'C1. Verprobung'!$F$21,
IF($C1324="6 - MS/NS",'C1. Verprobung'!$F$22,
IF($C1324="7 - NS",'C1. Verprobung'!$F$23,"-")))))))</f>
        <v>-</v>
      </c>
      <c r="S1324" s="151"/>
      <c r="T1324" s="181">
        <f t="shared" si="103"/>
        <v>0</v>
      </c>
      <c r="U1324" s="181">
        <f t="shared" si="104"/>
        <v>0</v>
      </c>
      <c r="V1324" s="181">
        <f t="shared" si="105"/>
        <v>0</v>
      </c>
      <c r="W1324" s="181">
        <f t="shared" si="106"/>
        <v>0</v>
      </c>
      <c r="X1324" s="181">
        <f t="shared" si="107"/>
        <v>0</v>
      </c>
    </row>
    <row r="1325" spans="2:24" ht="15" customHeight="1" x14ac:dyDescent="0.2">
      <c r="B1325" s="337" t="s">
        <v>36</v>
      </c>
      <c r="C1325" s="133" t="s">
        <v>36</v>
      </c>
      <c r="D1325" s="133" t="s">
        <v>36</v>
      </c>
      <c r="E1325" s="133"/>
      <c r="F1325" s="133"/>
      <c r="G1325" s="133"/>
      <c r="H1325" s="133"/>
      <c r="I1325" s="133"/>
      <c r="J1325" s="133"/>
      <c r="K1325" s="154"/>
      <c r="L1325" s="154"/>
      <c r="M1325" s="154"/>
      <c r="N1325" s="154"/>
      <c r="O1325" s="322" t="str">
        <f>IF($C1325="1 - HöS",'C1. Verprobung'!$C$17,
IF($C1325="2 - HöS/HS",'C1. Verprobung'!$C$18,
IF($C1325="3 - HS",'C1. Verprobung'!$C$19,
IF($C1325="4 - HS/MS",'C1. Verprobung'!$C$20,
IF($C1325="5 - MS",'C1. Verprobung'!$C$21,
IF($C1325="6 - MS/NS",'C1. Verprobung'!$C$22,
IF($C1325="7 - NS",'C1. Verprobung'!$C$23,"-")))))))</f>
        <v>-</v>
      </c>
      <c r="P1325" s="322" t="str">
        <f>IF($C1325="1 - HöS",'C1. Verprobung'!$D$17,
IF($C1325="2 - HöS/HS",'C1. Verprobung'!$D$18,
IF($C1325="3 - HS",'C1. Verprobung'!$D$19,
IF($C1325="4 - HS/MS",'C1. Verprobung'!$D$20,
IF($C1325="5 - MS",'C1. Verprobung'!$D$21,
IF($C1325="6 - MS/NS",'C1. Verprobung'!$D$22,
IF($C1325="7 - NS",'C1. Verprobung'!$D$23,"-")))))))</f>
        <v>-</v>
      </c>
      <c r="Q1325" s="322" t="str">
        <f>IF($C1325="1 - HöS",'C1. Verprobung'!$E$17,
IF($C1325="2 - HöS/HS",'C1. Verprobung'!$E$18,
IF($C1325="3 - HS",'C1. Verprobung'!$E$19,
IF($C1325="4 - HS/MS",'C1. Verprobung'!$E$20,
IF($C1325="5 - MS",'C1. Verprobung'!$E$21,
IF($C1325="6 - MS/NS",'C1. Verprobung'!$E$22,
IF($C1325="7 - NS",'C1. Verprobung'!$E$23,"-")))))))</f>
        <v>-</v>
      </c>
      <c r="R1325" s="322" t="str">
        <f>IF($C1325="1 - HöS",'C1. Verprobung'!$F$17,
IF($C1325="2 - HöS/HS",'C1. Verprobung'!$F$18,
IF($C1325="3 - HS",'C1. Verprobung'!$F$19,
IF($C1325="4 - HS/MS",'C1. Verprobung'!$F$20,
IF($C1325="5 - MS",'C1. Verprobung'!$F$21,
IF($C1325="6 - MS/NS",'C1. Verprobung'!$F$22,
IF($C1325="7 - NS",'C1. Verprobung'!$F$23,"-")))))))</f>
        <v>-</v>
      </c>
      <c r="S1325" s="151"/>
      <c r="T1325" s="181">
        <f t="shared" si="103"/>
        <v>0</v>
      </c>
      <c r="U1325" s="181">
        <f t="shared" si="104"/>
        <v>0</v>
      </c>
      <c r="V1325" s="181">
        <f t="shared" si="105"/>
        <v>0</v>
      </c>
      <c r="W1325" s="181">
        <f t="shared" si="106"/>
        <v>0</v>
      </c>
      <c r="X1325" s="181">
        <f t="shared" si="107"/>
        <v>0</v>
      </c>
    </row>
    <row r="1326" spans="2:24" ht="15" customHeight="1" x14ac:dyDescent="0.2">
      <c r="B1326" s="337" t="s">
        <v>36</v>
      </c>
      <c r="C1326" s="133" t="s">
        <v>36</v>
      </c>
      <c r="D1326" s="133" t="s">
        <v>36</v>
      </c>
      <c r="E1326" s="133"/>
      <c r="F1326" s="133"/>
      <c r="G1326" s="133"/>
      <c r="H1326" s="133"/>
      <c r="I1326" s="133"/>
      <c r="J1326" s="133"/>
      <c r="K1326" s="154"/>
      <c r="L1326" s="154"/>
      <c r="M1326" s="154"/>
      <c r="N1326" s="154"/>
      <c r="O1326" s="322" t="str">
        <f>IF($C1326="1 - HöS",'C1. Verprobung'!$C$17,
IF($C1326="2 - HöS/HS",'C1. Verprobung'!$C$18,
IF($C1326="3 - HS",'C1. Verprobung'!$C$19,
IF($C1326="4 - HS/MS",'C1. Verprobung'!$C$20,
IF($C1326="5 - MS",'C1. Verprobung'!$C$21,
IF($C1326="6 - MS/NS",'C1. Verprobung'!$C$22,
IF($C1326="7 - NS",'C1. Verprobung'!$C$23,"-")))))))</f>
        <v>-</v>
      </c>
      <c r="P1326" s="322" t="str">
        <f>IF($C1326="1 - HöS",'C1. Verprobung'!$D$17,
IF($C1326="2 - HöS/HS",'C1. Verprobung'!$D$18,
IF($C1326="3 - HS",'C1. Verprobung'!$D$19,
IF($C1326="4 - HS/MS",'C1. Verprobung'!$D$20,
IF($C1326="5 - MS",'C1. Verprobung'!$D$21,
IF($C1326="6 - MS/NS",'C1. Verprobung'!$D$22,
IF($C1326="7 - NS",'C1. Verprobung'!$D$23,"-")))))))</f>
        <v>-</v>
      </c>
      <c r="Q1326" s="322" t="str">
        <f>IF($C1326="1 - HöS",'C1. Verprobung'!$E$17,
IF($C1326="2 - HöS/HS",'C1. Verprobung'!$E$18,
IF($C1326="3 - HS",'C1. Verprobung'!$E$19,
IF($C1326="4 - HS/MS",'C1. Verprobung'!$E$20,
IF($C1326="5 - MS",'C1. Verprobung'!$E$21,
IF($C1326="6 - MS/NS",'C1. Verprobung'!$E$22,
IF($C1326="7 - NS",'C1. Verprobung'!$E$23,"-")))))))</f>
        <v>-</v>
      </c>
      <c r="R1326" s="322" t="str">
        <f>IF($C1326="1 - HöS",'C1. Verprobung'!$F$17,
IF($C1326="2 - HöS/HS",'C1. Verprobung'!$F$18,
IF($C1326="3 - HS",'C1. Verprobung'!$F$19,
IF($C1326="4 - HS/MS",'C1. Verprobung'!$F$20,
IF($C1326="5 - MS",'C1. Verprobung'!$F$21,
IF($C1326="6 - MS/NS",'C1. Verprobung'!$F$22,
IF($C1326="7 - NS",'C1. Verprobung'!$F$23,"-")))))))</f>
        <v>-</v>
      </c>
      <c r="S1326" s="151"/>
      <c r="T1326" s="181">
        <f t="shared" si="103"/>
        <v>0</v>
      </c>
      <c r="U1326" s="181">
        <f t="shared" si="104"/>
        <v>0</v>
      </c>
      <c r="V1326" s="181">
        <f t="shared" si="105"/>
        <v>0</v>
      </c>
      <c r="W1326" s="181">
        <f t="shared" si="106"/>
        <v>0</v>
      </c>
      <c r="X1326" s="181">
        <f t="shared" si="107"/>
        <v>0</v>
      </c>
    </row>
    <row r="1327" spans="2:24" ht="15" customHeight="1" x14ac:dyDescent="0.2">
      <c r="B1327" s="337" t="s">
        <v>36</v>
      </c>
      <c r="C1327" s="133" t="s">
        <v>36</v>
      </c>
      <c r="D1327" s="133" t="s">
        <v>36</v>
      </c>
      <c r="E1327" s="133"/>
      <c r="F1327" s="133"/>
      <c r="G1327" s="133"/>
      <c r="H1327" s="133"/>
      <c r="I1327" s="133"/>
      <c r="J1327" s="133"/>
      <c r="K1327" s="154"/>
      <c r="L1327" s="154"/>
      <c r="M1327" s="154"/>
      <c r="N1327" s="154"/>
      <c r="O1327" s="322" t="str">
        <f>IF($C1327="1 - HöS",'C1. Verprobung'!$C$17,
IF($C1327="2 - HöS/HS",'C1. Verprobung'!$C$18,
IF($C1327="3 - HS",'C1. Verprobung'!$C$19,
IF($C1327="4 - HS/MS",'C1. Verprobung'!$C$20,
IF($C1327="5 - MS",'C1. Verprobung'!$C$21,
IF($C1327="6 - MS/NS",'C1. Verprobung'!$C$22,
IF($C1327="7 - NS",'C1. Verprobung'!$C$23,"-")))))))</f>
        <v>-</v>
      </c>
      <c r="P1327" s="322" t="str">
        <f>IF($C1327="1 - HöS",'C1. Verprobung'!$D$17,
IF($C1327="2 - HöS/HS",'C1. Verprobung'!$D$18,
IF($C1327="3 - HS",'C1. Verprobung'!$D$19,
IF($C1327="4 - HS/MS",'C1. Verprobung'!$D$20,
IF($C1327="5 - MS",'C1. Verprobung'!$D$21,
IF($C1327="6 - MS/NS",'C1. Verprobung'!$D$22,
IF($C1327="7 - NS",'C1. Verprobung'!$D$23,"-")))))))</f>
        <v>-</v>
      </c>
      <c r="Q1327" s="322" t="str">
        <f>IF($C1327="1 - HöS",'C1. Verprobung'!$E$17,
IF($C1327="2 - HöS/HS",'C1. Verprobung'!$E$18,
IF($C1327="3 - HS",'C1. Verprobung'!$E$19,
IF($C1327="4 - HS/MS",'C1. Verprobung'!$E$20,
IF($C1327="5 - MS",'C1. Verprobung'!$E$21,
IF($C1327="6 - MS/NS",'C1. Verprobung'!$E$22,
IF($C1327="7 - NS",'C1. Verprobung'!$E$23,"-")))))))</f>
        <v>-</v>
      </c>
      <c r="R1327" s="322" t="str">
        <f>IF($C1327="1 - HöS",'C1. Verprobung'!$F$17,
IF($C1327="2 - HöS/HS",'C1. Verprobung'!$F$18,
IF($C1327="3 - HS",'C1. Verprobung'!$F$19,
IF($C1327="4 - HS/MS",'C1. Verprobung'!$F$20,
IF($C1327="5 - MS",'C1. Verprobung'!$F$21,
IF($C1327="6 - MS/NS",'C1. Verprobung'!$F$22,
IF($C1327="7 - NS",'C1. Verprobung'!$F$23,"-")))))))</f>
        <v>-</v>
      </c>
      <c r="S1327" s="151"/>
      <c r="T1327" s="181">
        <f t="shared" si="103"/>
        <v>0</v>
      </c>
      <c r="U1327" s="181">
        <f t="shared" si="104"/>
        <v>0</v>
      </c>
      <c r="V1327" s="181">
        <f t="shared" si="105"/>
        <v>0</v>
      </c>
      <c r="W1327" s="181">
        <f t="shared" si="106"/>
        <v>0</v>
      </c>
      <c r="X1327" s="181">
        <f t="shared" si="107"/>
        <v>0</v>
      </c>
    </row>
    <row r="1328" spans="2:24" ht="15" customHeight="1" x14ac:dyDescent="0.2">
      <c r="B1328" s="337" t="s">
        <v>36</v>
      </c>
      <c r="C1328" s="133" t="s">
        <v>36</v>
      </c>
      <c r="D1328" s="133" t="s">
        <v>36</v>
      </c>
      <c r="E1328" s="133"/>
      <c r="F1328" s="133"/>
      <c r="G1328" s="133"/>
      <c r="H1328" s="133"/>
      <c r="I1328" s="133"/>
      <c r="J1328" s="133"/>
      <c r="K1328" s="154"/>
      <c r="L1328" s="154"/>
      <c r="M1328" s="154"/>
      <c r="N1328" s="154"/>
      <c r="O1328" s="322" t="str">
        <f>IF($C1328="1 - HöS",'C1. Verprobung'!$C$17,
IF($C1328="2 - HöS/HS",'C1. Verprobung'!$C$18,
IF($C1328="3 - HS",'C1. Verprobung'!$C$19,
IF($C1328="4 - HS/MS",'C1. Verprobung'!$C$20,
IF($C1328="5 - MS",'C1. Verprobung'!$C$21,
IF($C1328="6 - MS/NS",'C1. Verprobung'!$C$22,
IF($C1328="7 - NS",'C1. Verprobung'!$C$23,"-")))))))</f>
        <v>-</v>
      </c>
      <c r="P1328" s="322" t="str">
        <f>IF($C1328="1 - HöS",'C1. Verprobung'!$D$17,
IF($C1328="2 - HöS/HS",'C1. Verprobung'!$D$18,
IF($C1328="3 - HS",'C1. Verprobung'!$D$19,
IF($C1328="4 - HS/MS",'C1. Verprobung'!$D$20,
IF($C1328="5 - MS",'C1. Verprobung'!$D$21,
IF($C1328="6 - MS/NS",'C1. Verprobung'!$D$22,
IF($C1328="7 - NS",'C1. Verprobung'!$D$23,"-")))))))</f>
        <v>-</v>
      </c>
      <c r="Q1328" s="322" t="str">
        <f>IF($C1328="1 - HöS",'C1. Verprobung'!$E$17,
IF($C1328="2 - HöS/HS",'C1. Verprobung'!$E$18,
IF($C1328="3 - HS",'C1. Verprobung'!$E$19,
IF($C1328="4 - HS/MS",'C1. Verprobung'!$E$20,
IF($C1328="5 - MS",'C1. Verprobung'!$E$21,
IF($C1328="6 - MS/NS",'C1. Verprobung'!$E$22,
IF($C1328="7 - NS",'C1. Verprobung'!$E$23,"-")))))))</f>
        <v>-</v>
      </c>
      <c r="R1328" s="322" t="str">
        <f>IF($C1328="1 - HöS",'C1. Verprobung'!$F$17,
IF($C1328="2 - HöS/HS",'C1. Verprobung'!$F$18,
IF($C1328="3 - HS",'C1. Verprobung'!$F$19,
IF($C1328="4 - HS/MS",'C1. Verprobung'!$F$20,
IF($C1328="5 - MS",'C1. Verprobung'!$F$21,
IF($C1328="6 - MS/NS",'C1. Verprobung'!$F$22,
IF($C1328="7 - NS",'C1. Verprobung'!$F$23,"-")))))))</f>
        <v>-</v>
      </c>
      <c r="S1328" s="151"/>
      <c r="T1328" s="181">
        <f t="shared" si="103"/>
        <v>0</v>
      </c>
      <c r="U1328" s="181">
        <f t="shared" si="104"/>
        <v>0</v>
      </c>
      <c r="V1328" s="181">
        <f t="shared" si="105"/>
        <v>0</v>
      </c>
      <c r="W1328" s="181">
        <f t="shared" si="106"/>
        <v>0</v>
      </c>
      <c r="X1328" s="181">
        <f t="shared" si="107"/>
        <v>0</v>
      </c>
    </row>
    <row r="1329" spans="2:24" ht="15" customHeight="1" x14ac:dyDescent="0.2">
      <c r="B1329" s="337" t="s">
        <v>36</v>
      </c>
      <c r="C1329" s="133" t="s">
        <v>36</v>
      </c>
      <c r="D1329" s="133" t="s">
        <v>36</v>
      </c>
      <c r="E1329" s="133"/>
      <c r="F1329" s="133"/>
      <c r="G1329" s="133"/>
      <c r="H1329" s="133"/>
      <c r="I1329" s="133"/>
      <c r="J1329" s="133"/>
      <c r="K1329" s="154"/>
      <c r="L1329" s="154"/>
      <c r="M1329" s="154"/>
      <c r="N1329" s="154"/>
      <c r="O1329" s="322" t="str">
        <f>IF($C1329="1 - HöS",'C1. Verprobung'!$C$17,
IF($C1329="2 - HöS/HS",'C1. Verprobung'!$C$18,
IF($C1329="3 - HS",'C1. Verprobung'!$C$19,
IF($C1329="4 - HS/MS",'C1. Verprobung'!$C$20,
IF($C1329="5 - MS",'C1. Verprobung'!$C$21,
IF($C1329="6 - MS/NS",'C1. Verprobung'!$C$22,
IF($C1329="7 - NS",'C1. Verprobung'!$C$23,"-")))))))</f>
        <v>-</v>
      </c>
      <c r="P1329" s="322" t="str">
        <f>IF($C1329="1 - HöS",'C1. Verprobung'!$D$17,
IF($C1329="2 - HöS/HS",'C1. Verprobung'!$D$18,
IF($C1329="3 - HS",'C1. Verprobung'!$D$19,
IF($C1329="4 - HS/MS",'C1. Verprobung'!$D$20,
IF($C1329="5 - MS",'C1. Verprobung'!$D$21,
IF($C1329="6 - MS/NS",'C1. Verprobung'!$D$22,
IF($C1329="7 - NS",'C1. Verprobung'!$D$23,"-")))))))</f>
        <v>-</v>
      </c>
      <c r="Q1329" s="322" t="str">
        <f>IF($C1329="1 - HöS",'C1. Verprobung'!$E$17,
IF($C1329="2 - HöS/HS",'C1. Verprobung'!$E$18,
IF($C1329="3 - HS",'C1. Verprobung'!$E$19,
IF($C1329="4 - HS/MS",'C1. Verprobung'!$E$20,
IF($C1329="5 - MS",'C1. Verprobung'!$E$21,
IF($C1329="6 - MS/NS",'C1. Verprobung'!$E$22,
IF($C1329="7 - NS",'C1. Verprobung'!$E$23,"-")))))))</f>
        <v>-</v>
      </c>
      <c r="R1329" s="322" t="str">
        <f>IF($C1329="1 - HöS",'C1. Verprobung'!$F$17,
IF($C1329="2 - HöS/HS",'C1. Verprobung'!$F$18,
IF($C1329="3 - HS",'C1. Verprobung'!$F$19,
IF($C1329="4 - HS/MS",'C1. Verprobung'!$F$20,
IF($C1329="5 - MS",'C1. Verprobung'!$F$21,
IF($C1329="6 - MS/NS",'C1. Verprobung'!$F$22,
IF($C1329="7 - NS",'C1. Verprobung'!$F$23,"-")))))))</f>
        <v>-</v>
      </c>
      <c r="S1329" s="151"/>
      <c r="T1329" s="181">
        <f t="shared" si="103"/>
        <v>0</v>
      </c>
      <c r="U1329" s="181">
        <f t="shared" si="104"/>
        <v>0</v>
      </c>
      <c r="V1329" s="181">
        <f t="shared" si="105"/>
        <v>0</v>
      </c>
      <c r="W1329" s="181">
        <f t="shared" si="106"/>
        <v>0</v>
      </c>
      <c r="X1329" s="181">
        <f t="shared" si="107"/>
        <v>0</v>
      </c>
    </row>
    <row r="1330" spans="2:24" ht="15" customHeight="1" x14ac:dyDescent="0.2">
      <c r="B1330" s="337" t="s">
        <v>36</v>
      </c>
      <c r="C1330" s="133" t="s">
        <v>36</v>
      </c>
      <c r="D1330" s="133" t="s">
        <v>36</v>
      </c>
      <c r="E1330" s="133"/>
      <c r="F1330" s="133"/>
      <c r="G1330" s="133"/>
      <c r="H1330" s="133"/>
      <c r="I1330" s="133"/>
      <c r="J1330" s="133"/>
      <c r="K1330" s="154"/>
      <c r="L1330" s="154"/>
      <c r="M1330" s="154"/>
      <c r="N1330" s="154"/>
      <c r="O1330" s="322" t="str">
        <f>IF($C1330="1 - HöS",'C1. Verprobung'!$C$17,
IF($C1330="2 - HöS/HS",'C1. Verprobung'!$C$18,
IF($C1330="3 - HS",'C1. Verprobung'!$C$19,
IF($C1330="4 - HS/MS",'C1. Verprobung'!$C$20,
IF($C1330="5 - MS",'C1. Verprobung'!$C$21,
IF($C1330="6 - MS/NS",'C1. Verprobung'!$C$22,
IF($C1330="7 - NS",'C1. Verprobung'!$C$23,"-")))))))</f>
        <v>-</v>
      </c>
      <c r="P1330" s="322" t="str">
        <f>IF($C1330="1 - HöS",'C1. Verprobung'!$D$17,
IF($C1330="2 - HöS/HS",'C1. Verprobung'!$D$18,
IF($C1330="3 - HS",'C1. Verprobung'!$D$19,
IF($C1330="4 - HS/MS",'C1. Verprobung'!$D$20,
IF($C1330="5 - MS",'C1. Verprobung'!$D$21,
IF($C1330="6 - MS/NS",'C1. Verprobung'!$D$22,
IF($C1330="7 - NS",'C1. Verprobung'!$D$23,"-")))))))</f>
        <v>-</v>
      </c>
      <c r="Q1330" s="322" t="str">
        <f>IF($C1330="1 - HöS",'C1. Verprobung'!$E$17,
IF($C1330="2 - HöS/HS",'C1. Verprobung'!$E$18,
IF($C1330="3 - HS",'C1. Verprobung'!$E$19,
IF($C1330="4 - HS/MS",'C1. Verprobung'!$E$20,
IF($C1330="5 - MS",'C1. Verprobung'!$E$21,
IF($C1330="6 - MS/NS",'C1. Verprobung'!$E$22,
IF($C1330="7 - NS",'C1. Verprobung'!$E$23,"-")))))))</f>
        <v>-</v>
      </c>
      <c r="R1330" s="322" t="str">
        <f>IF($C1330="1 - HöS",'C1. Verprobung'!$F$17,
IF($C1330="2 - HöS/HS",'C1. Verprobung'!$F$18,
IF($C1330="3 - HS",'C1. Verprobung'!$F$19,
IF($C1330="4 - HS/MS",'C1. Verprobung'!$F$20,
IF($C1330="5 - MS",'C1. Verprobung'!$F$21,
IF($C1330="6 - MS/NS",'C1. Verprobung'!$F$22,
IF($C1330="7 - NS",'C1. Verprobung'!$F$23,"-")))))))</f>
        <v>-</v>
      </c>
      <c r="S1330" s="151"/>
      <c r="T1330" s="181">
        <f t="shared" si="103"/>
        <v>0</v>
      </c>
      <c r="U1330" s="181">
        <f t="shared" si="104"/>
        <v>0</v>
      </c>
      <c r="V1330" s="181">
        <f t="shared" si="105"/>
        <v>0</v>
      </c>
      <c r="W1330" s="181">
        <f t="shared" si="106"/>
        <v>0</v>
      </c>
      <c r="X1330" s="181">
        <f t="shared" si="107"/>
        <v>0</v>
      </c>
    </row>
    <row r="1331" spans="2:24" ht="15" customHeight="1" x14ac:dyDescent="0.2">
      <c r="B1331" s="337" t="s">
        <v>36</v>
      </c>
      <c r="C1331" s="133" t="s">
        <v>36</v>
      </c>
      <c r="D1331" s="133" t="s">
        <v>36</v>
      </c>
      <c r="E1331" s="133"/>
      <c r="F1331" s="133"/>
      <c r="G1331" s="133"/>
      <c r="H1331" s="133"/>
      <c r="I1331" s="133"/>
      <c r="J1331" s="133"/>
      <c r="K1331" s="154"/>
      <c r="L1331" s="154"/>
      <c r="M1331" s="154"/>
      <c r="N1331" s="154"/>
      <c r="O1331" s="322" t="str">
        <f>IF($C1331="1 - HöS",'C1. Verprobung'!$C$17,
IF($C1331="2 - HöS/HS",'C1. Verprobung'!$C$18,
IF($C1331="3 - HS",'C1. Verprobung'!$C$19,
IF($C1331="4 - HS/MS",'C1. Verprobung'!$C$20,
IF($C1331="5 - MS",'C1. Verprobung'!$C$21,
IF($C1331="6 - MS/NS",'C1. Verprobung'!$C$22,
IF($C1331="7 - NS",'C1. Verprobung'!$C$23,"-")))))))</f>
        <v>-</v>
      </c>
      <c r="P1331" s="322" t="str">
        <f>IF($C1331="1 - HöS",'C1. Verprobung'!$D$17,
IF($C1331="2 - HöS/HS",'C1. Verprobung'!$D$18,
IF($C1331="3 - HS",'C1. Verprobung'!$D$19,
IF($C1331="4 - HS/MS",'C1. Verprobung'!$D$20,
IF($C1331="5 - MS",'C1. Verprobung'!$D$21,
IF($C1331="6 - MS/NS",'C1. Verprobung'!$D$22,
IF($C1331="7 - NS",'C1. Verprobung'!$D$23,"-")))))))</f>
        <v>-</v>
      </c>
      <c r="Q1331" s="322" t="str">
        <f>IF($C1331="1 - HöS",'C1. Verprobung'!$E$17,
IF($C1331="2 - HöS/HS",'C1. Verprobung'!$E$18,
IF($C1331="3 - HS",'C1. Verprobung'!$E$19,
IF($C1331="4 - HS/MS",'C1. Verprobung'!$E$20,
IF($C1331="5 - MS",'C1. Verprobung'!$E$21,
IF($C1331="6 - MS/NS",'C1. Verprobung'!$E$22,
IF($C1331="7 - NS",'C1. Verprobung'!$E$23,"-")))))))</f>
        <v>-</v>
      </c>
      <c r="R1331" s="322" t="str">
        <f>IF($C1331="1 - HöS",'C1. Verprobung'!$F$17,
IF($C1331="2 - HöS/HS",'C1. Verprobung'!$F$18,
IF($C1331="3 - HS",'C1. Verprobung'!$F$19,
IF($C1331="4 - HS/MS",'C1. Verprobung'!$F$20,
IF($C1331="5 - MS",'C1. Verprobung'!$F$21,
IF($C1331="6 - MS/NS",'C1. Verprobung'!$F$22,
IF($C1331="7 - NS",'C1. Verprobung'!$F$23,"-")))))))</f>
        <v>-</v>
      </c>
      <c r="S1331" s="151"/>
      <c r="T1331" s="181">
        <f t="shared" si="103"/>
        <v>0</v>
      </c>
      <c r="U1331" s="181">
        <f t="shared" si="104"/>
        <v>0</v>
      </c>
      <c r="V1331" s="181">
        <f t="shared" si="105"/>
        <v>0</v>
      </c>
      <c r="W1331" s="181">
        <f t="shared" si="106"/>
        <v>0</v>
      </c>
      <c r="X1331" s="181">
        <f t="shared" si="107"/>
        <v>0</v>
      </c>
    </row>
    <row r="1332" spans="2:24" ht="15" customHeight="1" x14ac:dyDescent="0.2">
      <c r="B1332" s="337" t="s">
        <v>36</v>
      </c>
      <c r="C1332" s="133" t="s">
        <v>36</v>
      </c>
      <c r="D1332" s="133" t="s">
        <v>36</v>
      </c>
      <c r="E1332" s="133"/>
      <c r="F1332" s="133"/>
      <c r="G1332" s="133"/>
      <c r="H1332" s="133"/>
      <c r="I1332" s="133"/>
      <c r="J1332" s="133"/>
      <c r="K1332" s="154"/>
      <c r="L1332" s="154"/>
      <c r="M1332" s="154"/>
      <c r="N1332" s="154"/>
      <c r="O1332" s="322" t="str">
        <f>IF($C1332="1 - HöS",'C1. Verprobung'!$C$17,
IF($C1332="2 - HöS/HS",'C1. Verprobung'!$C$18,
IF($C1332="3 - HS",'C1. Verprobung'!$C$19,
IF($C1332="4 - HS/MS",'C1. Verprobung'!$C$20,
IF($C1332="5 - MS",'C1. Verprobung'!$C$21,
IF($C1332="6 - MS/NS",'C1. Verprobung'!$C$22,
IF($C1332="7 - NS",'C1. Verprobung'!$C$23,"-")))))))</f>
        <v>-</v>
      </c>
      <c r="P1332" s="322" t="str">
        <f>IF($C1332="1 - HöS",'C1. Verprobung'!$D$17,
IF($C1332="2 - HöS/HS",'C1. Verprobung'!$D$18,
IF($C1332="3 - HS",'C1. Verprobung'!$D$19,
IF($C1332="4 - HS/MS",'C1. Verprobung'!$D$20,
IF($C1332="5 - MS",'C1. Verprobung'!$D$21,
IF($C1332="6 - MS/NS",'C1. Verprobung'!$D$22,
IF($C1332="7 - NS",'C1. Verprobung'!$D$23,"-")))))))</f>
        <v>-</v>
      </c>
      <c r="Q1332" s="322" t="str">
        <f>IF($C1332="1 - HöS",'C1. Verprobung'!$E$17,
IF($C1332="2 - HöS/HS",'C1. Verprobung'!$E$18,
IF($C1332="3 - HS",'C1. Verprobung'!$E$19,
IF($C1332="4 - HS/MS",'C1. Verprobung'!$E$20,
IF($C1332="5 - MS",'C1. Verprobung'!$E$21,
IF($C1332="6 - MS/NS",'C1. Verprobung'!$E$22,
IF($C1332="7 - NS",'C1. Verprobung'!$E$23,"-")))))))</f>
        <v>-</v>
      </c>
      <c r="R1332" s="322" t="str">
        <f>IF($C1332="1 - HöS",'C1. Verprobung'!$F$17,
IF($C1332="2 - HöS/HS",'C1. Verprobung'!$F$18,
IF($C1332="3 - HS",'C1. Verprobung'!$F$19,
IF($C1332="4 - HS/MS",'C1. Verprobung'!$F$20,
IF($C1332="5 - MS",'C1. Verprobung'!$F$21,
IF($C1332="6 - MS/NS",'C1. Verprobung'!$F$22,
IF($C1332="7 - NS",'C1. Verprobung'!$F$23,"-")))))))</f>
        <v>-</v>
      </c>
      <c r="S1332" s="151"/>
      <c r="T1332" s="181">
        <f t="shared" si="103"/>
        <v>0</v>
      </c>
      <c r="U1332" s="181">
        <f t="shared" si="104"/>
        <v>0</v>
      </c>
      <c r="V1332" s="181">
        <f t="shared" si="105"/>
        <v>0</v>
      </c>
      <c r="W1332" s="181">
        <f t="shared" si="106"/>
        <v>0</v>
      </c>
      <c r="X1332" s="181">
        <f t="shared" si="107"/>
        <v>0</v>
      </c>
    </row>
    <row r="1333" spans="2:24" ht="15" customHeight="1" x14ac:dyDescent="0.2">
      <c r="B1333" s="337" t="s">
        <v>36</v>
      </c>
      <c r="C1333" s="133" t="s">
        <v>36</v>
      </c>
      <c r="D1333" s="133" t="s">
        <v>36</v>
      </c>
      <c r="E1333" s="133"/>
      <c r="F1333" s="133"/>
      <c r="G1333" s="133"/>
      <c r="H1333" s="133"/>
      <c r="I1333" s="133"/>
      <c r="J1333" s="133"/>
      <c r="K1333" s="154"/>
      <c r="L1333" s="154"/>
      <c r="M1333" s="154"/>
      <c r="N1333" s="154"/>
      <c r="O1333" s="322" t="str">
        <f>IF($C1333="1 - HöS",'C1. Verprobung'!$C$17,
IF($C1333="2 - HöS/HS",'C1. Verprobung'!$C$18,
IF($C1333="3 - HS",'C1. Verprobung'!$C$19,
IF($C1333="4 - HS/MS",'C1. Verprobung'!$C$20,
IF($C1333="5 - MS",'C1. Verprobung'!$C$21,
IF($C1333="6 - MS/NS",'C1. Verprobung'!$C$22,
IF($C1333="7 - NS",'C1. Verprobung'!$C$23,"-")))))))</f>
        <v>-</v>
      </c>
      <c r="P1333" s="322" t="str">
        <f>IF($C1333="1 - HöS",'C1. Verprobung'!$D$17,
IF($C1333="2 - HöS/HS",'C1. Verprobung'!$D$18,
IF($C1333="3 - HS",'C1. Verprobung'!$D$19,
IF($C1333="4 - HS/MS",'C1. Verprobung'!$D$20,
IF($C1333="5 - MS",'C1. Verprobung'!$D$21,
IF($C1333="6 - MS/NS",'C1. Verprobung'!$D$22,
IF($C1333="7 - NS",'C1. Verprobung'!$D$23,"-")))))))</f>
        <v>-</v>
      </c>
      <c r="Q1333" s="322" t="str">
        <f>IF($C1333="1 - HöS",'C1. Verprobung'!$E$17,
IF($C1333="2 - HöS/HS",'C1. Verprobung'!$E$18,
IF($C1333="3 - HS",'C1. Verprobung'!$E$19,
IF($C1333="4 - HS/MS",'C1. Verprobung'!$E$20,
IF($C1333="5 - MS",'C1. Verprobung'!$E$21,
IF($C1333="6 - MS/NS",'C1. Verprobung'!$E$22,
IF($C1333="7 - NS",'C1. Verprobung'!$E$23,"-")))))))</f>
        <v>-</v>
      </c>
      <c r="R1333" s="322" t="str">
        <f>IF($C1333="1 - HöS",'C1. Verprobung'!$F$17,
IF($C1333="2 - HöS/HS",'C1. Verprobung'!$F$18,
IF($C1333="3 - HS",'C1. Verprobung'!$F$19,
IF($C1333="4 - HS/MS",'C1. Verprobung'!$F$20,
IF($C1333="5 - MS",'C1. Verprobung'!$F$21,
IF($C1333="6 - MS/NS",'C1. Verprobung'!$F$22,
IF($C1333="7 - NS",'C1. Verprobung'!$F$23,"-")))))))</f>
        <v>-</v>
      </c>
      <c r="S1333" s="151"/>
      <c r="T1333" s="181">
        <f t="shared" si="103"/>
        <v>0</v>
      </c>
      <c r="U1333" s="181">
        <f t="shared" si="104"/>
        <v>0</v>
      </c>
      <c r="V1333" s="181">
        <f t="shared" si="105"/>
        <v>0</v>
      </c>
      <c r="W1333" s="181">
        <f t="shared" si="106"/>
        <v>0</v>
      </c>
      <c r="X1333" s="181">
        <f t="shared" si="107"/>
        <v>0</v>
      </c>
    </row>
    <row r="1334" spans="2:24" ht="15" customHeight="1" x14ac:dyDescent="0.2">
      <c r="B1334" s="337" t="s">
        <v>36</v>
      </c>
      <c r="C1334" s="133" t="s">
        <v>36</v>
      </c>
      <c r="D1334" s="133" t="s">
        <v>36</v>
      </c>
      <c r="E1334" s="133"/>
      <c r="F1334" s="133"/>
      <c r="G1334" s="133"/>
      <c r="H1334" s="133"/>
      <c r="I1334" s="133"/>
      <c r="J1334" s="133"/>
      <c r="K1334" s="154"/>
      <c r="L1334" s="154"/>
      <c r="M1334" s="154"/>
      <c r="N1334" s="154"/>
      <c r="O1334" s="322" t="str">
        <f>IF($C1334="1 - HöS",'C1. Verprobung'!$C$17,
IF($C1334="2 - HöS/HS",'C1. Verprobung'!$C$18,
IF($C1334="3 - HS",'C1. Verprobung'!$C$19,
IF($C1334="4 - HS/MS",'C1. Verprobung'!$C$20,
IF($C1334="5 - MS",'C1. Verprobung'!$C$21,
IF($C1334="6 - MS/NS",'C1. Verprobung'!$C$22,
IF($C1334="7 - NS",'C1. Verprobung'!$C$23,"-")))))))</f>
        <v>-</v>
      </c>
      <c r="P1334" s="322" t="str">
        <f>IF($C1334="1 - HöS",'C1. Verprobung'!$D$17,
IF($C1334="2 - HöS/HS",'C1. Verprobung'!$D$18,
IF($C1334="3 - HS",'C1. Verprobung'!$D$19,
IF($C1334="4 - HS/MS",'C1. Verprobung'!$D$20,
IF($C1334="5 - MS",'C1. Verprobung'!$D$21,
IF($C1334="6 - MS/NS",'C1. Verprobung'!$D$22,
IF($C1334="7 - NS",'C1. Verprobung'!$D$23,"-")))))))</f>
        <v>-</v>
      </c>
      <c r="Q1334" s="322" t="str">
        <f>IF($C1334="1 - HöS",'C1. Verprobung'!$E$17,
IF($C1334="2 - HöS/HS",'C1. Verprobung'!$E$18,
IF($C1334="3 - HS",'C1. Verprobung'!$E$19,
IF($C1334="4 - HS/MS",'C1. Verprobung'!$E$20,
IF($C1334="5 - MS",'C1. Verprobung'!$E$21,
IF($C1334="6 - MS/NS",'C1. Verprobung'!$E$22,
IF($C1334="7 - NS",'C1. Verprobung'!$E$23,"-")))))))</f>
        <v>-</v>
      </c>
      <c r="R1334" s="322" t="str">
        <f>IF($C1334="1 - HöS",'C1. Verprobung'!$F$17,
IF($C1334="2 - HöS/HS",'C1. Verprobung'!$F$18,
IF($C1334="3 - HS",'C1. Verprobung'!$F$19,
IF($C1334="4 - HS/MS",'C1. Verprobung'!$F$20,
IF($C1334="5 - MS",'C1. Verprobung'!$F$21,
IF($C1334="6 - MS/NS",'C1. Verprobung'!$F$22,
IF($C1334="7 - NS",'C1. Verprobung'!$F$23,"-")))))))</f>
        <v>-</v>
      </c>
      <c r="S1334" s="151"/>
      <c r="T1334" s="181">
        <f t="shared" si="103"/>
        <v>0</v>
      </c>
      <c r="U1334" s="181">
        <f t="shared" si="104"/>
        <v>0</v>
      </c>
      <c r="V1334" s="181">
        <f t="shared" si="105"/>
        <v>0</v>
      </c>
      <c r="W1334" s="181">
        <f t="shared" si="106"/>
        <v>0</v>
      </c>
      <c r="X1334" s="181">
        <f t="shared" si="107"/>
        <v>0</v>
      </c>
    </row>
    <row r="1335" spans="2:24" ht="15" customHeight="1" x14ac:dyDescent="0.2">
      <c r="B1335" s="337" t="s">
        <v>36</v>
      </c>
      <c r="C1335" s="133" t="s">
        <v>36</v>
      </c>
      <c r="D1335" s="133" t="s">
        <v>36</v>
      </c>
      <c r="E1335" s="133"/>
      <c r="F1335" s="133"/>
      <c r="G1335" s="133"/>
      <c r="H1335" s="133"/>
      <c r="I1335" s="133"/>
      <c r="J1335" s="133"/>
      <c r="K1335" s="154"/>
      <c r="L1335" s="154"/>
      <c r="M1335" s="154"/>
      <c r="N1335" s="154"/>
      <c r="O1335" s="322" t="str">
        <f>IF($C1335="1 - HöS",'C1. Verprobung'!$C$17,
IF($C1335="2 - HöS/HS",'C1. Verprobung'!$C$18,
IF($C1335="3 - HS",'C1. Verprobung'!$C$19,
IF($C1335="4 - HS/MS",'C1. Verprobung'!$C$20,
IF($C1335="5 - MS",'C1. Verprobung'!$C$21,
IF($C1335="6 - MS/NS",'C1. Verprobung'!$C$22,
IF($C1335="7 - NS",'C1. Verprobung'!$C$23,"-")))))))</f>
        <v>-</v>
      </c>
      <c r="P1335" s="322" t="str">
        <f>IF($C1335="1 - HöS",'C1. Verprobung'!$D$17,
IF($C1335="2 - HöS/HS",'C1. Verprobung'!$D$18,
IF($C1335="3 - HS",'C1. Verprobung'!$D$19,
IF($C1335="4 - HS/MS",'C1. Verprobung'!$D$20,
IF($C1335="5 - MS",'C1. Verprobung'!$D$21,
IF($C1335="6 - MS/NS",'C1. Verprobung'!$D$22,
IF($C1335="7 - NS",'C1. Verprobung'!$D$23,"-")))))))</f>
        <v>-</v>
      </c>
      <c r="Q1335" s="322" t="str">
        <f>IF($C1335="1 - HöS",'C1. Verprobung'!$E$17,
IF($C1335="2 - HöS/HS",'C1. Verprobung'!$E$18,
IF($C1335="3 - HS",'C1. Verprobung'!$E$19,
IF($C1335="4 - HS/MS",'C1. Verprobung'!$E$20,
IF($C1335="5 - MS",'C1. Verprobung'!$E$21,
IF($C1335="6 - MS/NS",'C1. Verprobung'!$E$22,
IF($C1335="7 - NS",'C1. Verprobung'!$E$23,"-")))))))</f>
        <v>-</v>
      </c>
      <c r="R1335" s="322" t="str">
        <f>IF($C1335="1 - HöS",'C1. Verprobung'!$F$17,
IF($C1335="2 - HöS/HS",'C1. Verprobung'!$F$18,
IF($C1335="3 - HS",'C1. Verprobung'!$F$19,
IF($C1335="4 - HS/MS",'C1. Verprobung'!$F$20,
IF($C1335="5 - MS",'C1. Verprobung'!$F$21,
IF($C1335="6 - MS/NS",'C1. Verprobung'!$F$22,
IF($C1335="7 - NS",'C1. Verprobung'!$F$23,"-")))))))</f>
        <v>-</v>
      </c>
      <c r="S1335" s="151"/>
      <c r="T1335" s="181">
        <f t="shared" si="103"/>
        <v>0</v>
      </c>
      <c r="U1335" s="181">
        <f t="shared" si="104"/>
        <v>0</v>
      </c>
      <c r="V1335" s="181">
        <f t="shared" si="105"/>
        <v>0</v>
      </c>
      <c r="W1335" s="181">
        <f t="shared" si="106"/>
        <v>0</v>
      </c>
      <c r="X1335" s="181">
        <f t="shared" si="107"/>
        <v>0</v>
      </c>
    </row>
    <row r="1336" spans="2:24" ht="15" customHeight="1" x14ac:dyDescent="0.2">
      <c r="B1336" s="337" t="s">
        <v>36</v>
      </c>
      <c r="C1336" s="133" t="s">
        <v>36</v>
      </c>
      <c r="D1336" s="133" t="s">
        <v>36</v>
      </c>
      <c r="E1336" s="133"/>
      <c r="F1336" s="133"/>
      <c r="G1336" s="133"/>
      <c r="H1336" s="133"/>
      <c r="I1336" s="133"/>
      <c r="J1336" s="133"/>
      <c r="K1336" s="154"/>
      <c r="L1336" s="154"/>
      <c r="M1336" s="154"/>
      <c r="N1336" s="154"/>
      <c r="O1336" s="322" t="str">
        <f>IF($C1336="1 - HöS",'C1. Verprobung'!$C$17,
IF($C1336="2 - HöS/HS",'C1. Verprobung'!$C$18,
IF($C1336="3 - HS",'C1. Verprobung'!$C$19,
IF($C1336="4 - HS/MS",'C1. Verprobung'!$C$20,
IF($C1336="5 - MS",'C1. Verprobung'!$C$21,
IF($C1336="6 - MS/NS",'C1. Verprobung'!$C$22,
IF($C1336="7 - NS",'C1. Verprobung'!$C$23,"-")))))))</f>
        <v>-</v>
      </c>
      <c r="P1336" s="322" t="str">
        <f>IF($C1336="1 - HöS",'C1. Verprobung'!$D$17,
IF($C1336="2 - HöS/HS",'C1. Verprobung'!$D$18,
IF($C1336="3 - HS",'C1. Verprobung'!$D$19,
IF($C1336="4 - HS/MS",'C1. Verprobung'!$D$20,
IF($C1336="5 - MS",'C1. Verprobung'!$D$21,
IF($C1336="6 - MS/NS",'C1. Verprobung'!$D$22,
IF($C1336="7 - NS",'C1. Verprobung'!$D$23,"-")))))))</f>
        <v>-</v>
      </c>
      <c r="Q1336" s="322" t="str">
        <f>IF($C1336="1 - HöS",'C1. Verprobung'!$E$17,
IF($C1336="2 - HöS/HS",'C1. Verprobung'!$E$18,
IF($C1336="3 - HS",'C1. Verprobung'!$E$19,
IF($C1336="4 - HS/MS",'C1. Verprobung'!$E$20,
IF($C1336="5 - MS",'C1. Verprobung'!$E$21,
IF($C1336="6 - MS/NS",'C1. Verprobung'!$E$22,
IF($C1336="7 - NS",'C1. Verprobung'!$E$23,"-")))))))</f>
        <v>-</v>
      </c>
      <c r="R1336" s="322" t="str">
        <f>IF($C1336="1 - HöS",'C1. Verprobung'!$F$17,
IF($C1336="2 - HöS/HS",'C1. Verprobung'!$F$18,
IF($C1336="3 - HS",'C1. Verprobung'!$F$19,
IF($C1336="4 - HS/MS",'C1. Verprobung'!$F$20,
IF($C1336="5 - MS",'C1. Verprobung'!$F$21,
IF($C1336="6 - MS/NS",'C1. Verprobung'!$F$22,
IF($C1336="7 - NS",'C1. Verprobung'!$F$23,"-")))))))</f>
        <v>-</v>
      </c>
      <c r="S1336" s="151"/>
      <c r="T1336" s="181">
        <f t="shared" si="103"/>
        <v>0</v>
      </c>
      <c r="U1336" s="181">
        <f t="shared" si="104"/>
        <v>0</v>
      </c>
      <c r="V1336" s="181">
        <f t="shared" si="105"/>
        <v>0</v>
      </c>
      <c r="W1336" s="181">
        <f t="shared" si="106"/>
        <v>0</v>
      </c>
      <c r="X1336" s="181">
        <f t="shared" si="107"/>
        <v>0</v>
      </c>
    </row>
    <row r="1337" spans="2:24" ht="15" customHeight="1" x14ac:dyDescent="0.2">
      <c r="B1337" s="337" t="s">
        <v>36</v>
      </c>
      <c r="C1337" s="133" t="s">
        <v>36</v>
      </c>
      <c r="D1337" s="133" t="s">
        <v>36</v>
      </c>
      <c r="E1337" s="133"/>
      <c r="F1337" s="133"/>
      <c r="G1337" s="133"/>
      <c r="H1337" s="133"/>
      <c r="I1337" s="133"/>
      <c r="J1337" s="133"/>
      <c r="K1337" s="154"/>
      <c r="L1337" s="154"/>
      <c r="M1337" s="154"/>
      <c r="N1337" s="154"/>
      <c r="O1337" s="322" t="str">
        <f>IF($C1337="1 - HöS",'C1. Verprobung'!$C$17,
IF($C1337="2 - HöS/HS",'C1. Verprobung'!$C$18,
IF($C1337="3 - HS",'C1. Verprobung'!$C$19,
IF($C1337="4 - HS/MS",'C1. Verprobung'!$C$20,
IF($C1337="5 - MS",'C1. Verprobung'!$C$21,
IF($C1337="6 - MS/NS",'C1. Verprobung'!$C$22,
IF($C1337="7 - NS",'C1. Verprobung'!$C$23,"-")))))))</f>
        <v>-</v>
      </c>
      <c r="P1337" s="322" t="str">
        <f>IF($C1337="1 - HöS",'C1. Verprobung'!$D$17,
IF($C1337="2 - HöS/HS",'C1. Verprobung'!$D$18,
IF($C1337="3 - HS",'C1. Verprobung'!$D$19,
IF($C1337="4 - HS/MS",'C1. Verprobung'!$D$20,
IF($C1337="5 - MS",'C1. Verprobung'!$D$21,
IF($C1337="6 - MS/NS",'C1. Verprobung'!$D$22,
IF($C1337="7 - NS",'C1. Verprobung'!$D$23,"-")))))))</f>
        <v>-</v>
      </c>
      <c r="Q1337" s="322" t="str">
        <f>IF($C1337="1 - HöS",'C1. Verprobung'!$E$17,
IF($C1337="2 - HöS/HS",'C1. Verprobung'!$E$18,
IF($C1337="3 - HS",'C1. Verprobung'!$E$19,
IF($C1337="4 - HS/MS",'C1. Verprobung'!$E$20,
IF($C1337="5 - MS",'C1. Verprobung'!$E$21,
IF($C1337="6 - MS/NS",'C1. Verprobung'!$E$22,
IF($C1337="7 - NS",'C1. Verprobung'!$E$23,"-")))))))</f>
        <v>-</v>
      </c>
      <c r="R1337" s="322" t="str">
        <f>IF($C1337="1 - HöS",'C1. Verprobung'!$F$17,
IF($C1337="2 - HöS/HS",'C1. Verprobung'!$F$18,
IF($C1337="3 - HS",'C1. Verprobung'!$F$19,
IF($C1337="4 - HS/MS",'C1. Verprobung'!$F$20,
IF($C1337="5 - MS",'C1. Verprobung'!$F$21,
IF($C1337="6 - MS/NS",'C1. Verprobung'!$F$22,
IF($C1337="7 - NS",'C1. Verprobung'!$F$23,"-")))))))</f>
        <v>-</v>
      </c>
      <c r="S1337" s="151"/>
      <c r="T1337" s="181">
        <f t="shared" si="103"/>
        <v>0</v>
      </c>
      <c r="U1337" s="181">
        <f t="shared" si="104"/>
        <v>0</v>
      </c>
      <c r="V1337" s="181">
        <f t="shared" si="105"/>
        <v>0</v>
      </c>
      <c r="W1337" s="181">
        <f t="shared" si="106"/>
        <v>0</v>
      </c>
      <c r="X1337" s="181">
        <f t="shared" si="107"/>
        <v>0</v>
      </c>
    </row>
    <row r="1338" spans="2:24" ht="15" customHeight="1" x14ac:dyDescent="0.2">
      <c r="B1338" s="337" t="s">
        <v>36</v>
      </c>
      <c r="C1338" s="133" t="s">
        <v>36</v>
      </c>
      <c r="D1338" s="133" t="s">
        <v>36</v>
      </c>
      <c r="E1338" s="133"/>
      <c r="F1338" s="133"/>
      <c r="G1338" s="133"/>
      <c r="H1338" s="133"/>
      <c r="I1338" s="133"/>
      <c r="J1338" s="133"/>
      <c r="K1338" s="154"/>
      <c r="L1338" s="154"/>
      <c r="M1338" s="154"/>
      <c r="N1338" s="154"/>
      <c r="O1338" s="322" t="str">
        <f>IF($C1338="1 - HöS",'C1. Verprobung'!$C$17,
IF($C1338="2 - HöS/HS",'C1. Verprobung'!$C$18,
IF($C1338="3 - HS",'C1. Verprobung'!$C$19,
IF($C1338="4 - HS/MS",'C1. Verprobung'!$C$20,
IF($C1338="5 - MS",'C1. Verprobung'!$C$21,
IF($C1338="6 - MS/NS",'C1. Verprobung'!$C$22,
IF($C1338="7 - NS",'C1. Verprobung'!$C$23,"-")))))))</f>
        <v>-</v>
      </c>
      <c r="P1338" s="322" t="str">
        <f>IF($C1338="1 - HöS",'C1. Verprobung'!$D$17,
IF($C1338="2 - HöS/HS",'C1. Verprobung'!$D$18,
IF($C1338="3 - HS",'C1. Verprobung'!$D$19,
IF($C1338="4 - HS/MS",'C1. Verprobung'!$D$20,
IF($C1338="5 - MS",'C1. Verprobung'!$D$21,
IF($C1338="6 - MS/NS",'C1. Verprobung'!$D$22,
IF($C1338="7 - NS",'C1. Verprobung'!$D$23,"-")))))))</f>
        <v>-</v>
      </c>
      <c r="Q1338" s="322" t="str">
        <f>IF($C1338="1 - HöS",'C1. Verprobung'!$E$17,
IF($C1338="2 - HöS/HS",'C1. Verprobung'!$E$18,
IF($C1338="3 - HS",'C1. Verprobung'!$E$19,
IF($C1338="4 - HS/MS",'C1. Verprobung'!$E$20,
IF($C1338="5 - MS",'C1. Verprobung'!$E$21,
IF($C1338="6 - MS/NS",'C1. Verprobung'!$E$22,
IF($C1338="7 - NS",'C1. Verprobung'!$E$23,"-")))))))</f>
        <v>-</v>
      </c>
      <c r="R1338" s="322" t="str">
        <f>IF($C1338="1 - HöS",'C1. Verprobung'!$F$17,
IF($C1338="2 - HöS/HS",'C1. Verprobung'!$F$18,
IF($C1338="3 - HS",'C1. Verprobung'!$F$19,
IF($C1338="4 - HS/MS",'C1. Verprobung'!$F$20,
IF($C1338="5 - MS",'C1. Verprobung'!$F$21,
IF($C1338="6 - MS/NS",'C1. Verprobung'!$F$22,
IF($C1338="7 - NS",'C1. Verprobung'!$F$23,"-")))))))</f>
        <v>-</v>
      </c>
      <c r="S1338" s="151"/>
      <c r="T1338" s="181">
        <f t="shared" si="103"/>
        <v>0</v>
      </c>
      <c r="U1338" s="181">
        <f t="shared" si="104"/>
        <v>0</v>
      </c>
      <c r="V1338" s="181">
        <f t="shared" si="105"/>
        <v>0</v>
      </c>
      <c r="W1338" s="181">
        <f t="shared" si="106"/>
        <v>0</v>
      </c>
      <c r="X1338" s="181">
        <f t="shared" si="107"/>
        <v>0</v>
      </c>
    </row>
    <row r="1339" spans="2:24" ht="15" customHeight="1" x14ac:dyDescent="0.2">
      <c r="B1339" s="337" t="s">
        <v>36</v>
      </c>
      <c r="C1339" s="133" t="s">
        <v>36</v>
      </c>
      <c r="D1339" s="133" t="s">
        <v>36</v>
      </c>
      <c r="E1339" s="133"/>
      <c r="F1339" s="133"/>
      <c r="G1339" s="133"/>
      <c r="H1339" s="133"/>
      <c r="I1339" s="133"/>
      <c r="J1339" s="133"/>
      <c r="K1339" s="154"/>
      <c r="L1339" s="154"/>
      <c r="M1339" s="154"/>
      <c r="N1339" s="154"/>
      <c r="O1339" s="322" t="str">
        <f>IF($C1339="1 - HöS",'C1. Verprobung'!$C$17,
IF($C1339="2 - HöS/HS",'C1. Verprobung'!$C$18,
IF($C1339="3 - HS",'C1. Verprobung'!$C$19,
IF($C1339="4 - HS/MS",'C1. Verprobung'!$C$20,
IF($C1339="5 - MS",'C1. Verprobung'!$C$21,
IF($C1339="6 - MS/NS",'C1. Verprobung'!$C$22,
IF($C1339="7 - NS",'C1. Verprobung'!$C$23,"-")))))))</f>
        <v>-</v>
      </c>
      <c r="P1339" s="322" t="str">
        <f>IF($C1339="1 - HöS",'C1. Verprobung'!$D$17,
IF($C1339="2 - HöS/HS",'C1. Verprobung'!$D$18,
IF($C1339="3 - HS",'C1. Verprobung'!$D$19,
IF($C1339="4 - HS/MS",'C1. Verprobung'!$D$20,
IF($C1339="5 - MS",'C1. Verprobung'!$D$21,
IF($C1339="6 - MS/NS",'C1. Verprobung'!$D$22,
IF($C1339="7 - NS",'C1. Verprobung'!$D$23,"-")))))))</f>
        <v>-</v>
      </c>
      <c r="Q1339" s="322" t="str">
        <f>IF($C1339="1 - HöS",'C1. Verprobung'!$E$17,
IF($C1339="2 - HöS/HS",'C1. Verprobung'!$E$18,
IF($C1339="3 - HS",'C1. Verprobung'!$E$19,
IF($C1339="4 - HS/MS",'C1. Verprobung'!$E$20,
IF($C1339="5 - MS",'C1. Verprobung'!$E$21,
IF($C1339="6 - MS/NS",'C1. Verprobung'!$E$22,
IF($C1339="7 - NS",'C1. Verprobung'!$E$23,"-")))))))</f>
        <v>-</v>
      </c>
      <c r="R1339" s="322" t="str">
        <f>IF($C1339="1 - HöS",'C1. Verprobung'!$F$17,
IF($C1339="2 - HöS/HS",'C1. Verprobung'!$F$18,
IF($C1339="3 - HS",'C1. Verprobung'!$F$19,
IF($C1339="4 - HS/MS",'C1. Verprobung'!$F$20,
IF($C1339="5 - MS",'C1. Verprobung'!$F$21,
IF($C1339="6 - MS/NS",'C1. Verprobung'!$F$22,
IF($C1339="7 - NS",'C1. Verprobung'!$F$23,"-")))))))</f>
        <v>-</v>
      </c>
      <c r="S1339" s="151"/>
      <c r="T1339" s="181">
        <f t="shared" si="103"/>
        <v>0</v>
      </c>
      <c r="U1339" s="181">
        <f t="shared" si="104"/>
        <v>0</v>
      </c>
      <c r="V1339" s="181">
        <f t="shared" si="105"/>
        <v>0</v>
      </c>
      <c r="W1339" s="181">
        <f t="shared" si="106"/>
        <v>0</v>
      </c>
      <c r="X1339" s="181">
        <f t="shared" si="107"/>
        <v>0</v>
      </c>
    </row>
    <row r="1340" spans="2:24" ht="15" customHeight="1" x14ac:dyDescent="0.2">
      <c r="B1340" s="337" t="s">
        <v>36</v>
      </c>
      <c r="C1340" s="133" t="s">
        <v>36</v>
      </c>
      <c r="D1340" s="133" t="s">
        <v>36</v>
      </c>
      <c r="E1340" s="133"/>
      <c r="F1340" s="133"/>
      <c r="G1340" s="133"/>
      <c r="H1340" s="133"/>
      <c r="I1340" s="133"/>
      <c r="J1340" s="133"/>
      <c r="K1340" s="154"/>
      <c r="L1340" s="154"/>
      <c r="M1340" s="154"/>
      <c r="N1340" s="154"/>
      <c r="O1340" s="322" t="str">
        <f>IF($C1340="1 - HöS",'C1. Verprobung'!$C$17,
IF($C1340="2 - HöS/HS",'C1. Verprobung'!$C$18,
IF($C1340="3 - HS",'C1. Verprobung'!$C$19,
IF($C1340="4 - HS/MS",'C1. Verprobung'!$C$20,
IF($C1340="5 - MS",'C1. Verprobung'!$C$21,
IF($C1340="6 - MS/NS",'C1. Verprobung'!$C$22,
IF($C1340="7 - NS",'C1. Verprobung'!$C$23,"-")))))))</f>
        <v>-</v>
      </c>
      <c r="P1340" s="322" t="str">
        <f>IF($C1340="1 - HöS",'C1. Verprobung'!$D$17,
IF($C1340="2 - HöS/HS",'C1. Verprobung'!$D$18,
IF($C1340="3 - HS",'C1. Verprobung'!$D$19,
IF($C1340="4 - HS/MS",'C1. Verprobung'!$D$20,
IF($C1340="5 - MS",'C1. Verprobung'!$D$21,
IF($C1340="6 - MS/NS",'C1. Verprobung'!$D$22,
IF($C1340="7 - NS",'C1. Verprobung'!$D$23,"-")))))))</f>
        <v>-</v>
      </c>
      <c r="Q1340" s="322" t="str">
        <f>IF($C1340="1 - HöS",'C1. Verprobung'!$E$17,
IF($C1340="2 - HöS/HS",'C1. Verprobung'!$E$18,
IF($C1340="3 - HS",'C1. Verprobung'!$E$19,
IF($C1340="4 - HS/MS",'C1. Verprobung'!$E$20,
IF($C1340="5 - MS",'C1. Verprobung'!$E$21,
IF($C1340="6 - MS/NS",'C1. Verprobung'!$E$22,
IF($C1340="7 - NS",'C1. Verprobung'!$E$23,"-")))))))</f>
        <v>-</v>
      </c>
      <c r="R1340" s="322" t="str">
        <f>IF($C1340="1 - HöS",'C1. Verprobung'!$F$17,
IF($C1340="2 - HöS/HS",'C1. Verprobung'!$F$18,
IF($C1340="3 - HS",'C1. Verprobung'!$F$19,
IF($C1340="4 - HS/MS",'C1. Verprobung'!$F$20,
IF($C1340="5 - MS",'C1. Verprobung'!$F$21,
IF($C1340="6 - MS/NS",'C1. Verprobung'!$F$22,
IF($C1340="7 - NS",'C1. Verprobung'!$F$23,"-")))))))</f>
        <v>-</v>
      </c>
      <c r="S1340" s="151"/>
      <c r="T1340" s="181">
        <f t="shared" si="103"/>
        <v>0</v>
      </c>
      <c r="U1340" s="181">
        <f t="shared" si="104"/>
        <v>0</v>
      </c>
      <c r="V1340" s="181">
        <f t="shared" si="105"/>
        <v>0</v>
      </c>
      <c r="W1340" s="181">
        <f t="shared" si="106"/>
        <v>0</v>
      </c>
      <c r="X1340" s="181">
        <f t="shared" si="107"/>
        <v>0</v>
      </c>
    </row>
    <row r="1341" spans="2:24" ht="15" customHeight="1" x14ac:dyDescent="0.2">
      <c r="B1341" s="337" t="s">
        <v>36</v>
      </c>
      <c r="C1341" s="133" t="s">
        <v>36</v>
      </c>
      <c r="D1341" s="133" t="s">
        <v>36</v>
      </c>
      <c r="E1341" s="133"/>
      <c r="F1341" s="133"/>
      <c r="G1341" s="133"/>
      <c r="H1341" s="133"/>
      <c r="I1341" s="133"/>
      <c r="J1341" s="133"/>
      <c r="K1341" s="154"/>
      <c r="L1341" s="154"/>
      <c r="M1341" s="154"/>
      <c r="N1341" s="154"/>
      <c r="O1341" s="322" t="str">
        <f>IF($C1341="1 - HöS",'C1. Verprobung'!$C$17,
IF($C1341="2 - HöS/HS",'C1. Verprobung'!$C$18,
IF($C1341="3 - HS",'C1. Verprobung'!$C$19,
IF($C1341="4 - HS/MS",'C1. Verprobung'!$C$20,
IF($C1341="5 - MS",'C1. Verprobung'!$C$21,
IF($C1341="6 - MS/NS",'C1. Verprobung'!$C$22,
IF($C1341="7 - NS",'C1. Verprobung'!$C$23,"-")))))))</f>
        <v>-</v>
      </c>
      <c r="P1341" s="322" t="str">
        <f>IF($C1341="1 - HöS",'C1. Verprobung'!$D$17,
IF($C1341="2 - HöS/HS",'C1. Verprobung'!$D$18,
IF($C1341="3 - HS",'C1. Verprobung'!$D$19,
IF($C1341="4 - HS/MS",'C1. Verprobung'!$D$20,
IF($C1341="5 - MS",'C1. Verprobung'!$D$21,
IF($C1341="6 - MS/NS",'C1. Verprobung'!$D$22,
IF($C1341="7 - NS",'C1. Verprobung'!$D$23,"-")))))))</f>
        <v>-</v>
      </c>
      <c r="Q1341" s="322" t="str">
        <f>IF($C1341="1 - HöS",'C1. Verprobung'!$E$17,
IF($C1341="2 - HöS/HS",'C1. Verprobung'!$E$18,
IF($C1341="3 - HS",'C1. Verprobung'!$E$19,
IF($C1341="4 - HS/MS",'C1. Verprobung'!$E$20,
IF($C1341="5 - MS",'C1. Verprobung'!$E$21,
IF($C1341="6 - MS/NS",'C1. Verprobung'!$E$22,
IF($C1341="7 - NS",'C1. Verprobung'!$E$23,"-")))))))</f>
        <v>-</v>
      </c>
      <c r="R1341" s="322" t="str">
        <f>IF($C1341="1 - HöS",'C1. Verprobung'!$F$17,
IF($C1341="2 - HöS/HS",'C1. Verprobung'!$F$18,
IF($C1341="3 - HS",'C1. Verprobung'!$F$19,
IF($C1341="4 - HS/MS",'C1. Verprobung'!$F$20,
IF($C1341="5 - MS",'C1. Verprobung'!$F$21,
IF($C1341="6 - MS/NS",'C1. Verprobung'!$F$22,
IF($C1341="7 - NS",'C1. Verprobung'!$F$23,"-")))))))</f>
        <v>-</v>
      </c>
      <c r="S1341" s="151"/>
      <c r="T1341" s="181">
        <f t="shared" si="103"/>
        <v>0</v>
      </c>
      <c r="U1341" s="181">
        <f t="shared" si="104"/>
        <v>0</v>
      </c>
      <c r="V1341" s="181">
        <f t="shared" si="105"/>
        <v>0</v>
      </c>
      <c r="W1341" s="181">
        <f t="shared" si="106"/>
        <v>0</v>
      </c>
      <c r="X1341" s="181">
        <f t="shared" si="107"/>
        <v>0</v>
      </c>
    </row>
    <row r="1342" spans="2:24" ht="15" customHeight="1" x14ac:dyDescent="0.2">
      <c r="B1342" s="337" t="s">
        <v>36</v>
      </c>
      <c r="C1342" s="133" t="s">
        <v>36</v>
      </c>
      <c r="D1342" s="133" t="s">
        <v>36</v>
      </c>
      <c r="E1342" s="133"/>
      <c r="F1342" s="133"/>
      <c r="G1342" s="133"/>
      <c r="H1342" s="133"/>
      <c r="I1342" s="133"/>
      <c r="J1342" s="133"/>
      <c r="K1342" s="154"/>
      <c r="L1342" s="154"/>
      <c r="M1342" s="154"/>
      <c r="N1342" s="154"/>
      <c r="O1342" s="322" t="str">
        <f>IF($C1342="1 - HöS",'C1. Verprobung'!$C$17,
IF($C1342="2 - HöS/HS",'C1. Verprobung'!$C$18,
IF($C1342="3 - HS",'C1. Verprobung'!$C$19,
IF($C1342="4 - HS/MS",'C1. Verprobung'!$C$20,
IF($C1342="5 - MS",'C1. Verprobung'!$C$21,
IF($C1342="6 - MS/NS",'C1. Verprobung'!$C$22,
IF($C1342="7 - NS",'C1. Verprobung'!$C$23,"-")))))))</f>
        <v>-</v>
      </c>
      <c r="P1342" s="322" t="str">
        <f>IF($C1342="1 - HöS",'C1. Verprobung'!$D$17,
IF($C1342="2 - HöS/HS",'C1. Verprobung'!$D$18,
IF($C1342="3 - HS",'C1. Verprobung'!$D$19,
IF($C1342="4 - HS/MS",'C1. Verprobung'!$D$20,
IF($C1342="5 - MS",'C1. Verprobung'!$D$21,
IF($C1342="6 - MS/NS",'C1. Verprobung'!$D$22,
IF($C1342="7 - NS",'C1. Verprobung'!$D$23,"-")))))))</f>
        <v>-</v>
      </c>
      <c r="Q1342" s="322" t="str">
        <f>IF($C1342="1 - HöS",'C1. Verprobung'!$E$17,
IF($C1342="2 - HöS/HS",'C1. Verprobung'!$E$18,
IF($C1342="3 - HS",'C1. Verprobung'!$E$19,
IF($C1342="4 - HS/MS",'C1. Verprobung'!$E$20,
IF($C1342="5 - MS",'C1. Verprobung'!$E$21,
IF($C1342="6 - MS/NS",'C1. Verprobung'!$E$22,
IF($C1342="7 - NS",'C1. Verprobung'!$E$23,"-")))))))</f>
        <v>-</v>
      </c>
      <c r="R1342" s="322" t="str">
        <f>IF($C1342="1 - HöS",'C1. Verprobung'!$F$17,
IF($C1342="2 - HöS/HS",'C1. Verprobung'!$F$18,
IF($C1342="3 - HS",'C1. Verprobung'!$F$19,
IF($C1342="4 - HS/MS",'C1. Verprobung'!$F$20,
IF($C1342="5 - MS",'C1. Verprobung'!$F$21,
IF($C1342="6 - MS/NS",'C1. Verprobung'!$F$22,
IF($C1342="7 - NS",'C1. Verprobung'!$F$23,"-")))))))</f>
        <v>-</v>
      </c>
      <c r="S1342" s="151"/>
      <c r="T1342" s="181">
        <f t="shared" si="103"/>
        <v>0</v>
      </c>
      <c r="U1342" s="181">
        <f t="shared" si="104"/>
        <v>0</v>
      </c>
      <c r="V1342" s="181">
        <f t="shared" si="105"/>
        <v>0</v>
      </c>
      <c r="W1342" s="181">
        <f t="shared" si="106"/>
        <v>0</v>
      </c>
      <c r="X1342" s="181">
        <f t="shared" si="107"/>
        <v>0</v>
      </c>
    </row>
    <row r="1343" spans="2:24" ht="15" customHeight="1" x14ac:dyDescent="0.2">
      <c r="B1343" s="337" t="s">
        <v>36</v>
      </c>
      <c r="C1343" s="133" t="s">
        <v>36</v>
      </c>
      <c r="D1343" s="133" t="s">
        <v>36</v>
      </c>
      <c r="E1343" s="133"/>
      <c r="F1343" s="133"/>
      <c r="G1343" s="133"/>
      <c r="H1343" s="133"/>
      <c r="I1343" s="133"/>
      <c r="J1343" s="133"/>
      <c r="K1343" s="154"/>
      <c r="L1343" s="154"/>
      <c r="M1343" s="154"/>
      <c r="N1343" s="154"/>
      <c r="O1343" s="322" t="str">
        <f>IF($C1343="1 - HöS",'C1. Verprobung'!$C$17,
IF($C1343="2 - HöS/HS",'C1. Verprobung'!$C$18,
IF($C1343="3 - HS",'C1. Verprobung'!$C$19,
IF($C1343="4 - HS/MS",'C1. Verprobung'!$C$20,
IF($C1343="5 - MS",'C1. Verprobung'!$C$21,
IF($C1343="6 - MS/NS",'C1. Verprobung'!$C$22,
IF($C1343="7 - NS",'C1. Verprobung'!$C$23,"-")))))))</f>
        <v>-</v>
      </c>
      <c r="P1343" s="322" t="str">
        <f>IF($C1343="1 - HöS",'C1. Verprobung'!$D$17,
IF($C1343="2 - HöS/HS",'C1. Verprobung'!$D$18,
IF($C1343="3 - HS",'C1. Verprobung'!$D$19,
IF($C1343="4 - HS/MS",'C1. Verprobung'!$D$20,
IF($C1343="5 - MS",'C1. Verprobung'!$D$21,
IF($C1343="6 - MS/NS",'C1. Verprobung'!$D$22,
IF($C1343="7 - NS",'C1. Verprobung'!$D$23,"-")))))))</f>
        <v>-</v>
      </c>
      <c r="Q1343" s="322" t="str">
        <f>IF($C1343="1 - HöS",'C1. Verprobung'!$E$17,
IF($C1343="2 - HöS/HS",'C1. Verprobung'!$E$18,
IF($C1343="3 - HS",'C1. Verprobung'!$E$19,
IF($C1343="4 - HS/MS",'C1. Verprobung'!$E$20,
IF($C1343="5 - MS",'C1. Verprobung'!$E$21,
IF($C1343="6 - MS/NS",'C1. Verprobung'!$E$22,
IF($C1343="7 - NS",'C1. Verprobung'!$E$23,"-")))))))</f>
        <v>-</v>
      </c>
      <c r="R1343" s="322" t="str">
        <f>IF($C1343="1 - HöS",'C1. Verprobung'!$F$17,
IF($C1343="2 - HöS/HS",'C1. Verprobung'!$F$18,
IF($C1343="3 - HS",'C1. Verprobung'!$F$19,
IF($C1343="4 - HS/MS",'C1. Verprobung'!$F$20,
IF($C1343="5 - MS",'C1. Verprobung'!$F$21,
IF($C1343="6 - MS/NS",'C1. Verprobung'!$F$22,
IF($C1343="7 - NS",'C1. Verprobung'!$F$23,"-")))))))</f>
        <v>-</v>
      </c>
      <c r="S1343" s="151"/>
      <c r="T1343" s="181">
        <f t="shared" si="103"/>
        <v>0</v>
      </c>
      <c r="U1343" s="181">
        <f t="shared" si="104"/>
        <v>0</v>
      </c>
      <c r="V1343" s="181">
        <f t="shared" si="105"/>
        <v>0</v>
      </c>
      <c r="W1343" s="181">
        <f t="shared" si="106"/>
        <v>0</v>
      </c>
      <c r="X1343" s="181">
        <f t="shared" si="107"/>
        <v>0</v>
      </c>
    </row>
    <row r="1344" spans="2:24" ht="15" customHeight="1" x14ac:dyDescent="0.2">
      <c r="B1344" s="337" t="s">
        <v>36</v>
      </c>
      <c r="C1344" s="133" t="s">
        <v>36</v>
      </c>
      <c r="D1344" s="133" t="s">
        <v>36</v>
      </c>
      <c r="E1344" s="133"/>
      <c r="F1344" s="133"/>
      <c r="G1344" s="133"/>
      <c r="H1344" s="133"/>
      <c r="I1344" s="133"/>
      <c r="J1344" s="133"/>
      <c r="K1344" s="154"/>
      <c r="L1344" s="154"/>
      <c r="M1344" s="154"/>
      <c r="N1344" s="154"/>
      <c r="O1344" s="322" t="str">
        <f>IF($C1344="1 - HöS",'C1. Verprobung'!$C$17,
IF($C1344="2 - HöS/HS",'C1. Verprobung'!$C$18,
IF($C1344="3 - HS",'C1. Verprobung'!$C$19,
IF($C1344="4 - HS/MS",'C1. Verprobung'!$C$20,
IF($C1344="5 - MS",'C1. Verprobung'!$C$21,
IF($C1344="6 - MS/NS",'C1. Verprobung'!$C$22,
IF($C1344="7 - NS",'C1. Verprobung'!$C$23,"-")))))))</f>
        <v>-</v>
      </c>
      <c r="P1344" s="322" t="str">
        <f>IF($C1344="1 - HöS",'C1. Verprobung'!$D$17,
IF($C1344="2 - HöS/HS",'C1. Verprobung'!$D$18,
IF($C1344="3 - HS",'C1. Verprobung'!$D$19,
IF($C1344="4 - HS/MS",'C1. Verprobung'!$D$20,
IF($C1344="5 - MS",'C1. Verprobung'!$D$21,
IF($C1344="6 - MS/NS",'C1. Verprobung'!$D$22,
IF($C1344="7 - NS",'C1. Verprobung'!$D$23,"-")))))))</f>
        <v>-</v>
      </c>
      <c r="Q1344" s="322" t="str">
        <f>IF($C1344="1 - HöS",'C1. Verprobung'!$E$17,
IF($C1344="2 - HöS/HS",'C1. Verprobung'!$E$18,
IF($C1344="3 - HS",'C1. Verprobung'!$E$19,
IF($C1344="4 - HS/MS",'C1. Verprobung'!$E$20,
IF($C1344="5 - MS",'C1. Verprobung'!$E$21,
IF($C1344="6 - MS/NS",'C1. Verprobung'!$E$22,
IF($C1344="7 - NS",'C1. Verprobung'!$E$23,"-")))))))</f>
        <v>-</v>
      </c>
      <c r="R1344" s="322" t="str">
        <f>IF($C1344="1 - HöS",'C1. Verprobung'!$F$17,
IF($C1344="2 - HöS/HS",'C1. Verprobung'!$F$18,
IF($C1344="3 - HS",'C1. Verprobung'!$F$19,
IF($C1344="4 - HS/MS",'C1. Verprobung'!$F$20,
IF($C1344="5 - MS",'C1. Verprobung'!$F$21,
IF($C1344="6 - MS/NS",'C1. Verprobung'!$F$22,
IF($C1344="7 - NS",'C1. Verprobung'!$F$23,"-")))))))</f>
        <v>-</v>
      </c>
      <c r="S1344" s="151"/>
      <c r="T1344" s="181">
        <f t="shared" si="103"/>
        <v>0</v>
      </c>
      <c r="U1344" s="181">
        <f t="shared" si="104"/>
        <v>0</v>
      </c>
      <c r="V1344" s="181">
        <f t="shared" si="105"/>
        <v>0</v>
      </c>
      <c r="W1344" s="181">
        <f t="shared" si="106"/>
        <v>0</v>
      </c>
      <c r="X1344" s="181">
        <f t="shared" si="107"/>
        <v>0</v>
      </c>
    </row>
    <row r="1345" spans="2:24" ht="15" customHeight="1" x14ac:dyDescent="0.2">
      <c r="B1345" s="337" t="s">
        <v>36</v>
      </c>
      <c r="C1345" s="133" t="s">
        <v>36</v>
      </c>
      <c r="D1345" s="133" t="s">
        <v>36</v>
      </c>
      <c r="E1345" s="133"/>
      <c r="F1345" s="133"/>
      <c r="G1345" s="133"/>
      <c r="H1345" s="133"/>
      <c r="I1345" s="133"/>
      <c r="J1345" s="133"/>
      <c r="K1345" s="154"/>
      <c r="L1345" s="154"/>
      <c r="M1345" s="154"/>
      <c r="N1345" s="154"/>
      <c r="O1345" s="322" t="str">
        <f>IF($C1345="1 - HöS",'C1. Verprobung'!$C$17,
IF($C1345="2 - HöS/HS",'C1. Verprobung'!$C$18,
IF($C1345="3 - HS",'C1. Verprobung'!$C$19,
IF($C1345="4 - HS/MS",'C1. Verprobung'!$C$20,
IF($C1345="5 - MS",'C1. Verprobung'!$C$21,
IF($C1345="6 - MS/NS",'C1. Verprobung'!$C$22,
IF($C1345="7 - NS",'C1. Verprobung'!$C$23,"-")))))))</f>
        <v>-</v>
      </c>
      <c r="P1345" s="322" t="str">
        <f>IF($C1345="1 - HöS",'C1. Verprobung'!$D$17,
IF($C1345="2 - HöS/HS",'C1. Verprobung'!$D$18,
IF($C1345="3 - HS",'C1. Verprobung'!$D$19,
IF($C1345="4 - HS/MS",'C1. Verprobung'!$D$20,
IF($C1345="5 - MS",'C1. Verprobung'!$D$21,
IF($C1345="6 - MS/NS",'C1. Verprobung'!$D$22,
IF($C1345="7 - NS",'C1. Verprobung'!$D$23,"-")))))))</f>
        <v>-</v>
      </c>
      <c r="Q1345" s="322" t="str">
        <f>IF($C1345="1 - HöS",'C1. Verprobung'!$E$17,
IF($C1345="2 - HöS/HS",'C1. Verprobung'!$E$18,
IF($C1345="3 - HS",'C1. Verprobung'!$E$19,
IF($C1345="4 - HS/MS",'C1. Verprobung'!$E$20,
IF($C1345="5 - MS",'C1. Verprobung'!$E$21,
IF($C1345="6 - MS/NS",'C1. Verprobung'!$E$22,
IF($C1345="7 - NS",'C1. Verprobung'!$E$23,"-")))))))</f>
        <v>-</v>
      </c>
      <c r="R1345" s="322" t="str">
        <f>IF($C1345="1 - HöS",'C1. Verprobung'!$F$17,
IF($C1345="2 - HöS/HS",'C1. Verprobung'!$F$18,
IF($C1345="3 - HS",'C1. Verprobung'!$F$19,
IF($C1345="4 - HS/MS",'C1. Verprobung'!$F$20,
IF($C1345="5 - MS",'C1. Verprobung'!$F$21,
IF($C1345="6 - MS/NS",'C1. Verprobung'!$F$22,
IF($C1345="7 - NS",'C1. Verprobung'!$F$23,"-")))))))</f>
        <v>-</v>
      </c>
      <c r="S1345" s="151"/>
      <c r="T1345" s="181">
        <f t="shared" si="103"/>
        <v>0</v>
      </c>
      <c r="U1345" s="181">
        <f t="shared" si="104"/>
        <v>0</v>
      </c>
      <c r="V1345" s="181">
        <f t="shared" si="105"/>
        <v>0</v>
      </c>
      <c r="W1345" s="181">
        <f t="shared" si="106"/>
        <v>0</v>
      </c>
      <c r="X1345" s="181">
        <f t="shared" si="107"/>
        <v>0</v>
      </c>
    </row>
    <row r="1346" spans="2:24" ht="15" customHeight="1" x14ac:dyDescent="0.2">
      <c r="B1346" s="337" t="s">
        <v>36</v>
      </c>
      <c r="C1346" s="133" t="s">
        <v>36</v>
      </c>
      <c r="D1346" s="133" t="s">
        <v>36</v>
      </c>
      <c r="E1346" s="133"/>
      <c r="F1346" s="133"/>
      <c r="G1346" s="133"/>
      <c r="H1346" s="133"/>
      <c r="I1346" s="133"/>
      <c r="J1346" s="133"/>
      <c r="K1346" s="154"/>
      <c r="L1346" s="154"/>
      <c r="M1346" s="154"/>
      <c r="N1346" s="154"/>
      <c r="O1346" s="322" t="str">
        <f>IF($C1346="1 - HöS",'C1. Verprobung'!$C$17,
IF($C1346="2 - HöS/HS",'C1. Verprobung'!$C$18,
IF($C1346="3 - HS",'C1. Verprobung'!$C$19,
IF($C1346="4 - HS/MS",'C1. Verprobung'!$C$20,
IF($C1346="5 - MS",'C1. Verprobung'!$C$21,
IF($C1346="6 - MS/NS",'C1. Verprobung'!$C$22,
IF($C1346="7 - NS",'C1. Verprobung'!$C$23,"-")))))))</f>
        <v>-</v>
      </c>
      <c r="P1346" s="322" t="str">
        <f>IF($C1346="1 - HöS",'C1. Verprobung'!$D$17,
IF($C1346="2 - HöS/HS",'C1. Verprobung'!$D$18,
IF($C1346="3 - HS",'C1. Verprobung'!$D$19,
IF($C1346="4 - HS/MS",'C1. Verprobung'!$D$20,
IF($C1346="5 - MS",'C1. Verprobung'!$D$21,
IF($C1346="6 - MS/NS",'C1. Verprobung'!$D$22,
IF($C1346="7 - NS",'C1. Verprobung'!$D$23,"-")))))))</f>
        <v>-</v>
      </c>
      <c r="Q1346" s="322" t="str">
        <f>IF($C1346="1 - HöS",'C1. Verprobung'!$E$17,
IF($C1346="2 - HöS/HS",'C1. Verprobung'!$E$18,
IF($C1346="3 - HS",'C1. Verprobung'!$E$19,
IF($C1346="4 - HS/MS",'C1. Verprobung'!$E$20,
IF($C1346="5 - MS",'C1. Verprobung'!$E$21,
IF($C1346="6 - MS/NS",'C1. Verprobung'!$E$22,
IF($C1346="7 - NS",'C1. Verprobung'!$E$23,"-")))))))</f>
        <v>-</v>
      </c>
      <c r="R1346" s="322" t="str">
        <f>IF($C1346="1 - HöS",'C1. Verprobung'!$F$17,
IF($C1346="2 - HöS/HS",'C1. Verprobung'!$F$18,
IF($C1346="3 - HS",'C1. Verprobung'!$F$19,
IF($C1346="4 - HS/MS",'C1. Verprobung'!$F$20,
IF($C1346="5 - MS",'C1. Verprobung'!$F$21,
IF($C1346="6 - MS/NS",'C1. Verprobung'!$F$22,
IF($C1346="7 - NS",'C1. Verprobung'!$F$23,"-")))))))</f>
        <v>-</v>
      </c>
      <c r="S1346" s="151"/>
      <c r="T1346" s="181">
        <f t="shared" si="103"/>
        <v>0</v>
      </c>
      <c r="U1346" s="181">
        <f t="shared" si="104"/>
        <v>0</v>
      </c>
      <c r="V1346" s="181">
        <f t="shared" si="105"/>
        <v>0</v>
      </c>
      <c r="W1346" s="181">
        <f t="shared" si="106"/>
        <v>0</v>
      </c>
      <c r="X1346" s="181">
        <f t="shared" si="107"/>
        <v>0</v>
      </c>
    </row>
    <row r="1347" spans="2:24" ht="15" customHeight="1" x14ac:dyDescent="0.2">
      <c r="B1347" s="337" t="s">
        <v>36</v>
      </c>
      <c r="C1347" s="133" t="s">
        <v>36</v>
      </c>
      <c r="D1347" s="133" t="s">
        <v>36</v>
      </c>
      <c r="E1347" s="133"/>
      <c r="F1347" s="133"/>
      <c r="G1347" s="133"/>
      <c r="H1347" s="133"/>
      <c r="I1347" s="133"/>
      <c r="J1347" s="133"/>
      <c r="K1347" s="154"/>
      <c r="L1347" s="154"/>
      <c r="M1347" s="154"/>
      <c r="N1347" s="154"/>
      <c r="O1347" s="322" t="str">
        <f>IF($C1347="1 - HöS",'C1. Verprobung'!$C$17,
IF($C1347="2 - HöS/HS",'C1. Verprobung'!$C$18,
IF($C1347="3 - HS",'C1. Verprobung'!$C$19,
IF($C1347="4 - HS/MS",'C1. Verprobung'!$C$20,
IF($C1347="5 - MS",'C1. Verprobung'!$C$21,
IF($C1347="6 - MS/NS",'C1. Verprobung'!$C$22,
IF($C1347="7 - NS",'C1. Verprobung'!$C$23,"-")))))))</f>
        <v>-</v>
      </c>
      <c r="P1347" s="322" t="str">
        <f>IF($C1347="1 - HöS",'C1. Verprobung'!$D$17,
IF($C1347="2 - HöS/HS",'C1. Verprobung'!$D$18,
IF($C1347="3 - HS",'C1. Verprobung'!$D$19,
IF($C1347="4 - HS/MS",'C1. Verprobung'!$D$20,
IF($C1347="5 - MS",'C1. Verprobung'!$D$21,
IF($C1347="6 - MS/NS",'C1. Verprobung'!$D$22,
IF($C1347="7 - NS",'C1. Verprobung'!$D$23,"-")))))))</f>
        <v>-</v>
      </c>
      <c r="Q1347" s="322" t="str">
        <f>IF($C1347="1 - HöS",'C1. Verprobung'!$E$17,
IF($C1347="2 - HöS/HS",'C1. Verprobung'!$E$18,
IF($C1347="3 - HS",'C1. Verprobung'!$E$19,
IF($C1347="4 - HS/MS",'C1. Verprobung'!$E$20,
IF($C1347="5 - MS",'C1. Verprobung'!$E$21,
IF($C1347="6 - MS/NS",'C1. Verprobung'!$E$22,
IF($C1347="7 - NS",'C1. Verprobung'!$E$23,"-")))))))</f>
        <v>-</v>
      </c>
      <c r="R1347" s="322" t="str">
        <f>IF($C1347="1 - HöS",'C1. Verprobung'!$F$17,
IF($C1347="2 - HöS/HS",'C1. Verprobung'!$F$18,
IF($C1347="3 - HS",'C1. Verprobung'!$F$19,
IF($C1347="4 - HS/MS",'C1. Verprobung'!$F$20,
IF($C1347="5 - MS",'C1. Verprobung'!$F$21,
IF($C1347="6 - MS/NS",'C1. Verprobung'!$F$22,
IF($C1347="7 - NS",'C1. Verprobung'!$F$23,"-")))))))</f>
        <v>-</v>
      </c>
      <c r="S1347" s="151"/>
      <c r="T1347" s="181">
        <f t="shared" si="103"/>
        <v>0</v>
      </c>
      <c r="U1347" s="181">
        <f t="shared" si="104"/>
        <v>0</v>
      </c>
      <c r="V1347" s="181">
        <f t="shared" si="105"/>
        <v>0</v>
      </c>
      <c r="W1347" s="181">
        <f t="shared" si="106"/>
        <v>0</v>
      </c>
      <c r="X1347" s="181">
        <f t="shared" si="107"/>
        <v>0</v>
      </c>
    </row>
    <row r="1348" spans="2:24" ht="15" customHeight="1" x14ac:dyDescent="0.2">
      <c r="B1348" s="337" t="s">
        <v>36</v>
      </c>
      <c r="C1348" s="133" t="s">
        <v>36</v>
      </c>
      <c r="D1348" s="133" t="s">
        <v>36</v>
      </c>
      <c r="E1348" s="133"/>
      <c r="F1348" s="133"/>
      <c r="G1348" s="133"/>
      <c r="H1348" s="133"/>
      <c r="I1348" s="133"/>
      <c r="J1348" s="133"/>
      <c r="K1348" s="154"/>
      <c r="L1348" s="154"/>
      <c r="M1348" s="154"/>
      <c r="N1348" s="154"/>
      <c r="O1348" s="322" t="str">
        <f>IF($C1348="1 - HöS",'C1. Verprobung'!$C$17,
IF($C1348="2 - HöS/HS",'C1. Verprobung'!$C$18,
IF($C1348="3 - HS",'C1. Verprobung'!$C$19,
IF($C1348="4 - HS/MS",'C1. Verprobung'!$C$20,
IF($C1348="5 - MS",'C1. Verprobung'!$C$21,
IF($C1348="6 - MS/NS",'C1. Verprobung'!$C$22,
IF($C1348="7 - NS",'C1. Verprobung'!$C$23,"-")))))))</f>
        <v>-</v>
      </c>
      <c r="P1348" s="322" t="str">
        <f>IF($C1348="1 - HöS",'C1. Verprobung'!$D$17,
IF($C1348="2 - HöS/HS",'C1. Verprobung'!$D$18,
IF($C1348="3 - HS",'C1. Verprobung'!$D$19,
IF($C1348="4 - HS/MS",'C1. Verprobung'!$D$20,
IF($C1348="5 - MS",'C1. Verprobung'!$D$21,
IF($C1348="6 - MS/NS",'C1. Verprobung'!$D$22,
IF($C1348="7 - NS",'C1. Verprobung'!$D$23,"-")))))))</f>
        <v>-</v>
      </c>
      <c r="Q1348" s="322" t="str">
        <f>IF($C1348="1 - HöS",'C1. Verprobung'!$E$17,
IF($C1348="2 - HöS/HS",'C1. Verprobung'!$E$18,
IF($C1348="3 - HS",'C1. Verprobung'!$E$19,
IF($C1348="4 - HS/MS",'C1. Verprobung'!$E$20,
IF($C1348="5 - MS",'C1. Verprobung'!$E$21,
IF($C1348="6 - MS/NS",'C1. Verprobung'!$E$22,
IF($C1348="7 - NS",'C1. Verprobung'!$E$23,"-")))))))</f>
        <v>-</v>
      </c>
      <c r="R1348" s="322" t="str">
        <f>IF($C1348="1 - HöS",'C1. Verprobung'!$F$17,
IF($C1348="2 - HöS/HS",'C1. Verprobung'!$F$18,
IF($C1348="3 - HS",'C1. Verprobung'!$F$19,
IF($C1348="4 - HS/MS",'C1. Verprobung'!$F$20,
IF($C1348="5 - MS",'C1. Verprobung'!$F$21,
IF($C1348="6 - MS/NS",'C1. Verprobung'!$F$22,
IF($C1348="7 - NS",'C1. Verprobung'!$F$23,"-")))))))</f>
        <v>-</v>
      </c>
      <c r="S1348" s="151"/>
      <c r="T1348" s="181">
        <f t="shared" si="103"/>
        <v>0</v>
      </c>
      <c r="U1348" s="181">
        <f t="shared" si="104"/>
        <v>0</v>
      </c>
      <c r="V1348" s="181">
        <f t="shared" si="105"/>
        <v>0</v>
      </c>
      <c r="W1348" s="181">
        <f t="shared" si="106"/>
        <v>0</v>
      </c>
      <c r="X1348" s="181">
        <f t="shared" si="107"/>
        <v>0</v>
      </c>
    </row>
    <row r="1349" spans="2:24" ht="15" customHeight="1" x14ac:dyDescent="0.2">
      <c r="B1349" s="337" t="s">
        <v>36</v>
      </c>
      <c r="C1349" s="133" t="s">
        <v>36</v>
      </c>
      <c r="D1349" s="133" t="s">
        <v>36</v>
      </c>
      <c r="E1349" s="133"/>
      <c r="F1349" s="133"/>
      <c r="G1349" s="133"/>
      <c r="H1349" s="133"/>
      <c r="I1349" s="133"/>
      <c r="J1349" s="133"/>
      <c r="K1349" s="154"/>
      <c r="L1349" s="154"/>
      <c r="M1349" s="154"/>
      <c r="N1349" s="154"/>
      <c r="O1349" s="322" t="str">
        <f>IF($C1349="1 - HöS",'C1. Verprobung'!$C$17,
IF($C1349="2 - HöS/HS",'C1. Verprobung'!$C$18,
IF($C1349="3 - HS",'C1. Verprobung'!$C$19,
IF($C1349="4 - HS/MS",'C1. Verprobung'!$C$20,
IF($C1349="5 - MS",'C1. Verprobung'!$C$21,
IF($C1349="6 - MS/NS",'C1. Verprobung'!$C$22,
IF($C1349="7 - NS",'C1. Verprobung'!$C$23,"-")))))))</f>
        <v>-</v>
      </c>
      <c r="P1349" s="322" t="str">
        <f>IF($C1349="1 - HöS",'C1. Verprobung'!$D$17,
IF($C1349="2 - HöS/HS",'C1. Verprobung'!$D$18,
IF($C1349="3 - HS",'C1. Verprobung'!$D$19,
IF($C1349="4 - HS/MS",'C1. Verprobung'!$D$20,
IF($C1349="5 - MS",'C1. Verprobung'!$D$21,
IF($C1349="6 - MS/NS",'C1. Verprobung'!$D$22,
IF($C1349="7 - NS",'C1. Verprobung'!$D$23,"-")))))))</f>
        <v>-</v>
      </c>
      <c r="Q1349" s="322" t="str">
        <f>IF($C1349="1 - HöS",'C1. Verprobung'!$E$17,
IF($C1349="2 - HöS/HS",'C1. Verprobung'!$E$18,
IF($C1349="3 - HS",'C1. Verprobung'!$E$19,
IF($C1349="4 - HS/MS",'C1. Verprobung'!$E$20,
IF($C1349="5 - MS",'C1. Verprobung'!$E$21,
IF($C1349="6 - MS/NS",'C1. Verprobung'!$E$22,
IF($C1349="7 - NS",'C1. Verprobung'!$E$23,"-")))))))</f>
        <v>-</v>
      </c>
      <c r="R1349" s="322" t="str">
        <f>IF($C1349="1 - HöS",'C1. Verprobung'!$F$17,
IF($C1349="2 - HöS/HS",'C1. Verprobung'!$F$18,
IF($C1349="3 - HS",'C1. Verprobung'!$F$19,
IF($C1349="4 - HS/MS",'C1. Verprobung'!$F$20,
IF($C1349="5 - MS",'C1. Verprobung'!$F$21,
IF($C1349="6 - MS/NS",'C1. Verprobung'!$F$22,
IF($C1349="7 - NS",'C1. Verprobung'!$F$23,"-")))))))</f>
        <v>-</v>
      </c>
      <c r="S1349" s="151"/>
      <c r="T1349" s="181">
        <f t="shared" si="103"/>
        <v>0</v>
      </c>
      <c r="U1349" s="181">
        <f t="shared" si="104"/>
        <v>0</v>
      </c>
      <c r="V1349" s="181">
        <f t="shared" si="105"/>
        <v>0</v>
      </c>
      <c r="W1349" s="181">
        <f t="shared" si="106"/>
        <v>0</v>
      </c>
      <c r="X1349" s="181">
        <f t="shared" si="107"/>
        <v>0</v>
      </c>
    </row>
    <row r="1350" spans="2:24" ht="15" customHeight="1" x14ac:dyDescent="0.2">
      <c r="B1350" s="337" t="s">
        <v>36</v>
      </c>
      <c r="C1350" s="133" t="s">
        <v>36</v>
      </c>
      <c r="D1350" s="133" t="s">
        <v>36</v>
      </c>
      <c r="E1350" s="133"/>
      <c r="F1350" s="133"/>
      <c r="G1350" s="133"/>
      <c r="H1350" s="133"/>
      <c r="I1350" s="133"/>
      <c r="J1350" s="133"/>
      <c r="K1350" s="154"/>
      <c r="L1350" s="154"/>
      <c r="M1350" s="154"/>
      <c r="N1350" s="154"/>
      <c r="O1350" s="322" t="str">
        <f>IF($C1350="1 - HöS",'C1. Verprobung'!$C$17,
IF($C1350="2 - HöS/HS",'C1. Verprobung'!$C$18,
IF($C1350="3 - HS",'C1. Verprobung'!$C$19,
IF($C1350="4 - HS/MS",'C1. Verprobung'!$C$20,
IF($C1350="5 - MS",'C1. Verprobung'!$C$21,
IF($C1350="6 - MS/NS",'C1. Verprobung'!$C$22,
IF($C1350="7 - NS",'C1. Verprobung'!$C$23,"-")))))))</f>
        <v>-</v>
      </c>
      <c r="P1350" s="322" t="str">
        <f>IF($C1350="1 - HöS",'C1. Verprobung'!$D$17,
IF($C1350="2 - HöS/HS",'C1. Verprobung'!$D$18,
IF($C1350="3 - HS",'C1. Verprobung'!$D$19,
IF($C1350="4 - HS/MS",'C1. Verprobung'!$D$20,
IF($C1350="5 - MS",'C1. Verprobung'!$D$21,
IF($C1350="6 - MS/NS",'C1. Verprobung'!$D$22,
IF($C1350="7 - NS",'C1. Verprobung'!$D$23,"-")))))))</f>
        <v>-</v>
      </c>
      <c r="Q1350" s="322" t="str">
        <f>IF($C1350="1 - HöS",'C1. Verprobung'!$E$17,
IF($C1350="2 - HöS/HS",'C1. Verprobung'!$E$18,
IF($C1350="3 - HS",'C1. Verprobung'!$E$19,
IF($C1350="4 - HS/MS",'C1. Verprobung'!$E$20,
IF($C1350="5 - MS",'C1. Verprobung'!$E$21,
IF($C1350="6 - MS/NS",'C1. Verprobung'!$E$22,
IF($C1350="7 - NS",'C1. Verprobung'!$E$23,"-")))))))</f>
        <v>-</v>
      </c>
      <c r="R1350" s="322" t="str">
        <f>IF($C1350="1 - HöS",'C1. Verprobung'!$F$17,
IF($C1350="2 - HöS/HS",'C1. Verprobung'!$F$18,
IF($C1350="3 - HS",'C1. Verprobung'!$F$19,
IF($C1350="4 - HS/MS",'C1. Verprobung'!$F$20,
IF($C1350="5 - MS",'C1. Verprobung'!$F$21,
IF($C1350="6 - MS/NS",'C1. Verprobung'!$F$22,
IF($C1350="7 - NS",'C1. Verprobung'!$F$23,"-")))))))</f>
        <v>-</v>
      </c>
      <c r="S1350" s="151"/>
      <c r="T1350" s="181">
        <f t="shared" si="103"/>
        <v>0</v>
      </c>
      <c r="U1350" s="181">
        <f t="shared" si="104"/>
        <v>0</v>
      </c>
      <c r="V1350" s="181">
        <f t="shared" si="105"/>
        <v>0</v>
      </c>
      <c r="W1350" s="181">
        <f t="shared" si="106"/>
        <v>0</v>
      </c>
      <c r="X1350" s="181">
        <f t="shared" si="107"/>
        <v>0</v>
      </c>
    </row>
    <row r="1351" spans="2:24" ht="15" customHeight="1" x14ac:dyDescent="0.2">
      <c r="B1351" s="337" t="s">
        <v>36</v>
      </c>
      <c r="C1351" s="133" t="s">
        <v>36</v>
      </c>
      <c r="D1351" s="133" t="s">
        <v>36</v>
      </c>
      <c r="E1351" s="133"/>
      <c r="F1351" s="133"/>
      <c r="G1351" s="133"/>
      <c r="H1351" s="133"/>
      <c r="I1351" s="133"/>
      <c r="J1351" s="133"/>
      <c r="K1351" s="154"/>
      <c r="L1351" s="154"/>
      <c r="M1351" s="154"/>
      <c r="N1351" s="154"/>
      <c r="O1351" s="322" t="str">
        <f>IF($C1351="1 - HöS",'C1. Verprobung'!$C$17,
IF($C1351="2 - HöS/HS",'C1. Verprobung'!$C$18,
IF($C1351="3 - HS",'C1. Verprobung'!$C$19,
IF($C1351="4 - HS/MS",'C1. Verprobung'!$C$20,
IF($C1351="5 - MS",'C1. Verprobung'!$C$21,
IF($C1351="6 - MS/NS",'C1. Verprobung'!$C$22,
IF($C1351="7 - NS",'C1. Verprobung'!$C$23,"-")))))))</f>
        <v>-</v>
      </c>
      <c r="P1351" s="322" t="str">
        <f>IF($C1351="1 - HöS",'C1. Verprobung'!$D$17,
IF($C1351="2 - HöS/HS",'C1. Verprobung'!$D$18,
IF($C1351="3 - HS",'C1. Verprobung'!$D$19,
IF($C1351="4 - HS/MS",'C1. Verprobung'!$D$20,
IF($C1351="5 - MS",'C1. Verprobung'!$D$21,
IF($C1351="6 - MS/NS",'C1. Verprobung'!$D$22,
IF($C1351="7 - NS",'C1. Verprobung'!$D$23,"-")))))))</f>
        <v>-</v>
      </c>
      <c r="Q1351" s="322" t="str">
        <f>IF($C1351="1 - HöS",'C1. Verprobung'!$E$17,
IF($C1351="2 - HöS/HS",'C1. Verprobung'!$E$18,
IF($C1351="3 - HS",'C1. Verprobung'!$E$19,
IF($C1351="4 - HS/MS",'C1. Verprobung'!$E$20,
IF($C1351="5 - MS",'C1. Verprobung'!$E$21,
IF($C1351="6 - MS/NS",'C1. Verprobung'!$E$22,
IF($C1351="7 - NS",'C1. Verprobung'!$E$23,"-")))))))</f>
        <v>-</v>
      </c>
      <c r="R1351" s="322" t="str">
        <f>IF($C1351="1 - HöS",'C1. Verprobung'!$F$17,
IF($C1351="2 - HöS/HS",'C1. Verprobung'!$F$18,
IF($C1351="3 - HS",'C1. Verprobung'!$F$19,
IF($C1351="4 - HS/MS",'C1. Verprobung'!$F$20,
IF($C1351="5 - MS",'C1. Verprobung'!$F$21,
IF($C1351="6 - MS/NS",'C1. Verprobung'!$F$22,
IF($C1351="7 - NS",'C1. Verprobung'!$F$23,"-")))))))</f>
        <v>-</v>
      </c>
      <c r="S1351" s="151"/>
      <c r="T1351" s="181">
        <f t="shared" si="103"/>
        <v>0</v>
      </c>
      <c r="U1351" s="181">
        <f t="shared" si="104"/>
        <v>0</v>
      </c>
      <c r="V1351" s="181">
        <f t="shared" si="105"/>
        <v>0</v>
      </c>
      <c r="W1351" s="181">
        <f t="shared" si="106"/>
        <v>0</v>
      </c>
      <c r="X1351" s="181">
        <f t="shared" si="107"/>
        <v>0</v>
      </c>
    </row>
    <row r="1352" spans="2:24" ht="15" customHeight="1" x14ac:dyDescent="0.2">
      <c r="B1352" s="337" t="s">
        <v>36</v>
      </c>
      <c r="C1352" s="133" t="s">
        <v>36</v>
      </c>
      <c r="D1352" s="133" t="s">
        <v>36</v>
      </c>
      <c r="E1352" s="133"/>
      <c r="F1352" s="133"/>
      <c r="G1352" s="133"/>
      <c r="H1352" s="133"/>
      <c r="I1352" s="133"/>
      <c r="J1352" s="133"/>
      <c r="K1352" s="154"/>
      <c r="L1352" s="154"/>
      <c r="M1352" s="154"/>
      <c r="N1352" s="154"/>
      <c r="O1352" s="322" t="str">
        <f>IF($C1352="1 - HöS",'C1. Verprobung'!$C$17,
IF($C1352="2 - HöS/HS",'C1. Verprobung'!$C$18,
IF($C1352="3 - HS",'C1. Verprobung'!$C$19,
IF($C1352="4 - HS/MS",'C1. Verprobung'!$C$20,
IF($C1352="5 - MS",'C1. Verprobung'!$C$21,
IF($C1352="6 - MS/NS",'C1. Verprobung'!$C$22,
IF($C1352="7 - NS",'C1. Verprobung'!$C$23,"-")))))))</f>
        <v>-</v>
      </c>
      <c r="P1352" s="322" t="str">
        <f>IF($C1352="1 - HöS",'C1. Verprobung'!$D$17,
IF($C1352="2 - HöS/HS",'C1. Verprobung'!$D$18,
IF($C1352="3 - HS",'C1. Verprobung'!$D$19,
IF($C1352="4 - HS/MS",'C1. Verprobung'!$D$20,
IF($C1352="5 - MS",'C1. Verprobung'!$D$21,
IF($C1352="6 - MS/NS",'C1. Verprobung'!$D$22,
IF($C1352="7 - NS",'C1. Verprobung'!$D$23,"-")))))))</f>
        <v>-</v>
      </c>
      <c r="Q1352" s="322" t="str">
        <f>IF($C1352="1 - HöS",'C1. Verprobung'!$E$17,
IF($C1352="2 - HöS/HS",'C1. Verprobung'!$E$18,
IF($C1352="3 - HS",'C1. Verprobung'!$E$19,
IF($C1352="4 - HS/MS",'C1. Verprobung'!$E$20,
IF($C1352="5 - MS",'C1. Verprobung'!$E$21,
IF($C1352="6 - MS/NS",'C1. Verprobung'!$E$22,
IF($C1352="7 - NS",'C1. Verprobung'!$E$23,"-")))))))</f>
        <v>-</v>
      </c>
      <c r="R1352" s="322" t="str">
        <f>IF($C1352="1 - HöS",'C1. Verprobung'!$F$17,
IF($C1352="2 - HöS/HS",'C1. Verprobung'!$F$18,
IF($C1352="3 - HS",'C1. Verprobung'!$F$19,
IF($C1352="4 - HS/MS",'C1. Verprobung'!$F$20,
IF($C1352="5 - MS",'C1. Verprobung'!$F$21,
IF($C1352="6 - MS/NS",'C1. Verprobung'!$F$22,
IF($C1352="7 - NS",'C1. Verprobung'!$F$23,"-")))))))</f>
        <v>-</v>
      </c>
      <c r="S1352" s="151"/>
      <c r="T1352" s="181">
        <f t="shared" si="103"/>
        <v>0</v>
      </c>
      <c r="U1352" s="181">
        <f t="shared" si="104"/>
        <v>0</v>
      </c>
      <c r="V1352" s="181">
        <f t="shared" si="105"/>
        <v>0</v>
      </c>
      <c r="W1352" s="181">
        <f t="shared" si="106"/>
        <v>0</v>
      </c>
      <c r="X1352" s="181">
        <f t="shared" si="107"/>
        <v>0</v>
      </c>
    </row>
    <row r="1353" spans="2:24" ht="15" customHeight="1" x14ac:dyDescent="0.2">
      <c r="B1353" s="337" t="s">
        <v>36</v>
      </c>
      <c r="C1353" s="133" t="s">
        <v>36</v>
      </c>
      <c r="D1353" s="133" t="s">
        <v>36</v>
      </c>
      <c r="E1353" s="133"/>
      <c r="F1353" s="133"/>
      <c r="G1353" s="133"/>
      <c r="H1353" s="133"/>
      <c r="I1353" s="133"/>
      <c r="J1353" s="133"/>
      <c r="K1353" s="154"/>
      <c r="L1353" s="154"/>
      <c r="M1353" s="154"/>
      <c r="N1353" s="154"/>
      <c r="O1353" s="322" t="str">
        <f>IF($C1353="1 - HöS",'C1. Verprobung'!$C$17,
IF($C1353="2 - HöS/HS",'C1. Verprobung'!$C$18,
IF($C1353="3 - HS",'C1. Verprobung'!$C$19,
IF($C1353="4 - HS/MS",'C1. Verprobung'!$C$20,
IF($C1353="5 - MS",'C1. Verprobung'!$C$21,
IF($C1353="6 - MS/NS",'C1. Verprobung'!$C$22,
IF($C1353="7 - NS",'C1. Verprobung'!$C$23,"-")))))))</f>
        <v>-</v>
      </c>
      <c r="P1353" s="322" t="str">
        <f>IF($C1353="1 - HöS",'C1. Verprobung'!$D$17,
IF($C1353="2 - HöS/HS",'C1. Verprobung'!$D$18,
IF($C1353="3 - HS",'C1. Verprobung'!$D$19,
IF($C1353="4 - HS/MS",'C1. Verprobung'!$D$20,
IF($C1353="5 - MS",'C1. Verprobung'!$D$21,
IF($C1353="6 - MS/NS",'C1. Verprobung'!$D$22,
IF($C1353="7 - NS",'C1. Verprobung'!$D$23,"-")))))))</f>
        <v>-</v>
      </c>
      <c r="Q1353" s="322" t="str">
        <f>IF($C1353="1 - HöS",'C1. Verprobung'!$E$17,
IF($C1353="2 - HöS/HS",'C1. Verprobung'!$E$18,
IF($C1353="3 - HS",'C1. Verprobung'!$E$19,
IF($C1353="4 - HS/MS",'C1. Verprobung'!$E$20,
IF($C1353="5 - MS",'C1. Verprobung'!$E$21,
IF($C1353="6 - MS/NS",'C1. Verprobung'!$E$22,
IF($C1353="7 - NS",'C1. Verprobung'!$E$23,"-")))))))</f>
        <v>-</v>
      </c>
      <c r="R1353" s="322" t="str">
        <f>IF($C1353="1 - HöS",'C1. Verprobung'!$F$17,
IF($C1353="2 - HöS/HS",'C1. Verprobung'!$F$18,
IF($C1353="3 - HS",'C1. Verprobung'!$F$19,
IF($C1353="4 - HS/MS",'C1. Verprobung'!$F$20,
IF($C1353="5 - MS",'C1. Verprobung'!$F$21,
IF($C1353="6 - MS/NS",'C1. Verprobung'!$F$22,
IF($C1353="7 - NS",'C1. Verprobung'!$F$23,"-")))))))</f>
        <v>-</v>
      </c>
      <c r="S1353" s="151"/>
      <c r="T1353" s="181">
        <f t="shared" si="103"/>
        <v>0</v>
      </c>
      <c r="U1353" s="181">
        <f t="shared" si="104"/>
        <v>0</v>
      </c>
      <c r="V1353" s="181">
        <f t="shared" si="105"/>
        <v>0</v>
      </c>
      <c r="W1353" s="181">
        <f t="shared" si="106"/>
        <v>0</v>
      </c>
      <c r="X1353" s="181">
        <f t="shared" si="107"/>
        <v>0</v>
      </c>
    </row>
    <row r="1354" spans="2:24" ht="15" customHeight="1" x14ac:dyDescent="0.2">
      <c r="B1354" s="337" t="s">
        <v>36</v>
      </c>
      <c r="C1354" s="133" t="s">
        <v>36</v>
      </c>
      <c r="D1354" s="133" t="s">
        <v>36</v>
      </c>
      <c r="E1354" s="133"/>
      <c r="F1354" s="133"/>
      <c r="G1354" s="133"/>
      <c r="H1354" s="133"/>
      <c r="I1354" s="133"/>
      <c r="J1354" s="133"/>
      <c r="K1354" s="154"/>
      <c r="L1354" s="154"/>
      <c r="M1354" s="154"/>
      <c r="N1354" s="154"/>
      <c r="O1354" s="322" t="str">
        <f>IF($C1354="1 - HöS",'C1. Verprobung'!$C$17,
IF($C1354="2 - HöS/HS",'C1. Verprobung'!$C$18,
IF($C1354="3 - HS",'C1. Verprobung'!$C$19,
IF($C1354="4 - HS/MS",'C1. Verprobung'!$C$20,
IF($C1354="5 - MS",'C1. Verprobung'!$C$21,
IF($C1354="6 - MS/NS",'C1. Verprobung'!$C$22,
IF($C1354="7 - NS",'C1. Verprobung'!$C$23,"-")))))))</f>
        <v>-</v>
      </c>
      <c r="P1354" s="322" t="str">
        <f>IF($C1354="1 - HöS",'C1. Verprobung'!$D$17,
IF($C1354="2 - HöS/HS",'C1. Verprobung'!$D$18,
IF($C1354="3 - HS",'C1. Verprobung'!$D$19,
IF($C1354="4 - HS/MS",'C1. Verprobung'!$D$20,
IF($C1354="5 - MS",'C1. Verprobung'!$D$21,
IF($C1354="6 - MS/NS",'C1. Verprobung'!$D$22,
IF($C1354="7 - NS",'C1. Verprobung'!$D$23,"-")))))))</f>
        <v>-</v>
      </c>
      <c r="Q1354" s="322" t="str">
        <f>IF($C1354="1 - HöS",'C1. Verprobung'!$E$17,
IF($C1354="2 - HöS/HS",'C1. Verprobung'!$E$18,
IF($C1354="3 - HS",'C1. Verprobung'!$E$19,
IF($C1354="4 - HS/MS",'C1. Verprobung'!$E$20,
IF($C1354="5 - MS",'C1. Verprobung'!$E$21,
IF($C1354="6 - MS/NS",'C1. Verprobung'!$E$22,
IF($C1354="7 - NS",'C1. Verprobung'!$E$23,"-")))))))</f>
        <v>-</v>
      </c>
      <c r="R1354" s="322" t="str">
        <f>IF($C1354="1 - HöS",'C1. Verprobung'!$F$17,
IF($C1354="2 - HöS/HS",'C1. Verprobung'!$F$18,
IF($C1354="3 - HS",'C1. Verprobung'!$F$19,
IF($C1354="4 - HS/MS",'C1. Verprobung'!$F$20,
IF($C1354="5 - MS",'C1. Verprobung'!$F$21,
IF($C1354="6 - MS/NS",'C1. Verprobung'!$F$22,
IF($C1354="7 - NS",'C1. Verprobung'!$F$23,"-")))))))</f>
        <v>-</v>
      </c>
      <c r="S1354" s="151"/>
      <c r="T1354" s="181">
        <f t="shared" si="103"/>
        <v>0</v>
      </c>
      <c r="U1354" s="181">
        <f t="shared" si="104"/>
        <v>0</v>
      </c>
      <c r="V1354" s="181">
        <f t="shared" si="105"/>
        <v>0</v>
      </c>
      <c r="W1354" s="181">
        <f t="shared" si="106"/>
        <v>0</v>
      </c>
      <c r="X1354" s="181">
        <f t="shared" si="107"/>
        <v>0</v>
      </c>
    </row>
    <row r="1355" spans="2:24" ht="15" customHeight="1" x14ac:dyDescent="0.2">
      <c r="B1355" s="337" t="s">
        <v>36</v>
      </c>
      <c r="C1355" s="133" t="s">
        <v>36</v>
      </c>
      <c r="D1355" s="133" t="s">
        <v>36</v>
      </c>
      <c r="E1355" s="133"/>
      <c r="F1355" s="133"/>
      <c r="G1355" s="133"/>
      <c r="H1355" s="133"/>
      <c r="I1355" s="133"/>
      <c r="J1355" s="133"/>
      <c r="K1355" s="154"/>
      <c r="L1355" s="154"/>
      <c r="M1355" s="154"/>
      <c r="N1355" s="154"/>
      <c r="O1355" s="322" t="str">
        <f>IF($C1355="1 - HöS",'C1. Verprobung'!$C$17,
IF($C1355="2 - HöS/HS",'C1. Verprobung'!$C$18,
IF($C1355="3 - HS",'C1. Verprobung'!$C$19,
IF($C1355="4 - HS/MS",'C1. Verprobung'!$C$20,
IF($C1355="5 - MS",'C1. Verprobung'!$C$21,
IF($C1355="6 - MS/NS",'C1. Verprobung'!$C$22,
IF($C1355="7 - NS",'C1. Verprobung'!$C$23,"-")))))))</f>
        <v>-</v>
      </c>
      <c r="P1355" s="322" t="str">
        <f>IF($C1355="1 - HöS",'C1. Verprobung'!$D$17,
IF($C1355="2 - HöS/HS",'C1. Verprobung'!$D$18,
IF($C1355="3 - HS",'C1. Verprobung'!$D$19,
IF($C1355="4 - HS/MS",'C1. Verprobung'!$D$20,
IF($C1355="5 - MS",'C1. Verprobung'!$D$21,
IF($C1355="6 - MS/NS",'C1. Verprobung'!$D$22,
IF($C1355="7 - NS",'C1. Verprobung'!$D$23,"-")))))))</f>
        <v>-</v>
      </c>
      <c r="Q1355" s="322" t="str">
        <f>IF($C1355="1 - HöS",'C1. Verprobung'!$E$17,
IF($C1355="2 - HöS/HS",'C1. Verprobung'!$E$18,
IF($C1355="3 - HS",'C1. Verprobung'!$E$19,
IF($C1355="4 - HS/MS",'C1. Verprobung'!$E$20,
IF($C1355="5 - MS",'C1. Verprobung'!$E$21,
IF($C1355="6 - MS/NS",'C1. Verprobung'!$E$22,
IF($C1355="7 - NS",'C1. Verprobung'!$E$23,"-")))))))</f>
        <v>-</v>
      </c>
      <c r="R1355" s="322" t="str">
        <f>IF($C1355="1 - HöS",'C1. Verprobung'!$F$17,
IF($C1355="2 - HöS/HS",'C1. Verprobung'!$F$18,
IF($C1355="3 - HS",'C1. Verprobung'!$F$19,
IF($C1355="4 - HS/MS",'C1. Verprobung'!$F$20,
IF($C1355="5 - MS",'C1. Verprobung'!$F$21,
IF($C1355="6 - MS/NS",'C1. Verprobung'!$F$22,
IF($C1355="7 - NS",'C1. Verprobung'!$F$23,"-")))))))</f>
        <v>-</v>
      </c>
      <c r="S1355" s="151"/>
      <c r="T1355" s="181">
        <f t="shared" si="103"/>
        <v>0</v>
      </c>
      <c r="U1355" s="181">
        <f t="shared" si="104"/>
        <v>0</v>
      </c>
      <c r="V1355" s="181">
        <f t="shared" si="105"/>
        <v>0</v>
      </c>
      <c r="W1355" s="181">
        <f t="shared" si="106"/>
        <v>0</v>
      </c>
      <c r="X1355" s="181">
        <f t="shared" si="107"/>
        <v>0</v>
      </c>
    </row>
    <row r="1356" spans="2:24" ht="15" customHeight="1" x14ac:dyDescent="0.2">
      <c r="B1356" s="337" t="s">
        <v>36</v>
      </c>
      <c r="C1356" s="133" t="s">
        <v>36</v>
      </c>
      <c r="D1356" s="133" t="s">
        <v>36</v>
      </c>
      <c r="E1356" s="133"/>
      <c r="F1356" s="133"/>
      <c r="G1356" s="133"/>
      <c r="H1356" s="133"/>
      <c r="I1356" s="133"/>
      <c r="J1356" s="133"/>
      <c r="K1356" s="154"/>
      <c r="L1356" s="154"/>
      <c r="M1356" s="154"/>
      <c r="N1356" s="154"/>
      <c r="O1356" s="322" t="str">
        <f>IF($C1356="1 - HöS",'C1. Verprobung'!$C$17,
IF($C1356="2 - HöS/HS",'C1. Verprobung'!$C$18,
IF($C1356="3 - HS",'C1. Verprobung'!$C$19,
IF($C1356="4 - HS/MS",'C1. Verprobung'!$C$20,
IF($C1356="5 - MS",'C1. Verprobung'!$C$21,
IF($C1356="6 - MS/NS",'C1. Verprobung'!$C$22,
IF($C1356="7 - NS",'C1. Verprobung'!$C$23,"-")))))))</f>
        <v>-</v>
      </c>
      <c r="P1356" s="322" t="str">
        <f>IF($C1356="1 - HöS",'C1. Verprobung'!$D$17,
IF($C1356="2 - HöS/HS",'C1. Verprobung'!$D$18,
IF($C1356="3 - HS",'C1. Verprobung'!$D$19,
IF($C1356="4 - HS/MS",'C1. Verprobung'!$D$20,
IF($C1356="5 - MS",'C1. Verprobung'!$D$21,
IF($C1356="6 - MS/NS",'C1. Verprobung'!$D$22,
IF($C1356="7 - NS",'C1. Verprobung'!$D$23,"-")))))))</f>
        <v>-</v>
      </c>
      <c r="Q1356" s="322" t="str">
        <f>IF($C1356="1 - HöS",'C1. Verprobung'!$E$17,
IF($C1356="2 - HöS/HS",'C1. Verprobung'!$E$18,
IF($C1356="3 - HS",'C1. Verprobung'!$E$19,
IF($C1356="4 - HS/MS",'C1. Verprobung'!$E$20,
IF($C1356="5 - MS",'C1. Verprobung'!$E$21,
IF($C1356="6 - MS/NS",'C1. Verprobung'!$E$22,
IF($C1356="7 - NS",'C1. Verprobung'!$E$23,"-")))))))</f>
        <v>-</v>
      </c>
      <c r="R1356" s="322" t="str">
        <f>IF($C1356="1 - HöS",'C1. Verprobung'!$F$17,
IF($C1356="2 - HöS/HS",'C1. Verprobung'!$F$18,
IF($C1356="3 - HS",'C1. Verprobung'!$F$19,
IF($C1356="4 - HS/MS",'C1. Verprobung'!$F$20,
IF($C1356="5 - MS",'C1. Verprobung'!$F$21,
IF($C1356="6 - MS/NS",'C1. Verprobung'!$F$22,
IF($C1356="7 - NS",'C1. Verprobung'!$F$23,"-")))))))</f>
        <v>-</v>
      </c>
      <c r="S1356" s="151"/>
      <c r="T1356" s="181">
        <f t="shared" si="103"/>
        <v>0</v>
      </c>
      <c r="U1356" s="181">
        <f t="shared" si="104"/>
        <v>0</v>
      </c>
      <c r="V1356" s="181">
        <f t="shared" si="105"/>
        <v>0</v>
      </c>
      <c r="W1356" s="181">
        <f t="shared" si="106"/>
        <v>0</v>
      </c>
      <c r="X1356" s="181">
        <f t="shared" si="107"/>
        <v>0</v>
      </c>
    </row>
    <row r="1357" spans="2:24" ht="15" customHeight="1" x14ac:dyDescent="0.2">
      <c r="B1357" s="337" t="s">
        <v>36</v>
      </c>
      <c r="C1357" s="133" t="s">
        <v>36</v>
      </c>
      <c r="D1357" s="133" t="s">
        <v>36</v>
      </c>
      <c r="E1357" s="133"/>
      <c r="F1357" s="133"/>
      <c r="G1357" s="133"/>
      <c r="H1357" s="133"/>
      <c r="I1357" s="133"/>
      <c r="J1357" s="133"/>
      <c r="K1357" s="154"/>
      <c r="L1357" s="154"/>
      <c r="M1357" s="154"/>
      <c r="N1357" s="154"/>
      <c r="O1357" s="322" t="str">
        <f>IF($C1357="1 - HöS",'C1. Verprobung'!$C$17,
IF($C1357="2 - HöS/HS",'C1. Verprobung'!$C$18,
IF($C1357="3 - HS",'C1. Verprobung'!$C$19,
IF($C1357="4 - HS/MS",'C1. Verprobung'!$C$20,
IF($C1357="5 - MS",'C1. Verprobung'!$C$21,
IF($C1357="6 - MS/NS",'C1. Verprobung'!$C$22,
IF($C1357="7 - NS",'C1. Verprobung'!$C$23,"-")))))))</f>
        <v>-</v>
      </c>
      <c r="P1357" s="322" t="str">
        <f>IF($C1357="1 - HöS",'C1. Verprobung'!$D$17,
IF($C1357="2 - HöS/HS",'C1. Verprobung'!$D$18,
IF($C1357="3 - HS",'C1. Verprobung'!$D$19,
IF($C1357="4 - HS/MS",'C1. Verprobung'!$D$20,
IF($C1357="5 - MS",'C1. Verprobung'!$D$21,
IF($C1357="6 - MS/NS",'C1. Verprobung'!$D$22,
IF($C1357="7 - NS",'C1. Verprobung'!$D$23,"-")))))))</f>
        <v>-</v>
      </c>
      <c r="Q1357" s="322" t="str">
        <f>IF($C1357="1 - HöS",'C1. Verprobung'!$E$17,
IF($C1357="2 - HöS/HS",'C1. Verprobung'!$E$18,
IF($C1357="3 - HS",'C1. Verprobung'!$E$19,
IF($C1357="4 - HS/MS",'C1. Verprobung'!$E$20,
IF($C1357="5 - MS",'C1. Verprobung'!$E$21,
IF($C1357="6 - MS/NS",'C1. Verprobung'!$E$22,
IF($C1357="7 - NS",'C1. Verprobung'!$E$23,"-")))))))</f>
        <v>-</v>
      </c>
      <c r="R1357" s="322" t="str">
        <f>IF($C1357="1 - HöS",'C1. Verprobung'!$F$17,
IF($C1357="2 - HöS/HS",'C1. Verprobung'!$F$18,
IF($C1357="3 - HS",'C1. Verprobung'!$F$19,
IF($C1357="4 - HS/MS",'C1. Verprobung'!$F$20,
IF($C1357="5 - MS",'C1. Verprobung'!$F$21,
IF($C1357="6 - MS/NS",'C1. Verprobung'!$F$22,
IF($C1357="7 - NS",'C1. Verprobung'!$F$23,"-")))))))</f>
        <v>-</v>
      </c>
      <c r="S1357" s="151"/>
      <c r="T1357" s="181">
        <f t="shared" si="103"/>
        <v>0</v>
      </c>
      <c r="U1357" s="181">
        <f t="shared" si="104"/>
        <v>0</v>
      </c>
      <c r="V1357" s="181">
        <f t="shared" si="105"/>
        <v>0</v>
      </c>
      <c r="W1357" s="181">
        <f t="shared" si="106"/>
        <v>0</v>
      </c>
      <c r="X1357" s="181">
        <f t="shared" si="107"/>
        <v>0</v>
      </c>
    </row>
    <row r="1358" spans="2:24" ht="15" customHeight="1" x14ac:dyDescent="0.2">
      <c r="B1358" s="337" t="s">
        <v>36</v>
      </c>
      <c r="C1358" s="133" t="s">
        <v>36</v>
      </c>
      <c r="D1358" s="133" t="s">
        <v>36</v>
      </c>
      <c r="E1358" s="133"/>
      <c r="F1358" s="133"/>
      <c r="G1358" s="133"/>
      <c r="H1358" s="133"/>
      <c r="I1358" s="133"/>
      <c r="J1358" s="133"/>
      <c r="K1358" s="154"/>
      <c r="L1358" s="154"/>
      <c r="M1358" s="154"/>
      <c r="N1358" s="154"/>
      <c r="O1358" s="322" t="str">
        <f>IF($C1358="1 - HöS",'C1. Verprobung'!$C$17,
IF($C1358="2 - HöS/HS",'C1. Verprobung'!$C$18,
IF($C1358="3 - HS",'C1. Verprobung'!$C$19,
IF($C1358="4 - HS/MS",'C1. Verprobung'!$C$20,
IF($C1358="5 - MS",'C1. Verprobung'!$C$21,
IF($C1358="6 - MS/NS",'C1. Verprobung'!$C$22,
IF($C1358="7 - NS",'C1. Verprobung'!$C$23,"-")))))))</f>
        <v>-</v>
      </c>
      <c r="P1358" s="322" t="str">
        <f>IF($C1358="1 - HöS",'C1. Verprobung'!$D$17,
IF($C1358="2 - HöS/HS",'C1. Verprobung'!$D$18,
IF($C1358="3 - HS",'C1. Verprobung'!$D$19,
IF($C1358="4 - HS/MS",'C1. Verprobung'!$D$20,
IF($C1358="5 - MS",'C1. Verprobung'!$D$21,
IF($C1358="6 - MS/NS",'C1. Verprobung'!$D$22,
IF($C1358="7 - NS",'C1. Verprobung'!$D$23,"-")))))))</f>
        <v>-</v>
      </c>
      <c r="Q1358" s="322" t="str">
        <f>IF($C1358="1 - HöS",'C1. Verprobung'!$E$17,
IF($C1358="2 - HöS/HS",'C1. Verprobung'!$E$18,
IF($C1358="3 - HS",'C1. Verprobung'!$E$19,
IF($C1358="4 - HS/MS",'C1. Verprobung'!$E$20,
IF($C1358="5 - MS",'C1. Verprobung'!$E$21,
IF($C1358="6 - MS/NS",'C1. Verprobung'!$E$22,
IF($C1358="7 - NS",'C1. Verprobung'!$E$23,"-")))))))</f>
        <v>-</v>
      </c>
      <c r="R1358" s="322" t="str">
        <f>IF($C1358="1 - HöS",'C1. Verprobung'!$F$17,
IF($C1358="2 - HöS/HS",'C1. Verprobung'!$F$18,
IF($C1358="3 - HS",'C1. Verprobung'!$F$19,
IF($C1358="4 - HS/MS",'C1. Verprobung'!$F$20,
IF($C1358="5 - MS",'C1. Verprobung'!$F$21,
IF($C1358="6 - MS/NS",'C1. Verprobung'!$F$22,
IF($C1358="7 - NS",'C1. Verprobung'!$F$23,"-")))))))</f>
        <v>-</v>
      </c>
      <c r="S1358" s="151"/>
      <c r="T1358" s="181">
        <f t="shared" si="103"/>
        <v>0</v>
      </c>
      <c r="U1358" s="181">
        <f t="shared" si="104"/>
        <v>0</v>
      </c>
      <c r="V1358" s="181">
        <f t="shared" si="105"/>
        <v>0</v>
      </c>
      <c r="W1358" s="181">
        <f t="shared" si="106"/>
        <v>0</v>
      </c>
      <c r="X1358" s="181">
        <f t="shared" si="107"/>
        <v>0</v>
      </c>
    </row>
    <row r="1359" spans="2:24" ht="15" customHeight="1" x14ac:dyDescent="0.2">
      <c r="B1359" s="337" t="s">
        <v>36</v>
      </c>
      <c r="C1359" s="133" t="s">
        <v>36</v>
      </c>
      <c r="D1359" s="133" t="s">
        <v>36</v>
      </c>
      <c r="E1359" s="133"/>
      <c r="F1359" s="133"/>
      <c r="G1359" s="133"/>
      <c r="H1359" s="133"/>
      <c r="I1359" s="133"/>
      <c r="J1359" s="133"/>
      <c r="K1359" s="154"/>
      <c r="L1359" s="154"/>
      <c r="M1359" s="154"/>
      <c r="N1359" s="154"/>
      <c r="O1359" s="322" t="str">
        <f>IF($C1359="1 - HöS",'C1. Verprobung'!$C$17,
IF($C1359="2 - HöS/HS",'C1. Verprobung'!$C$18,
IF($C1359="3 - HS",'C1. Verprobung'!$C$19,
IF($C1359="4 - HS/MS",'C1. Verprobung'!$C$20,
IF($C1359="5 - MS",'C1. Verprobung'!$C$21,
IF($C1359="6 - MS/NS",'C1. Verprobung'!$C$22,
IF($C1359="7 - NS",'C1. Verprobung'!$C$23,"-")))))))</f>
        <v>-</v>
      </c>
      <c r="P1359" s="322" t="str">
        <f>IF($C1359="1 - HöS",'C1. Verprobung'!$D$17,
IF($C1359="2 - HöS/HS",'C1. Verprobung'!$D$18,
IF($C1359="3 - HS",'C1. Verprobung'!$D$19,
IF($C1359="4 - HS/MS",'C1. Verprobung'!$D$20,
IF($C1359="5 - MS",'C1. Verprobung'!$D$21,
IF($C1359="6 - MS/NS",'C1. Verprobung'!$D$22,
IF($C1359="7 - NS",'C1. Verprobung'!$D$23,"-")))))))</f>
        <v>-</v>
      </c>
      <c r="Q1359" s="322" t="str">
        <f>IF($C1359="1 - HöS",'C1. Verprobung'!$E$17,
IF($C1359="2 - HöS/HS",'C1. Verprobung'!$E$18,
IF($C1359="3 - HS",'C1. Verprobung'!$E$19,
IF($C1359="4 - HS/MS",'C1. Verprobung'!$E$20,
IF($C1359="5 - MS",'C1. Verprobung'!$E$21,
IF($C1359="6 - MS/NS",'C1. Verprobung'!$E$22,
IF($C1359="7 - NS",'C1. Verprobung'!$E$23,"-")))))))</f>
        <v>-</v>
      </c>
      <c r="R1359" s="322" t="str">
        <f>IF($C1359="1 - HöS",'C1. Verprobung'!$F$17,
IF($C1359="2 - HöS/HS",'C1. Verprobung'!$F$18,
IF($C1359="3 - HS",'C1. Verprobung'!$F$19,
IF($C1359="4 - HS/MS",'C1. Verprobung'!$F$20,
IF($C1359="5 - MS",'C1. Verprobung'!$F$21,
IF($C1359="6 - MS/NS",'C1. Verprobung'!$F$22,
IF($C1359="7 - NS",'C1. Verprobung'!$F$23,"-")))))))</f>
        <v>-</v>
      </c>
      <c r="S1359" s="151"/>
      <c r="T1359" s="181">
        <f t="shared" si="103"/>
        <v>0</v>
      </c>
      <c r="U1359" s="181">
        <f t="shared" si="104"/>
        <v>0</v>
      </c>
      <c r="V1359" s="181">
        <f t="shared" si="105"/>
        <v>0</v>
      </c>
      <c r="W1359" s="181">
        <f t="shared" si="106"/>
        <v>0</v>
      </c>
      <c r="X1359" s="181">
        <f t="shared" si="107"/>
        <v>0</v>
      </c>
    </row>
    <row r="1360" spans="2:24" ht="15" customHeight="1" x14ac:dyDescent="0.2">
      <c r="B1360" s="337" t="s">
        <v>36</v>
      </c>
      <c r="C1360" s="133" t="s">
        <v>36</v>
      </c>
      <c r="D1360" s="133" t="s">
        <v>36</v>
      </c>
      <c r="E1360" s="133"/>
      <c r="F1360" s="133"/>
      <c r="G1360" s="133"/>
      <c r="H1360" s="133"/>
      <c r="I1360" s="133"/>
      <c r="J1360" s="133"/>
      <c r="K1360" s="154"/>
      <c r="L1360" s="154"/>
      <c r="M1360" s="154"/>
      <c r="N1360" s="154"/>
      <c r="O1360" s="322" t="str">
        <f>IF($C1360="1 - HöS",'C1. Verprobung'!$C$17,
IF($C1360="2 - HöS/HS",'C1. Verprobung'!$C$18,
IF($C1360="3 - HS",'C1. Verprobung'!$C$19,
IF($C1360="4 - HS/MS",'C1. Verprobung'!$C$20,
IF($C1360="5 - MS",'C1. Verprobung'!$C$21,
IF($C1360="6 - MS/NS",'C1. Verprobung'!$C$22,
IF($C1360="7 - NS",'C1. Verprobung'!$C$23,"-")))))))</f>
        <v>-</v>
      </c>
      <c r="P1360" s="322" t="str">
        <f>IF($C1360="1 - HöS",'C1. Verprobung'!$D$17,
IF($C1360="2 - HöS/HS",'C1. Verprobung'!$D$18,
IF($C1360="3 - HS",'C1. Verprobung'!$D$19,
IF($C1360="4 - HS/MS",'C1. Verprobung'!$D$20,
IF($C1360="5 - MS",'C1. Verprobung'!$D$21,
IF($C1360="6 - MS/NS",'C1. Verprobung'!$D$22,
IF($C1360="7 - NS",'C1. Verprobung'!$D$23,"-")))))))</f>
        <v>-</v>
      </c>
      <c r="Q1360" s="322" t="str">
        <f>IF($C1360="1 - HöS",'C1. Verprobung'!$E$17,
IF($C1360="2 - HöS/HS",'C1. Verprobung'!$E$18,
IF($C1360="3 - HS",'C1. Verprobung'!$E$19,
IF($C1360="4 - HS/MS",'C1. Verprobung'!$E$20,
IF($C1360="5 - MS",'C1. Verprobung'!$E$21,
IF($C1360="6 - MS/NS",'C1. Verprobung'!$E$22,
IF($C1360="7 - NS",'C1. Verprobung'!$E$23,"-")))))))</f>
        <v>-</v>
      </c>
      <c r="R1360" s="322" t="str">
        <f>IF($C1360="1 - HöS",'C1. Verprobung'!$F$17,
IF($C1360="2 - HöS/HS",'C1. Verprobung'!$F$18,
IF($C1360="3 - HS",'C1. Verprobung'!$F$19,
IF($C1360="4 - HS/MS",'C1. Verprobung'!$F$20,
IF($C1360="5 - MS",'C1. Verprobung'!$F$21,
IF($C1360="6 - MS/NS",'C1. Verprobung'!$F$22,
IF($C1360="7 - NS",'C1. Verprobung'!$F$23,"-")))))))</f>
        <v>-</v>
      </c>
      <c r="S1360" s="151"/>
      <c r="T1360" s="181">
        <f t="shared" si="103"/>
        <v>0</v>
      </c>
      <c r="U1360" s="181">
        <f t="shared" si="104"/>
        <v>0</v>
      </c>
      <c r="V1360" s="181">
        <f t="shared" si="105"/>
        <v>0</v>
      </c>
      <c r="W1360" s="181">
        <f t="shared" si="106"/>
        <v>0</v>
      </c>
      <c r="X1360" s="181">
        <f t="shared" si="107"/>
        <v>0</v>
      </c>
    </row>
    <row r="1361" spans="2:24" ht="15" customHeight="1" x14ac:dyDescent="0.2">
      <c r="B1361" s="337" t="s">
        <v>36</v>
      </c>
      <c r="C1361" s="133" t="s">
        <v>36</v>
      </c>
      <c r="D1361" s="133" t="s">
        <v>36</v>
      </c>
      <c r="E1361" s="133"/>
      <c r="F1361" s="133"/>
      <c r="G1361" s="133"/>
      <c r="H1361" s="133"/>
      <c r="I1361" s="133"/>
      <c r="J1361" s="133"/>
      <c r="K1361" s="154"/>
      <c r="L1361" s="154"/>
      <c r="M1361" s="154"/>
      <c r="N1361" s="154"/>
      <c r="O1361" s="322" t="str">
        <f>IF($C1361="1 - HöS",'C1. Verprobung'!$C$17,
IF($C1361="2 - HöS/HS",'C1. Verprobung'!$C$18,
IF($C1361="3 - HS",'C1. Verprobung'!$C$19,
IF($C1361="4 - HS/MS",'C1. Verprobung'!$C$20,
IF($C1361="5 - MS",'C1. Verprobung'!$C$21,
IF($C1361="6 - MS/NS",'C1. Verprobung'!$C$22,
IF($C1361="7 - NS",'C1. Verprobung'!$C$23,"-")))))))</f>
        <v>-</v>
      </c>
      <c r="P1361" s="322" t="str">
        <f>IF($C1361="1 - HöS",'C1. Verprobung'!$D$17,
IF($C1361="2 - HöS/HS",'C1. Verprobung'!$D$18,
IF($C1361="3 - HS",'C1. Verprobung'!$D$19,
IF($C1361="4 - HS/MS",'C1. Verprobung'!$D$20,
IF($C1361="5 - MS",'C1. Verprobung'!$D$21,
IF($C1361="6 - MS/NS",'C1. Verprobung'!$D$22,
IF($C1361="7 - NS",'C1. Verprobung'!$D$23,"-")))))))</f>
        <v>-</v>
      </c>
      <c r="Q1361" s="322" t="str">
        <f>IF($C1361="1 - HöS",'C1. Verprobung'!$E$17,
IF($C1361="2 - HöS/HS",'C1. Verprobung'!$E$18,
IF($C1361="3 - HS",'C1. Verprobung'!$E$19,
IF($C1361="4 - HS/MS",'C1. Verprobung'!$E$20,
IF($C1361="5 - MS",'C1. Verprobung'!$E$21,
IF($C1361="6 - MS/NS",'C1. Verprobung'!$E$22,
IF($C1361="7 - NS",'C1. Verprobung'!$E$23,"-")))))))</f>
        <v>-</v>
      </c>
      <c r="R1361" s="322" t="str">
        <f>IF($C1361="1 - HöS",'C1. Verprobung'!$F$17,
IF($C1361="2 - HöS/HS",'C1. Verprobung'!$F$18,
IF($C1361="3 - HS",'C1. Verprobung'!$F$19,
IF($C1361="4 - HS/MS",'C1. Verprobung'!$F$20,
IF($C1361="5 - MS",'C1. Verprobung'!$F$21,
IF($C1361="6 - MS/NS",'C1. Verprobung'!$F$22,
IF($C1361="7 - NS",'C1. Verprobung'!$F$23,"-")))))))</f>
        <v>-</v>
      </c>
      <c r="S1361" s="151"/>
      <c r="T1361" s="181">
        <f t="shared" ref="T1361:T1424" si="108">IF($B1361="§ 19 Abs. 2 Satz 1 StromNEV",(($K1361*$O1361)+($L1361*$P1361/100))*($S1361),0)</f>
        <v>0</v>
      </c>
      <c r="U1361" s="181">
        <f t="shared" ref="U1361:U1424" si="109">IF($B1361="§ 19 Abs. 2 Satz 1 StromNEV",(($M1361*$Q1361)+($N1361*$R1361/100))*($S1361),0)</f>
        <v>0</v>
      </c>
      <c r="V1361" s="181">
        <f t="shared" ref="V1361:V1424" si="110">IF($B1361="§ 19 Abs. 2 Satz 2 StromNEV",(($M1361*$Q1361)+($N1361*$R1361/100))*($S1361),0)</f>
        <v>0</v>
      </c>
      <c r="W1361" s="181">
        <f t="shared" si="106"/>
        <v>0</v>
      </c>
      <c r="X1361" s="181">
        <f t="shared" si="107"/>
        <v>0</v>
      </c>
    </row>
    <row r="1362" spans="2:24" ht="15" customHeight="1" x14ac:dyDescent="0.2">
      <c r="B1362" s="337" t="s">
        <v>36</v>
      </c>
      <c r="C1362" s="133" t="s">
        <v>36</v>
      </c>
      <c r="D1362" s="133" t="s">
        <v>36</v>
      </c>
      <c r="E1362" s="133"/>
      <c r="F1362" s="133"/>
      <c r="G1362" s="133"/>
      <c r="H1362" s="133"/>
      <c r="I1362" s="133"/>
      <c r="J1362" s="133"/>
      <c r="K1362" s="154"/>
      <c r="L1362" s="154"/>
      <c r="M1362" s="154"/>
      <c r="N1362" s="154"/>
      <c r="O1362" s="322" t="str">
        <f>IF($C1362="1 - HöS",'C1. Verprobung'!$C$17,
IF($C1362="2 - HöS/HS",'C1. Verprobung'!$C$18,
IF($C1362="3 - HS",'C1. Verprobung'!$C$19,
IF($C1362="4 - HS/MS",'C1. Verprobung'!$C$20,
IF($C1362="5 - MS",'C1. Verprobung'!$C$21,
IF($C1362="6 - MS/NS",'C1. Verprobung'!$C$22,
IF($C1362="7 - NS",'C1. Verprobung'!$C$23,"-")))))))</f>
        <v>-</v>
      </c>
      <c r="P1362" s="322" t="str">
        <f>IF($C1362="1 - HöS",'C1. Verprobung'!$D$17,
IF($C1362="2 - HöS/HS",'C1. Verprobung'!$D$18,
IF($C1362="3 - HS",'C1. Verprobung'!$D$19,
IF($C1362="4 - HS/MS",'C1. Verprobung'!$D$20,
IF($C1362="5 - MS",'C1. Verprobung'!$D$21,
IF($C1362="6 - MS/NS",'C1. Verprobung'!$D$22,
IF($C1362="7 - NS",'C1. Verprobung'!$D$23,"-")))))))</f>
        <v>-</v>
      </c>
      <c r="Q1362" s="322" t="str">
        <f>IF($C1362="1 - HöS",'C1. Verprobung'!$E$17,
IF($C1362="2 - HöS/HS",'C1. Verprobung'!$E$18,
IF($C1362="3 - HS",'C1. Verprobung'!$E$19,
IF($C1362="4 - HS/MS",'C1. Verprobung'!$E$20,
IF($C1362="5 - MS",'C1. Verprobung'!$E$21,
IF($C1362="6 - MS/NS",'C1. Verprobung'!$E$22,
IF($C1362="7 - NS",'C1. Verprobung'!$E$23,"-")))))))</f>
        <v>-</v>
      </c>
      <c r="R1362" s="322" t="str">
        <f>IF($C1362="1 - HöS",'C1. Verprobung'!$F$17,
IF($C1362="2 - HöS/HS",'C1. Verprobung'!$F$18,
IF($C1362="3 - HS",'C1. Verprobung'!$F$19,
IF($C1362="4 - HS/MS",'C1. Verprobung'!$F$20,
IF($C1362="5 - MS",'C1. Verprobung'!$F$21,
IF($C1362="6 - MS/NS",'C1. Verprobung'!$F$22,
IF($C1362="7 - NS",'C1. Verprobung'!$F$23,"-")))))))</f>
        <v>-</v>
      </c>
      <c r="S1362" s="151"/>
      <c r="T1362" s="181">
        <f t="shared" si="108"/>
        <v>0</v>
      </c>
      <c r="U1362" s="181">
        <f t="shared" si="109"/>
        <v>0</v>
      </c>
      <c r="V1362" s="181">
        <f t="shared" si="110"/>
        <v>0</v>
      </c>
      <c r="W1362" s="181">
        <f t="shared" ref="W1362:W1425" si="111">IF($B1362="§ 118 Abs. 6 Satz 9 EnWG",(($K1362*$O1362)+($L1362*$P1362/100))*($S1362),0)</f>
        <v>0</v>
      </c>
      <c r="X1362" s="181">
        <f t="shared" ref="X1362:X1425" si="112">IF($B1362="§ 118 Abs. 6 Satz 9 EnWG",(($M1362*$Q1362)+($N1362*$R1362/100))*($S1362),0)</f>
        <v>0</v>
      </c>
    </row>
    <row r="1363" spans="2:24" ht="15" customHeight="1" x14ac:dyDescent="0.2">
      <c r="B1363" s="337" t="s">
        <v>36</v>
      </c>
      <c r="C1363" s="133" t="s">
        <v>36</v>
      </c>
      <c r="D1363" s="133" t="s">
        <v>36</v>
      </c>
      <c r="E1363" s="133"/>
      <c r="F1363" s="133"/>
      <c r="G1363" s="133"/>
      <c r="H1363" s="133"/>
      <c r="I1363" s="133"/>
      <c r="J1363" s="133"/>
      <c r="K1363" s="154"/>
      <c r="L1363" s="154"/>
      <c r="M1363" s="154"/>
      <c r="N1363" s="154"/>
      <c r="O1363" s="322" t="str">
        <f>IF($C1363="1 - HöS",'C1. Verprobung'!$C$17,
IF($C1363="2 - HöS/HS",'C1. Verprobung'!$C$18,
IF($C1363="3 - HS",'C1. Verprobung'!$C$19,
IF($C1363="4 - HS/MS",'C1. Verprobung'!$C$20,
IF($C1363="5 - MS",'C1. Verprobung'!$C$21,
IF($C1363="6 - MS/NS",'C1. Verprobung'!$C$22,
IF($C1363="7 - NS",'C1. Verprobung'!$C$23,"-")))))))</f>
        <v>-</v>
      </c>
      <c r="P1363" s="322" t="str">
        <f>IF($C1363="1 - HöS",'C1. Verprobung'!$D$17,
IF($C1363="2 - HöS/HS",'C1. Verprobung'!$D$18,
IF($C1363="3 - HS",'C1. Verprobung'!$D$19,
IF($C1363="4 - HS/MS",'C1. Verprobung'!$D$20,
IF($C1363="5 - MS",'C1. Verprobung'!$D$21,
IF($C1363="6 - MS/NS",'C1. Verprobung'!$D$22,
IF($C1363="7 - NS",'C1. Verprobung'!$D$23,"-")))))))</f>
        <v>-</v>
      </c>
      <c r="Q1363" s="322" t="str">
        <f>IF($C1363="1 - HöS",'C1. Verprobung'!$E$17,
IF($C1363="2 - HöS/HS",'C1. Verprobung'!$E$18,
IF($C1363="3 - HS",'C1. Verprobung'!$E$19,
IF($C1363="4 - HS/MS",'C1. Verprobung'!$E$20,
IF($C1363="5 - MS",'C1. Verprobung'!$E$21,
IF($C1363="6 - MS/NS",'C1. Verprobung'!$E$22,
IF($C1363="7 - NS",'C1. Verprobung'!$E$23,"-")))))))</f>
        <v>-</v>
      </c>
      <c r="R1363" s="322" t="str">
        <f>IF($C1363="1 - HöS",'C1. Verprobung'!$F$17,
IF($C1363="2 - HöS/HS",'C1. Verprobung'!$F$18,
IF($C1363="3 - HS",'C1. Verprobung'!$F$19,
IF($C1363="4 - HS/MS",'C1. Verprobung'!$F$20,
IF($C1363="5 - MS",'C1. Verprobung'!$F$21,
IF($C1363="6 - MS/NS",'C1. Verprobung'!$F$22,
IF($C1363="7 - NS",'C1. Verprobung'!$F$23,"-")))))))</f>
        <v>-</v>
      </c>
      <c r="S1363" s="151"/>
      <c r="T1363" s="181">
        <f t="shared" si="108"/>
        <v>0</v>
      </c>
      <c r="U1363" s="181">
        <f t="shared" si="109"/>
        <v>0</v>
      </c>
      <c r="V1363" s="181">
        <f t="shared" si="110"/>
        <v>0</v>
      </c>
      <c r="W1363" s="181">
        <f t="shared" si="111"/>
        <v>0</v>
      </c>
      <c r="X1363" s="181">
        <f t="shared" si="112"/>
        <v>0</v>
      </c>
    </row>
    <row r="1364" spans="2:24" ht="15" customHeight="1" x14ac:dyDescent="0.2">
      <c r="B1364" s="337" t="s">
        <v>36</v>
      </c>
      <c r="C1364" s="133" t="s">
        <v>36</v>
      </c>
      <c r="D1364" s="133" t="s">
        <v>36</v>
      </c>
      <c r="E1364" s="133"/>
      <c r="F1364" s="133"/>
      <c r="G1364" s="133"/>
      <c r="H1364" s="133"/>
      <c r="I1364" s="133"/>
      <c r="J1364" s="133"/>
      <c r="K1364" s="154"/>
      <c r="L1364" s="154"/>
      <c r="M1364" s="154"/>
      <c r="N1364" s="154"/>
      <c r="O1364" s="322" t="str">
        <f>IF($C1364="1 - HöS",'C1. Verprobung'!$C$17,
IF($C1364="2 - HöS/HS",'C1. Verprobung'!$C$18,
IF($C1364="3 - HS",'C1. Verprobung'!$C$19,
IF($C1364="4 - HS/MS",'C1. Verprobung'!$C$20,
IF($C1364="5 - MS",'C1. Verprobung'!$C$21,
IF($C1364="6 - MS/NS",'C1. Verprobung'!$C$22,
IF($C1364="7 - NS",'C1. Verprobung'!$C$23,"-")))))))</f>
        <v>-</v>
      </c>
      <c r="P1364" s="322" t="str">
        <f>IF($C1364="1 - HöS",'C1. Verprobung'!$D$17,
IF($C1364="2 - HöS/HS",'C1. Verprobung'!$D$18,
IF($C1364="3 - HS",'C1. Verprobung'!$D$19,
IF($C1364="4 - HS/MS",'C1. Verprobung'!$D$20,
IF($C1364="5 - MS",'C1. Verprobung'!$D$21,
IF($C1364="6 - MS/NS",'C1. Verprobung'!$D$22,
IF($C1364="7 - NS",'C1. Verprobung'!$D$23,"-")))))))</f>
        <v>-</v>
      </c>
      <c r="Q1364" s="322" t="str">
        <f>IF($C1364="1 - HöS",'C1. Verprobung'!$E$17,
IF($C1364="2 - HöS/HS",'C1. Verprobung'!$E$18,
IF($C1364="3 - HS",'C1. Verprobung'!$E$19,
IF($C1364="4 - HS/MS",'C1. Verprobung'!$E$20,
IF($C1364="5 - MS",'C1. Verprobung'!$E$21,
IF($C1364="6 - MS/NS",'C1. Verprobung'!$E$22,
IF($C1364="7 - NS",'C1. Verprobung'!$E$23,"-")))))))</f>
        <v>-</v>
      </c>
      <c r="R1364" s="322" t="str">
        <f>IF($C1364="1 - HöS",'C1. Verprobung'!$F$17,
IF($C1364="2 - HöS/HS",'C1. Verprobung'!$F$18,
IF($C1364="3 - HS",'C1. Verprobung'!$F$19,
IF($C1364="4 - HS/MS",'C1. Verprobung'!$F$20,
IF($C1364="5 - MS",'C1. Verprobung'!$F$21,
IF($C1364="6 - MS/NS",'C1. Verprobung'!$F$22,
IF($C1364="7 - NS",'C1. Verprobung'!$F$23,"-")))))))</f>
        <v>-</v>
      </c>
      <c r="S1364" s="151"/>
      <c r="T1364" s="181">
        <f t="shared" si="108"/>
        <v>0</v>
      </c>
      <c r="U1364" s="181">
        <f t="shared" si="109"/>
        <v>0</v>
      </c>
      <c r="V1364" s="181">
        <f t="shared" si="110"/>
        <v>0</v>
      </c>
      <c r="W1364" s="181">
        <f t="shared" si="111"/>
        <v>0</v>
      </c>
      <c r="X1364" s="181">
        <f t="shared" si="112"/>
        <v>0</v>
      </c>
    </row>
    <row r="1365" spans="2:24" ht="15" customHeight="1" x14ac:dyDescent="0.2">
      <c r="B1365" s="337" t="s">
        <v>36</v>
      </c>
      <c r="C1365" s="133" t="s">
        <v>36</v>
      </c>
      <c r="D1365" s="133" t="s">
        <v>36</v>
      </c>
      <c r="E1365" s="133"/>
      <c r="F1365" s="133"/>
      <c r="G1365" s="133"/>
      <c r="H1365" s="133"/>
      <c r="I1365" s="133"/>
      <c r="J1365" s="133"/>
      <c r="K1365" s="154"/>
      <c r="L1365" s="154"/>
      <c r="M1365" s="154"/>
      <c r="N1365" s="154"/>
      <c r="O1365" s="322" t="str">
        <f>IF($C1365="1 - HöS",'C1. Verprobung'!$C$17,
IF($C1365="2 - HöS/HS",'C1. Verprobung'!$C$18,
IF($C1365="3 - HS",'C1. Verprobung'!$C$19,
IF($C1365="4 - HS/MS",'C1. Verprobung'!$C$20,
IF($C1365="5 - MS",'C1. Verprobung'!$C$21,
IF($C1365="6 - MS/NS",'C1. Verprobung'!$C$22,
IF($C1365="7 - NS",'C1. Verprobung'!$C$23,"-")))))))</f>
        <v>-</v>
      </c>
      <c r="P1365" s="322" t="str">
        <f>IF($C1365="1 - HöS",'C1. Verprobung'!$D$17,
IF($C1365="2 - HöS/HS",'C1. Verprobung'!$D$18,
IF($C1365="3 - HS",'C1. Verprobung'!$D$19,
IF($C1365="4 - HS/MS",'C1. Verprobung'!$D$20,
IF($C1365="5 - MS",'C1. Verprobung'!$D$21,
IF($C1365="6 - MS/NS",'C1. Verprobung'!$D$22,
IF($C1365="7 - NS",'C1. Verprobung'!$D$23,"-")))))))</f>
        <v>-</v>
      </c>
      <c r="Q1365" s="322" t="str">
        <f>IF($C1365="1 - HöS",'C1. Verprobung'!$E$17,
IF($C1365="2 - HöS/HS",'C1. Verprobung'!$E$18,
IF($C1365="3 - HS",'C1. Verprobung'!$E$19,
IF($C1365="4 - HS/MS",'C1. Verprobung'!$E$20,
IF($C1365="5 - MS",'C1. Verprobung'!$E$21,
IF($C1365="6 - MS/NS",'C1. Verprobung'!$E$22,
IF($C1365="7 - NS",'C1. Verprobung'!$E$23,"-")))))))</f>
        <v>-</v>
      </c>
      <c r="R1365" s="322" t="str">
        <f>IF($C1365="1 - HöS",'C1. Verprobung'!$F$17,
IF($C1365="2 - HöS/HS",'C1. Verprobung'!$F$18,
IF($C1365="3 - HS",'C1. Verprobung'!$F$19,
IF($C1365="4 - HS/MS",'C1. Verprobung'!$F$20,
IF($C1365="5 - MS",'C1. Verprobung'!$F$21,
IF($C1365="6 - MS/NS",'C1. Verprobung'!$F$22,
IF($C1365="7 - NS",'C1. Verprobung'!$F$23,"-")))))))</f>
        <v>-</v>
      </c>
      <c r="S1365" s="151"/>
      <c r="T1365" s="181">
        <f t="shared" si="108"/>
        <v>0</v>
      </c>
      <c r="U1365" s="181">
        <f t="shared" si="109"/>
        <v>0</v>
      </c>
      <c r="V1365" s="181">
        <f t="shared" si="110"/>
        <v>0</v>
      </c>
      <c r="W1365" s="181">
        <f t="shared" si="111"/>
        <v>0</v>
      </c>
      <c r="X1365" s="181">
        <f t="shared" si="112"/>
        <v>0</v>
      </c>
    </row>
    <row r="1366" spans="2:24" ht="15" customHeight="1" x14ac:dyDescent="0.2">
      <c r="B1366" s="337" t="s">
        <v>36</v>
      </c>
      <c r="C1366" s="133" t="s">
        <v>36</v>
      </c>
      <c r="D1366" s="133" t="s">
        <v>36</v>
      </c>
      <c r="E1366" s="133"/>
      <c r="F1366" s="133"/>
      <c r="G1366" s="133"/>
      <c r="H1366" s="133"/>
      <c r="I1366" s="133"/>
      <c r="J1366" s="133"/>
      <c r="K1366" s="154"/>
      <c r="L1366" s="154"/>
      <c r="M1366" s="154"/>
      <c r="N1366" s="154"/>
      <c r="O1366" s="322" t="str">
        <f>IF($C1366="1 - HöS",'C1. Verprobung'!$C$17,
IF($C1366="2 - HöS/HS",'C1. Verprobung'!$C$18,
IF($C1366="3 - HS",'C1. Verprobung'!$C$19,
IF($C1366="4 - HS/MS",'C1. Verprobung'!$C$20,
IF($C1366="5 - MS",'C1. Verprobung'!$C$21,
IF($C1366="6 - MS/NS",'C1. Verprobung'!$C$22,
IF($C1366="7 - NS",'C1. Verprobung'!$C$23,"-")))))))</f>
        <v>-</v>
      </c>
      <c r="P1366" s="322" t="str">
        <f>IF($C1366="1 - HöS",'C1. Verprobung'!$D$17,
IF($C1366="2 - HöS/HS",'C1. Verprobung'!$D$18,
IF($C1366="3 - HS",'C1. Verprobung'!$D$19,
IF($C1366="4 - HS/MS",'C1. Verprobung'!$D$20,
IF($C1366="5 - MS",'C1. Verprobung'!$D$21,
IF($C1366="6 - MS/NS",'C1. Verprobung'!$D$22,
IF($C1366="7 - NS",'C1. Verprobung'!$D$23,"-")))))))</f>
        <v>-</v>
      </c>
      <c r="Q1366" s="322" t="str">
        <f>IF($C1366="1 - HöS",'C1. Verprobung'!$E$17,
IF($C1366="2 - HöS/HS",'C1. Verprobung'!$E$18,
IF($C1366="3 - HS",'C1. Verprobung'!$E$19,
IF($C1366="4 - HS/MS",'C1. Verprobung'!$E$20,
IF($C1366="5 - MS",'C1. Verprobung'!$E$21,
IF($C1366="6 - MS/NS",'C1. Verprobung'!$E$22,
IF($C1366="7 - NS",'C1. Verprobung'!$E$23,"-")))))))</f>
        <v>-</v>
      </c>
      <c r="R1366" s="322" t="str">
        <f>IF($C1366="1 - HöS",'C1. Verprobung'!$F$17,
IF($C1366="2 - HöS/HS",'C1. Verprobung'!$F$18,
IF($C1366="3 - HS",'C1. Verprobung'!$F$19,
IF($C1366="4 - HS/MS",'C1. Verprobung'!$F$20,
IF($C1366="5 - MS",'C1. Verprobung'!$F$21,
IF($C1366="6 - MS/NS",'C1. Verprobung'!$F$22,
IF($C1366="7 - NS",'C1. Verprobung'!$F$23,"-")))))))</f>
        <v>-</v>
      </c>
      <c r="S1366" s="151"/>
      <c r="T1366" s="181">
        <f t="shared" si="108"/>
        <v>0</v>
      </c>
      <c r="U1366" s="181">
        <f t="shared" si="109"/>
        <v>0</v>
      </c>
      <c r="V1366" s="181">
        <f t="shared" si="110"/>
        <v>0</v>
      </c>
      <c r="W1366" s="181">
        <f t="shared" si="111"/>
        <v>0</v>
      </c>
      <c r="X1366" s="181">
        <f t="shared" si="112"/>
        <v>0</v>
      </c>
    </row>
    <row r="1367" spans="2:24" ht="15" customHeight="1" x14ac:dyDescent="0.2">
      <c r="B1367" s="337" t="s">
        <v>36</v>
      </c>
      <c r="C1367" s="133" t="s">
        <v>36</v>
      </c>
      <c r="D1367" s="133" t="s">
        <v>36</v>
      </c>
      <c r="E1367" s="133"/>
      <c r="F1367" s="133"/>
      <c r="G1367" s="133"/>
      <c r="H1367" s="133"/>
      <c r="I1367" s="133"/>
      <c r="J1367" s="133"/>
      <c r="K1367" s="154"/>
      <c r="L1367" s="154"/>
      <c r="M1367" s="154"/>
      <c r="N1367" s="154"/>
      <c r="O1367" s="322" t="str">
        <f>IF($C1367="1 - HöS",'C1. Verprobung'!$C$17,
IF($C1367="2 - HöS/HS",'C1. Verprobung'!$C$18,
IF($C1367="3 - HS",'C1. Verprobung'!$C$19,
IF($C1367="4 - HS/MS",'C1. Verprobung'!$C$20,
IF($C1367="5 - MS",'C1. Verprobung'!$C$21,
IF($C1367="6 - MS/NS",'C1. Verprobung'!$C$22,
IF($C1367="7 - NS",'C1. Verprobung'!$C$23,"-")))))))</f>
        <v>-</v>
      </c>
      <c r="P1367" s="322" t="str">
        <f>IF($C1367="1 - HöS",'C1. Verprobung'!$D$17,
IF($C1367="2 - HöS/HS",'C1. Verprobung'!$D$18,
IF($C1367="3 - HS",'C1. Verprobung'!$D$19,
IF($C1367="4 - HS/MS",'C1. Verprobung'!$D$20,
IF($C1367="5 - MS",'C1. Verprobung'!$D$21,
IF($C1367="6 - MS/NS",'C1. Verprobung'!$D$22,
IF($C1367="7 - NS",'C1. Verprobung'!$D$23,"-")))))))</f>
        <v>-</v>
      </c>
      <c r="Q1367" s="322" t="str">
        <f>IF($C1367="1 - HöS",'C1. Verprobung'!$E$17,
IF($C1367="2 - HöS/HS",'C1. Verprobung'!$E$18,
IF($C1367="3 - HS",'C1. Verprobung'!$E$19,
IF($C1367="4 - HS/MS",'C1. Verprobung'!$E$20,
IF($C1367="5 - MS",'C1. Verprobung'!$E$21,
IF($C1367="6 - MS/NS",'C1. Verprobung'!$E$22,
IF($C1367="7 - NS",'C1. Verprobung'!$E$23,"-")))))))</f>
        <v>-</v>
      </c>
      <c r="R1367" s="322" t="str">
        <f>IF($C1367="1 - HöS",'C1. Verprobung'!$F$17,
IF($C1367="2 - HöS/HS",'C1. Verprobung'!$F$18,
IF($C1367="3 - HS",'C1. Verprobung'!$F$19,
IF($C1367="4 - HS/MS",'C1. Verprobung'!$F$20,
IF($C1367="5 - MS",'C1. Verprobung'!$F$21,
IF($C1367="6 - MS/NS",'C1. Verprobung'!$F$22,
IF($C1367="7 - NS",'C1. Verprobung'!$F$23,"-")))))))</f>
        <v>-</v>
      </c>
      <c r="S1367" s="151"/>
      <c r="T1367" s="181">
        <f t="shared" si="108"/>
        <v>0</v>
      </c>
      <c r="U1367" s="181">
        <f t="shared" si="109"/>
        <v>0</v>
      </c>
      <c r="V1367" s="181">
        <f t="shared" si="110"/>
        <v>0</v>
      </c>
      <c r="W1367" s="181">
        <f t="shared" si="111"/>
        <v>0</v>
      </c>
      <c r="X1367" s="181">
        <f t="shared" si="112"/>
        <v>0</v>
      </c>
    </row>
    <row r="1368" spans="2:24" ht="15" customHeight="1" x14ac:dyDescent="0.2">
      <c r="B1368" s="337" t="s">
        <v>36</v>
      </c>
      <c r="C1368" s="133" t="s">
        <v>36</v>
      </c>
      <c r="D1368" s="133" t="s">
        <v>36</v>
      </c>
      <c r="E1368" s="133"/>
      <c r="F1368" s="133"/>
      <c r="G1368" s="133"/>
      <c r="H1368" s="133"/>
      <c r="I1368" s="133"/>
      <c r="J1368" s="133"/>
      <c r="K1368" s="154"/>
      <c r="L1368" s="154"/>
      <c r="M1368" s="154"/>
      <c r="N1368" s="154"/>
      <c r="O1368" s="322" t="str">
        <f>IF($C1368="1 - HöS",'C1. Verprobung'!$C$17,
IF($C1368="2 - HöS/HS",'C1. Verprobung'!$C$18,
IF($C1368="3 - HS",'C1. Verprobung'!$C$19,
IF($C1368="4 - HS/MS",'C1. Verprobung'!$C$20,
IF($C1368="5 - MS",'C1. Verprobung'!$C$21,
IF($C1368="6 - MS/NS",'C1. Verprobung'!$C$22,
IF($C1368="7 - NS",'C1. Verprobung'!$C$23,"-")))))))</f>
        <v>-</v>
      </c>
      <c r="P1368" s="322" t="str">
        <f>IF($C1368="1 - HöS",'C1. Verprobung'!$D$17,
IF($C1368="2 - HöS/HS",'C1. Verprobung'!$D$18,
IF($C1368="3 - HS",'C1. Verprobung'!$D$19,
IF($C1368="4 - HS/MS",'C1. Verprobung'!$D$20,
IF($C1368="5 - MS",'C1. Verprobung'!$D$21,
IF($C1368="6 - MS/NS",'C1. Verprobung'!$D$22,
IF($C1368="7 - NS",'C1. Verprobung'!$D$23,"-")))))))</f>
        <v>-</v>
      </c>
      <c r="Q1368" s="322" t="str">
        <f>IF($C1368="1 - HöS",'C1. Verprobung'!$E$17,
IF($C1368="2 - HöS/HS",'C1. Verprobung'!$E$18,
IF($C1368="3 - HS",'C1. Verprobung'!$E$19,
IF($C1368="4 - HS/MS",'C1. Verprobung'!$E$20,
IF($C1368="5 - MS",'C1. Verprobung'!$E$21,
IF($C1368="6 - MS/NS",'C1. Verprobung'!$E$22,
IF($C1368="7 - NS",'C1. Verprobung'!$E$23,"-")))))))</f>
        <v>-</v>
      </c>
      <c r="R1368" s="322" t="str">
        <f>IF($C1368="1 - HöS",'C1. Verprobung'!$F$17,
IF($C1368="2 - HöS/HS",'C1. Verprobung'!$F$18,
IF($C1368="3 - HS",'C1. Verprobung'!$F$19,
IF($C1368="4 - HS/MS",'C1. Verprobung'!$F$20,
IF($C1368="5 - MS",'C1. Verprobung'!$F$21,
IF($C1368="6 - MS/NS",'C1. Verprobung'!$F$22,
IF($C1368="7 - NS",'C1. Verprobung'!$F$23,"-")))))))</f>
        <v>-</v>
      </c>
      <c r="S1368" s="151"/>
      <c r="T1368" s="181">
        <f t="shared" si="108"/>
        <v>0</v>
      </c>
      <c r="U1368" s="181">
        <f t="shared" si="109"/>
        <v>0</v>
      </c>
      <c r="V1368" s="181">
        <f t="shared" si="110"/>
        <v>0</v>
      </c>
      <c r="W1368" s="181">
        <f t="shared" si="111"/>
        <v>0</v>
      </c>
      <c r="X1368" s="181">
        <f t="shared" si="112"/>
        <v>0</v>
      </c>
    </row>
    <row r="1369" spans="2:24" ht="15" customHeight="1" x14ac:dyDescent="0.2">
      <c r="B1369" s="337" t="s">
        <v>36</v>
      </c>
      <c r="C1369" s="133" t="s">
        <v>36</v>
      </c>
      <c r="D1369" s="133" t="s">
        <v>36</v>
      </c>
      <c r="E1369" s="133"/>
      <c r="F1369" s="133"/>
      <c r="G1369" s="133"/>
      <c r="H1369" s="133"/>
      <c r="I1369" s="133"/>
      <c r="J1369" s="133"/>
      <c r="K1369" s="154"/>
      <c r="L1369" s="154"/>
      <c r="M1369" s="154"/>
      <c r="N1369" s="154"/>
      <c r="O1369" s="322" t="str">
        <f>IF($C1369="1 - HöS",'C1. Verprobung'!$C$17,
IF($C1369="2 - HöS/HS",'C1. Verprobung'!$C$18,
IF($C1369="3 - HS",'C1. Verprobung'!$C$19,
IF($C1369="4 - HS/MS",'C1. Verprobung'!$C$20,
IF($C1369="5 - MS",'C1. Verprobung'!$C$21,
IF($C1369="6 - MS/NS",'C1. Verprobung'!$C$22,
IF($C1369="7 - NS",'C1. Verprobung'!$C$23,"-")))))))</f>
        <v>-</v>
      </c>
      <c r="P1369" s="322" t="str">
        <f>IF($C1369="1 - HöS",'C1. Verprobung'!$D$17,
IF($C1369="2 - HöS/HS",'C1. Verprobung'!$D$18,
IF($C1369="3 - HS",'C1. Verprobung'!$D$19,
IF($C1369="4 - HS/MS",'C1. Verprobung'!$D$20,
IF($C1369="5 - MS",'C1. Verprobung'!$D$21,
IF($C1369="6 - MS/NS",'C1. Verprobung'!$D$22,
IF($C1369="7 - NS",'C1. Verprobung'!$D$23,"-")))))))</f>
        <v>-</v>
      </c>
      <c r="Q1369" s="322" t="str">
        <f>IF($C1369="1 - HöS",'C1. Verprobung'!$E$17,
IF($C1369="2 - HöS/HS",'C1. Verprobung'!$E$18,
IF($C1369="3 - HS",'C1. Verprobung'!$E$19,
IF($C1369="4 - HS/MS",'C1. Verprobung'!$E$20,
IF($C1369="5 - MS",'C1. Verprobung'!$E$21,
IF($C1369="6 - MS/NS",'C1. Verprobung'!$E$22,
IF($C1369="7 - NS",'C1. Verprobung'!$E$23,"-")))))))</f>
        <v>-</v>
      </c>
      <c r="R1369" s="322" t="str">
        <f>IF($C1369="1 - HöS",'C1. Verprobung'!$F$17,
IF($C1369="2 - HöS/HS",'C1. Verprobung'!$F$18,
IF($C1369="3 - HS",'C1. Verprobung'!$F$19,
IF($C1369="4 - HS/MS",'C1. Verprobung'!$F$20,
IF($C1369="5 - MS",'C1. Verprobung'!$F$21,
IF($C1369="6 - MS/NS",'C1. Verprobung'!$F$22,
IF($C1369="7 - NS",'C1. Verprobung'!$F$23,"-")))))))</f>
        <v>-</v>
      </c>
      <c r="S1369" s="151"/>
      <c r="T1369" s="181">
        <f t="shared" si="108"/>
        <v>0</v>
      </c>
      <c r="U1369" s="181">
        <f t="shared" si="109"/>
        <v>0</v>
      </c>
      <c r="V1369" s="181">
        <f t="shared" si="110"/>
        <v>0</v>
      </c>
      <c r="W1369" s="181">
        <f t="shared" si="111"/>
        <v>0</v>
      </c>
      <c r="X1369" s="181">
        <f t="shared" si="112"/>
        <v>0</v>
      </c>
    </row>
    <row r="1370" spans="2:24" ht="15" customHeight="1" x14ac:dyDescent="0.2">
      <c r="B1370" s="337" t="s">
        <v>36</v>
      </c>
      <c r="C1370" s="133" t="s">
        <v>36</v>
      </c>
      <c r="D1370" s="133" t="s">
        <v>36</v>
      </c>
      <c r="E1370" s="133"/>
      <c r="F1370" s="133"/>
      <c r="G1370" s="133"/>
      <c r="H1370" s="133"/>
      <c r="I1370" s="133"/>
      <c r="J1370" s="133"/>
      <c r="K1370" s="154"/>
      <c r="L1370" s="154"/>
      <c r="M1370" s="154"/>
      <c r="N1370" s="154"/>
      <c r="O1370" s="322" t="str">
        <f>IF($C1370="1 - HöS",'C1. Verprobung'!$C$17,
IF($C1370="2 - HöS/HS",'C1. Verprobung'!$C$18,
IF($C1370="3 - HS",'C1. Verprobung'!$C$19,
IF($C1370="4 - HS/MS",'C1. Verprobung'!$C$20,
IF($C1370="5 - MS",'C1. Verprobung'!$C$21,
IF($C1370="6 - MS/NS",'C1. Verprobung'!$C$22,
IF($C1370="7 - NS",'C1. Verprobung'!$C$23,"-")))))))</f>
        <v>-</v>
      </c>
      <c r="P1370" s="322" t="str">
        <f>IF($C1370="1 - HöS",'C1. Verprobung'!$D$17,
IF($C1370="2 - HöS/HS",'C1. Verprobung'!$D$18,
IF($C1370="3 - HS",'C1. Verprobung'!$D$19,
IF($C1370="4 - HS/MS",'C1. Verprobung'!$D$20,
IF($C1370="5 - MS",'C1. Verprobung'!$D$21,
IF($C1370="6 - MS/NS",'C1. Verprobung'!$D$22,
IF($C1370="7 - NS",'C1. Verprobung'!$D$23,"-")))))))</f>
        <v>-</v>
      </c>
      <c r="Q1370" s="322" t="str">
        <f>IF($C1370="1 - HöS",'C1. Verprobung'!$E$17,
IF($C1370="2 - HöS/HS",'C1. Verprobung'!$E$18,
IF($C1370="3 - HS",'C1. Verprobung'!$E$19,
IF($C1370="4 - HS/MS",'C1. Verprobung'!$E$20,
IF($C1370="5 - MS",'C1. Verprobung'!$E$21,
IF($C1370="6 - MS/NS",'C1. Verprobung'!$E$22,
IF($C1370="7 - NS",'C1. Verprobung'!$E$23,"-")))))))</f>
        <v>-</v>
      </c>
      <c r="R1370" s="322" t="str">
        <f>IF($C1370="1 - HöS",'C1. Verprobung'!$F$17,
IF($C1370="2 - HöS/HS",'C1. Verprobung'!$F$18,
IF($C1370="3 - HS",'C1. Verprobung'!$F$19,
IF($C1370="4 - HS/MS",'C1. Verprobung'!$F$20,
IF($C1370="5 - MS",'C1. Verprobung'!$F$21,
IF($C1370="6 - MS/NS",'C1. Verprobung'!$F$22,
IF($C1370="7 - NS",'C1. Verprobung'!$F$23,"-")))))))</f>
        <v>-</v>
      </c>
      <c r="S1370" s="151"/>
      <c r="T1370" s="181">
        <f t="shared" si="108"/>
        <v>0</v>
      </c>
      <c r="U1370" s="181">
        <f t="shared" si="109"/>
        <v>0</v>
      </c>
      <c r="V1370" s="181">
        <f t="shared" si="110"/>
        <v>0</v>
      </c>
      <c r="W1370" s="181">
        <f t="shared" si="111"/>
        <v>0</v>
      </c>
      <c r="X1370" s="181">
        <f t="shared" si="112"/>
        <v>0</v>
      </c>
    </row>
    <row r="1371" spans="2:24" ht="15" customHeight="1" x14ac:dyDescent="0.2">
      <c r="B1371" s="337" t="s">
        <v>36</v>
      </c>
      <c r="C1371" s="133" t="s">
        <v>36</v>
      </c>
      <c r="D1371" s="133" t="s">
        <v>36</v>
      </c>
      <c r="E1371" s="133"/>
      <c r="F1371" s="133"/>
      <c r="G1371" s="133"/>
      <c r="H1371" s="133"/>
      <c r="I1371" s="133"/>
      <c r="J1371" s="133"/>
      <c r="K1371" s="154"/>
      <c r="L1371" s="154"/>
      <c r="M1371" s="154"/>
      <c r="N1371" s="154"/>
      <c r="O1371" s="322" t="str">
        <f>IF($C1371="1 - HöS",'C1. Verprobung'!$C$17,
IF($C1371="2 - HöS/HS",'C1. Verprobung'!$C$18,
IF($C1371="3 - HS",'C1. Verprobung'!$C$19,
IF($C1371="4 - HS/MS",'C1. Verprobung'!$C$20,
IF($C1371="5 - MS",'C1. Verprobung'!$C$21,
IF($C1371="6 - MS/NS",'C1. Verprobung'!$C$22,
IF($C1371="7 - NS",'C1. Verprobung'!$C$23,"-")))))))</f>
        <v>-</v>
      </c>
      <c r="P1371" s="322" t="str">
        <f>IF($C1371="1 - HöS",'C1. Verprobung'!$D$17,
IF($C1371="2 - HöS/HS",'C1. Verprobung'!$D$18,
IF($C1371="3 - HS",'C1. Verprobung'!$D$19,
IF($C1371="4 - HS/MS",'C1. Verprobung'!$D$20,
IF($C1371="5 - MS",'C1. Verprobung'!$D$21,
IF($C1371="6 - MS/NS",'C1. Verprobung'!$D$22,
IF($C1371="7 - NS",'C1. Verprobung'!$D$23,"-")))))))</f>
        <v>-</v>
      </c>
      <c r="Q1371" s="322" t="str">
        <f>IF($C1371="1 - HöS",'C1. Verprobung'!$E$17,
IF($C1371="2 - HöS/HS",'C1. Verprobung'!$E$18,
IF($C1371="3 - HS",'C1. Verprobung'!$E$19,
IF($C1371="4 - HS/MS",'C1. Verprobung'!$E$20,
IF($C1371="5 - MS",'C1. Verprobung'!$E$21,
IF($C1371="6 - MS/NS",'C1. Verprobung'!$E$22,
IF($C1371="7 - NS",'C1. Verprobung'!$E$23,"-")))))))</f>
        <v>-</v>
      </c>
      <c r="R1371" s="322" t="str">
        <f>IF($C1371="1 - HöS",'C1. Verprobung'!$F$17,
IF($C1371="2 - HöS/HS",'C1. Verprobung'!$F$18,
IF($C1371="3 - HS",'C1. Verprobung'!$F$19,
IF($C1371="4 - HS/MS",'C1. Verprobung'!$F$20,
IF($C1371="5 - MS",'C1. Verprobung'!$F$21,
IF($C1371="6 - MS/NS",'C1. Verprobung'!$F$22,
IF($C1371="7 - NS",'C1. Verprobung'!$F$23,"-")))))))</f>
        <v>-</v>
      </c>
      <c r="S1371" s="151"/>
      <c r="T1371" s="181">
        <f t="shared" si="108"/>
        <v>0</v>
      </c>
      <c r="U1371" s="181">
        <f t="shared" si="109"/>
        <v>0</v>
      </c>
      <c r="V1371" s="181">
        <f t="shared" si="110"/>
        <v>0</v>
      </c>
      <c r="W1371" s="181">
        <f t="shared" si="111"/>
        <v>0</v>
      </c>
      <c r="X1371" s="181">
        <f t="shared" si="112"/>
        <v>0</v>
      </c>
    </row>
    <row r="1372" spans="2:24" ht="15" customHeight="1" x14ac:dyDescent="0.2">
      <c r="B1372" s="337" t="s">
        <v>36</v>
      </c>
      <c r="C1372" s="133" t="s">
        <v>36</v>
      </c>
      <c r="D1372" s="133" t="s">
        <v>36</v>
      </c>
      <c r="E1372" s="133"/>
      <c r="F1372" s="133"/>
      <c r="G1372" s="133"/>
      <c r="H1372" s="133"/>
      <c r="I1372" s="133"/>
      <c r="J1372" s="133"/>
      <c r="K1372" s="154"/>
      <c r="L1372" s="154"/>
      <c r="M1372" s="154"/>
      <c r="N1372" s="154"/>
      <c r="O1372" s="322" t="str">
        <f>IF($C1372="1 - HöS",'C1. Verprobung'!$C$17,
IF($C1372="2 - HöS/HS",'C1. Verprobung'!$C$18,
IF($C1372="3 - HS",'C1. Verprobung'!$C$19,
IF($C1372="4 - HS/MS",'C1. Verprobung'!$C$20,
IF($C1372="5 - MS",'C1. Verprobung'!$C$21,
IF($C1372="6 - MS/NS",'C1. Verprobung'!$C$22,
IF($C1372="7 - NS",'C1. Verprobung'!$C$23,"-")))))))</f>
        <v>-</v>
      </c>
      <c r="P1372" s="322" t="str">
        <f>IF($C1372="1 - HöS",'C1. Verprobung'!$D$17,
IF($C1372="2 - HöS/HS",'C1. Verprobung'!$D$18,
IF($C1372="3 - HS",'C1. Verprobung'!$D$19,
IF($C1372="4 - HS/MS",'C1. Verprobung'!$D$20,
IF($C1372="5 - MS",'C1. Verprobung'!$D$21,
IF($C1372="6 - MS/NS",'C1. Verprobung'!$D$22,
IF($C1372="7 - NS",'C1. Verprobung'!$D$23,"-")))))))</f>
        <v>-</v>
      </c>
      <c r="Q1372" s="322" t="str">
        <f>IF($C1372="1 - HöS",'C1. Verprobung'!$E$17,
IF($C1372="2 - HöS/HS",'C1. Verprobung'!$E$18,
IF($C1372="3 - HS",'C1. Verprobung'!$E$19,
IF($C1372="4 - HS/MS",'C1. Verprobung'!$E$20,
IF($C1372="5 - MS",'C1. Verprobung'!$E$21,
IF($C1372="6 - MS/NS",'C1. Verprobung'!$E$22,
IF($C1372="7 - NS",'C1. Verprobung'!$E$23,"-")))))))</f>
        <v>-</v>
      </c>
      <c r="R1372" s="322" t="str">
        <f>IF($C1372="1 - HöS",'C1. Verprobung'!$F$17,
IF($C1372="2 - HöS/HS",'C1. Verprobung'!$F$18,
IF($C1372="3 - HS",'C1. Verprobung'!$F$19,
IF($C1372="4 - HS/MS",'C1. Verprobung'!$F$20,
IF($C1372="5 - MS",'C1. Verprobung'!$F$21,
IF($C1372="6 - MS/NS",'C1. Verprobung'!$F$22,
IF($C1372="7 - NS",'C1. Verprobung'!$F$23,"-")))))))</f>
        <v>-</v>
      </c>
      <c r="S1372" s="151"/>
      <c r="T1372" s="181">
        <f t="shared" si="108"/>
        <v>0</v>
      </c>
      <c r="U1372" s="181">
        <f t="shared" si="109"/>
        <v>0</v>
      </c>
      <c r="V1372" s="181">
        <f t="shared" si="110"/>
        <v>0</v>
      </c>
      <c r="W1372" s="181">
        <f t="shared" si="111"/>
        <v>0</v>
      </c>
      <c r="X1372" s="181">
        <f t="shared" si="112"/>
        <v>0</v>
      </c>
    </row>
    <row r="1373" spans="2:24" ht="15" customHeight="1" x14ac:dyDescent="0.2">
      <c r="B1373" s="337" t="s">
        <v>36</v>
      </c>
      <c r="C1373" s="133" t="s">
        <v>36</v>
      </c>
      <c r="D1373" s="133" t="s">
        <v>36</v>
      </c>
      <c r="E1373" s="133"/>
      <c r="F1373" s="133"/>
      <c r="G1373" s="133"/>
      <c r="H1373" s="133"/>
      <c r="I1373" s="133"/>
      <c r="J1373" s="133"/>
      <c r="K1373" s="154"/>
      <c r="L1373" s="154"/>
      <c r="M1373" s="154"/>
      <c r="N1373" s="154"/>
      <c r="O1373" s="322" t="str">
        <f>IF($C1373="1 - HöS",'C1. Verprobung'!$C$17,
IF($C1373="2 - HöS/HS",'C1. Verprobung'!$C$18,
IF($C1373="3 - HS",'C1. Verprobung'!$C$19,
IF($C1373="4 - HS/MS",'C1. Verprobung'!$C$20,
IF($C1373="5 - MS",'C1. Verprobung'!$C$21,
IF($C1373="6 - MS/NS",'C1. Verprobung'!$C$22,
IF($C1373="7 - NS",'C1. Verprobung'!$C$23,"-")))))))</f>
        <v>-</v>
      </c>
      <c r="P1373" s="322" t="str">
        <f>IF($C1373="1 - HöS",'C1. Verprobung'!$D$17,
IF($C1373="2 - HöS/HS",'C1. Verprobung'!$D$18,
IF($C1373="3 - HS",'C1. Verprobung'!$D$19,
IF($C1373="4 - HS/MS",'C1. Verprobung'!$D$20,
IF($C1373="5 - MS",'C1. Verprobung'!$D$21,
IF($C1373="6 - MS/NS",'C1. Verprobung'!$D$22,
IF($C1373="7 - NS",'C1. Verprobung'!$D$23,"-")))))))</f>
        <v>-</v>
      </c>
      <c r="Q1373" s="322" t="str">
        <f>IF($C1373="1 - HöS",'C1. Verprobung'!$E$17,
IF($C1373="2 - HöS/HS",'C1. Verprobung'!$E$18,
IF($C1373="3 - HS",'C1. Verprobung'!$E$19,
IF($C1373="4 - HS/MS",'C1. Verprobung'!$E$20,
IF($C1373="5 - MS",'C1. Verprobung'!$E$21,
IF($C1373="6 - MS/NS",'C1. Verprobung'!$E$22,
IF($C1373="7 - NS",'C1. Verprobung'!$E$23,"-")))))))</f>
        <v>-</v>
      </c>
      <c r="R1373" s="322" t="str">
        <f>IF($C1373="1 - HöS",'C1. Verprobung'!$F$17,
IF($C1373="2 - HöS/HS",'C1. Verprobung'!$F$18,
IF($C1373="3 - HS",'C1. Verprobung'!$F$19,
IF($C1373="4 - HS/MS",'C1. Verprobung'!$F$20,
IF($C1373="5 - MS",'C1. Verprobung'!$F$21,
IF($C1373="6 - MS/NS",'C1. Verprobung'!$F$22,
IF($C1373="7 - NS",'C1. Verprobung'!$F$23,"-")))))))</f>
        <v>-</v>
      </c>
      <c r="S1373" s="151"/>
      <c r="T1373" s="181">
        <f t="shared" si="108"/>
        <v>0</v>
      </c>
      <c r="U1373" s="181">
        <f t="shared" si="109"/>
        <v>0</v>
      </c>
      <c r="V1373" s="181">
        <f t="shared" si="110"/>
        <v>0</v>
      </c>
      <c r="W1373" s="181">
        <f t="shared" si="111"/>
        <v>0</v>
      </c>
      <c r="X1373" s="181">
        <f t="shared" si="112"/>
        <v>0</v>
      </c>
    </row>
    <row r="1374" spans="2:24" ht="15" customHeight="1" x14ac:dyDescent="0.2">
      <c r="B1374" s="337" t="s">
        <v>36</v>
      </c>
      <c r="C1374" s="133" t="s">
        <v>36</v>
      </c>
      <c r="D1374" s="133" t="s">
        <v>36</v>
      </c>
      <c r="E1374" s="133"/>
      <c r="F1374" s="133"/>
      <c r="G1374" s="133"/>
      <c r="H1374" s="133"/>
      <c r="I1374" s="133"/>
      <c r="J1374" s="133"/>
      <c r="K1374" s="154"/>
      <c r="L1374" s="154"/>
      <c r="M1374" s="154"/>
      <c r="N1374" s="154"/>
      <c r="O1374" s="322" t="str">
        <f>IF($C1374="1 - HöS",'C1. Verprobung'!$C$17,
IF($C1374="2 - HöS/HS",'C1. Verprobung'!$C$18,
IF($C1374="3 - HS",'C1. Verprobung'!$C$19,
IF($C1374="4 - HS/MS",'C1. Verprobung'!$C$20,
IF($C1374="5 - MS",'C1. Verprobung'!$C$21,
IF($C1374="6 - MS/NS",'C1. Verprobung'!$C$22,
IF($C1374="7 - NS",'C1. Verprobung'!$C$23,"-")))))))</f>
        <v>-</v>
      </c>
      <c r="P1374" s="322" t="str">
        <f>IF($C1374="1 - HöS",'C1. Verprobung'!$D$17,
IF($C1374="2 - HöS/HS",'C1. Verprobung'!$D$18,
IF($C1374="3 - HS",'C1. Verprobung'!$D$19,
IF($C1374="4 - HS/MS",'C1. Verprobung'!$D$20,
IF($C1374="5 - MS",'C1. Verprobung'!$D$21,
IF($C1374="6 - MS/NS",'C1. Verprobung'!$D$22,
IF($C1374="7 - NS",'C1. Verprobung'!$D$23,"-")))))))</f>
        <v>-</v>
      </c>
      <c r="Q1374" s="322" t="str">
        <f>IF($C1374="1 - HöS",'C1. Verprobung'!$E$17,
IF($C1374="2 - HöS/HS",'C1. Verprobung'!$E$18,
IF($C1374="3 - HS",'C1. Verprobung'!$E$19,
IF($C1374="4 - HS/MS",'C1. Verprobung'!$E$20,
IF($C1374="5 - MS",'C1. Verprobung'!$E$21,
IF($C1374="6 - MS/NS",'C1. Verprobung'!$E$22,
IF($C1374="7 - NS",'C1. Verprobung'!$E$23,"-")))))))</f>
        <v>-</v>
      </c>
      <c r="R1374" s="322" t="str">
        <f>IF($C1374="1 - HöS",'C1. Verprobung'!$F$17,
IF($C1374="2 - HöS/HS",'C1. Verprobung'!$F$18,
IF($C1374="3 - HS",'C1. Verprobung'!$F$19,
IF($C1374="4 - HS/MS",'C1. Verprobung'!$F$20,
IF($C1374="5 - MS",'C1. Verprobung'!$F$21,
IF($C1374="6 - MS/NS",'C1. Verprobung'!$F$22,
IF($C1374="7 - NS",'C1. Verprobung'!$F$23,"-")))))))</f>
        <v>-</v>
      </c>
      <c r="S1374" s="151"/>
      <c r="T1374" s="181">
        <f t="shared" si="108"/>
        <v>0</v>
      </c>
      <c r="U1374" s="181">
        <f t="shared" si="109"/>
        <v>0</v>
      </c>
      <c r="V1374" s="181">
        <f t="shared" si="110"/>
        <v>0</v>
      </c>
      <c r="W1374" s="181">
        <f t="shared" si="111"/>
        <v>0</v>
      </c>
      <c r="X1374" s="181">
        <f t="shared" si="112"/>
        <v>0</v>
      </c>
    </row>
    <row r="1375" spans="2:24" ht="15" customHeight="1" x14ac:dyDescent="0.2">
      <c r="B1375" s="337" t="s">
        <v>36</v>
      </c>
      <c r="C1375" s="133" t="s">
        <v>36</v>
      </c>
      <c r="D1375" s="133" t="s">
        <v>36</v>
      </c>
      <c r="E1375" s="133"/>
      <c r="F1375" s="133"/>
      <c r="G1375" s="133"/>
      <c r="H1375" s="133"/>
      <c r="I1375" s="133"/>
      <c r="J1375" s="133"/>
      <c r="K1375" s="154"/>
      <c r="L1375" s="154"/>
      <c r="M1375" s="154"/>
      <c r="N1375" s="154"/>
      <c r="O1375" s="322" t="str">
        <f>IF($C1375="1 - HöS",'C1. Verprobung'!$C$17,
IF($C1375="2 - HöS/HS",'C1. Verprobung'!$C$18,
IF($C1375="3 - HS",'C1. Verprobung'!$C$19,
IF($C1375="4 - HS/MS",'C1. Verprobung'!$C$20,
IF($C1375="5 - MS",'C1. Verprobung'!$C$21,
IF($C1375="6 - MS/NS",'C1. Verprobung'!$C$22,
IF($C1375="7 - NS",'C1. Verprobung'!$C$23,"-")))))))</f>
        <v>-</v>
      </c>
      <c r="P1375" s="322" t="str">
        <f>IF($C1375="1 - HöS",'C1. Verprobung'!$D$17,
IF($C1375="2 - HöS/HS",'C1. Verprobung'!$D$18,
IF($C1375="3 - HS",'C1. Verprobung'!$D$19,
IF($C1375="4 - HS/MS",'C1. Verprobung'!$D$20,
IF($C1375="5 - MS",'C1. Verprobung'!$D$21,
IF($C1375="6 - MS/NS",'C1. Verprobung'!$D$22,
IF($C1375="7 - NS",'C1. Verprobung'!$D$23,"-")))))))</f>
        <v>-</v>
      </c>
      <c r="Q1375" s="322" t="str">
        <f>IF($C1375="1 - HöS",'C1. Verprobung'!$E$17,
IF($C1375="2 - HöS/HS",'C1. Verprobung'!$E$18,
IF($C1375="3 - HS",'C1. Verprobung'!$E$19,
IF($C1375="4 - HS/MS",'C1. Verprobung'!$E$20,
IF($C1375="5 - MS",'C1. Verprobung'!$E$21,
IF($C1375="6 - MS/NS",'C1. Verprobung'!$E$22,
IF($C1375="7 - NS",'C1. Verprobung'!$E$23,"-")))))))</f>
        <v>-</v>
      </c>
      <c r="R1375" s="322" t="str">
        <f>IF($C1375="1 - HöS",'C1. Verprobung'!$F$17,
IF($C1375="2 - HöS/HS",'C1. Verprobung'!$F$18,
IF($C1375="3 - HS",'C1. Verprobung'!$F$19,
IF($C1375="4 - HS/MS",'C1. Verprobung'!$F$20,
IF($C1375="5 - MS",'C1. Verprobung'!$F$21,
IF($C1375="6 - MS/NS",'C1. Verprobung'!$F$22,
IF($C1375="7 - NS",'C1. Verprobung'!$F$23,"-")))))))</f>
        <v>-</v>
      </c>
      <c r="S1375" s="151"/>
      <c r="T1375" s="181">
        <f t="shared" si="108"/>
        <v>0</v>
      </c>
      <c r="U1375" s="181">
        <f t="shared" si="109"/>
        <v>0</v>
      </c>
      <c r="V1375" s="181">
        <f t="shared" si="110"/>
        <v>0</v>
      </c>
      <c r="W1375" s="181">
        <f t="shared" si="111"/>
        <v>0</v>
      </c>
      <c r="X1375" s="181">
        <f t="shared" si="112"/>
        <v>0</v>
      </c>
    </row>
    <row r="1376" spans="2:24" ht="15" customHeight="1" x14ac:dyDescent="0.2">
      <c r="B1376" s="337" t="s">
        <v>36</v>
      </c>
      <c r="C1376" s="133" t="s">
        <v>36</v>
      </c>
      <c r="D1376" s="133" t="s">
        <v>36</v>
      </c>
      <c r="E1376" s="133"/>
      <c r="F1376" s="133"/>
      <c r="G1376" s="133"/>
      <c r="H1376" s="133"/>
      <c r="I1376" s="133"/>
      <c r="J1376" s="133"/>
      <c r="K1376" s="154"/>
      <c r="L1376" s="154"/>
      <c r="M1376" s="154"/>
      <c r="N1376" s="154"/>
      <c r="O1376" s="322" t="str">
        <f>IF($C1376="1 - HöS",'C1. Verprobung'!$C$17,
IF($C1376="2 - HöS/HS",'C1. Verprobung'!$C$18,
IF($C1376="3 - HS",'C1. Verprobung'!$C$19,
IF($C1376="4 - HS/MS",'C1. Verprobung'!$C$20,
IF($C1376="5 - MS",'C1. Verprobung'!$C$21,
IF($C1376="6 - MS/NS",'C1. Verprobung'!$C$22,
IF($C1376="7 - NS",'C1. Verprobung'!$C$23,"-")))))))</f>
        <v>-</v>
      </c>
      <c r="P1376" s="322" t="str">
        <f>IF($C1376="1 - HöS",'C1. Verprobung'!$D$17,
IF($C1376="2 - HöS/HS",'C1. Verprobung'!$D$18,
IF($C1376="3 - HS",'C1. Verprobung'!$D$19,
IF($C1376="4 - HS/MS",'C1. Verprobung'!$D$20,
IF($C1376="5 - MS",'C1. Verprobung'!$D$21,
IF($C1376="6 - MS/NS",'C1. Verprobung'!$D$22,
IF($C1376="7 - NS",'C1. Verprobung'!$D$23,"-")))))))</f>
        <v>-</v>
      </c>
      <c r="Q1376" s="322" t="str">
        <f>IF($C1376="1 - HöS",'C1. Verprobung'!$E$17,
IF($C1376="2 - HöS/HS",'C1. Verprobung'!$E$18,
IF($C1376="3 - HS",'C1. Verprobung'!$E$19,
IF($C1376="4 - HS/MS",'C1. Verprobung'!$E$20,
IF($C1376="5 - MS",'C1. Verprobung'!$E$21,
IF($C1376="6 - MS/NS",'C1. Verprobung'!$E$22,
IF($C1376="7 - NS",'C1. Verprobung'!$E$23,"-")))))))</f>
        <v>-</v>
      </c>
      <c r="R1376" s="322" t="str">
        <f>IF($C1376="1 - HöS",'C1. Verprobung'!$F$17,
IF($C1376="2 - HöS/HS",'C1. Verprobung'!$F$18,
IF($C1376="3 - HS",'C1. Verprobung'!$F$19,
IF($C1376="4 - HS/MS",'C1. Verprobung'!$F$20,
IF($C1376="5 - MS",'C1. Verprobung'!$F$21,
IF($C1376="6 - MS/NS",'C1. Verprobung'!$F$22,
IF($C1376="7 - NS",'C1. Verprobung'!$F$23,"-")))))))</f>
        <v>-</v>
      </c>
      <c r="S1376" s="151"/>
      <c r="T1376" s="181">
        <f t="shared" si="108"/>
        <v>0</v>
      </c>
      <c r="U1376" s="181">
        <f t="shared" si="109"/>
        <v>0</v>
      </c>
      <c r="V1376" s="181">
        <f t="shared" si="110"/>
        <v>0</v>
      </c>
      <c r="W1376" s="181">
        <f t="shared" si="111"/>
        <v>0</v>
      </c>
      <c r="X1376" s="181">
        <f t="shared" si="112"/>
        <v>0</v>
      </c>
    </row>
    <row r="1377" spans="2:24" ht="15" customHeight="1" x14ac:dyDescent="0.2">
      <c r="B1377" s="337" t="s">
        <v>36</v>
      </c>
      <c r="C1377" s="133" t="s">
        <v>36</v>
      </c>
      <c r="D1377" s="133" t="s">
        <v>36</v>
      </c>
      <c r="E1377" s="133"/>
      <c r="F1377" s="133"/>
      <c r="G1377" s="133"/>
      <c r="H1377" s="133"/>
      <c r="I1377" s="133"/>
      <c r="J1377" s="133"/>
      <c r="K1377" s="154"/>
      <c r="L1377" s="154"/>
      <c r="M1377" s="154"/>
      <c r="N1377" s="154"/>
      <c r="O1377" s="322" t="str">
        <f>IF($C1377="1 - HöS",'C1. Verprobung'!$C$17,
IF($C1377="2 - HöS/HS",'C1. Verprobung'!$C$18,
IF($C1377="3 - HS",'C1. Verprobung'!$C$19,
IF($C1377="4 - HS/MS",'C1. Verprobung'!$C$20,
IF($C1377="5 - MS",'C1. Verprobung'!$C$21,
IF($C1377="6 - MS/NS",'C1. Verprobung'!$C$22,
IF($C1377="7 - NS",'C1. Verprobung'!$C$23,"-")))))))</f>
        <v>-</v>
      </c>
      <c r="P1377" s="322" t="str">
        <f>IF($C1377="1 - HöS",'C1. Verprobung'!$D$17,
IF($C1377="2 - HöS/HS",'C1. Verprobung'!$D$18,
IF($C1377="3 - HS",'C1. Verprobung'!$D$19,
IF($C1377="4 - HS/MS",'C1. Verprobung'!$D$20,
IF($C1377="5 - MS",'C1. Verprobung'!$D$21,
IF($C1377="6 - MS/NS",'C1. Verprobung'!$D$22,
IF($C1377="7 - NS",'C1. Verprobung'!$D$23,"-")))))))</f>
        <v>-</v>
      </c>
      <c r="Q1377" s="322" t="str">
        <f>IF($C1377="1 - HöS",'C1. Verprobung'!$E$17,
IF($C1377="2 - HöS/HS",'C1. Verprobung'!$E$18,
IF($C1377="3 - HS",'C1. Verprobung'!$E$19,
IF($C1377="4 - HS/MS",'C1. Verprobung'!$E$20,
IF($C1377="5 - MS",'C1. Verprobung'!$E$21,
IF($C1377="6 - MS/NS",'C1. Verprobung'!$E$22,
IF($C1377="7 - NS",'C1. Verprobung'!$E$23,"-")))))))</f>
        <v>-</v>
      </c>
      <c r="R1377" s="322" t="str">
        <f>IF($C1377="1 - HöS",'C1. Verprobung'!$F$17,
IF($C1377="2 - HöS/HS",'C1. Verprobung'!$F$18,
IF($C1377="3 - HS",'C1. Verprobung'!$F$19,
IF($C1377="4 - HS/MS",'C1. Verprobung'!$F$20,
IF($C1377="5 - MS",'C1. Verprobung'!$F$21,
IF($C1377="6 - MS/NS",'C1. Verprobung'!$F$22,
IF($C1377="7 - NS",'C1. Verprobung'!$F$23,"-")))))))</f>
        <v>-</v>
      </c>
      <c r="S1377" s="151"/>
      <c r="T1377" s="181">
        <f t="shared" si="108"/>
        <v>0</v>
      </c>
      <c r="U1377" s="181">
        <f t="shared" si="109"/>
        <v>0</v>
      </c>
      <c r="V1377" s="181">
        <f t="shared" si="110"/>
        <v>0</v>
      </c>
      <c r="W1377" s="181">
        <f t="shared" si="111"/>
        <v>0</v>
      </c>
      <c r="X1377" s="181">
        <f t="shared" si="112"/>
        <v>0</v>
      </c>
    </row>
    <row r="1378" spans="2:24" ht="15" customHeight="1" x14ac:dyDescent="0.2">
      <c r="B1378" s="337" t="s">
        <v>36</v>
      </c>
      <c r="C1378" s="133" t="s">
        <v>36</v>
      </c>
      <c r="D1378" s="133" t="s">
        <v>36</v>
      </c>
      <c r="E1378" s="133"/>
      <c r="F1378" s="133"/>
      <c r="G1378" s="133"/>
      <c r="H1378" s="133"/>
      <c r="I1378" s="133"/>
      <c r="J1378" s="133"/>
      <c r="K1378" s="154"/>
      <c r="L1378" s="154"/>
      <c r="M1378" s="154"/>
      <c r="N1378" s="154"/>
      <c r="O1378" s="322" t="str">
        <f>IF($C1378="1 - HöS",'C1. Verprobung'!$C$17,
IF($C1378="2 - HöS/HS",'C1. Verprobung'!$C$18,
IF($C1378="3 - HS",'C1. Verprobung'!$C$19,
IF($C1378="4 - HS/MS",'C1. Verprobung'!$C$20,
IF($C1378="5 - MS",'C1. Verprobung'!$C$21,
IF($C1378="6 - MS/NS",'C1. Verprobung'!$C$22,
IF($C1378="7 - NS",'C1. Verprobung'!$C$23,"-")))))))</f>
        <v>-</v>
      </c>
      <c r="P1378" s="322" t="str">
        <f>IF($C1378="1 - HöS",'C1. Verprobung'!$D$17,
IF($C1378="2 - HöS/HS",'C1. Verprobung'!$D$18,
IF($C1378="3 - HS",'C1. Verprobung'!$D$19,
IF($C1378="4 - HS/MS",'C1. Verprobung'!$D$20,
IF($C1378="5 - MS",'C1. Verprobung'!$D$21,
IF($C1378="6 - MS/NS",'C1. Verprobung'!$D$22,
IF($C1378="7 - NS",'C1. Verprobung'!$D$23,"-")))))))</f>
        <v>-</v>
      </c>
      <c r="Q1378" s="322" t="str">
        <f>IF($C1378="1 - HöS",'C1. Verprobung'!$E$17,
IF($C1378="2 - HöS/HS",'C1. Verprobung'!$E$18,
IF($C1378="3 - HS",'C1. Verprobung'!$E$19,
IF($C1378="4 - HS/MS",'C1. Verprobung'!$E$20,
IF($C1378="5 - MS",'C1. Verprobung'!$E$21,
IF($C1378="6 - MS/NS",'C1. Verprobung'!$E$22,
IF($C1378="7 - NS",'C1. Verprobung'!$E$23,"-")))))))</f>
        <v>-</v>
      </c>
      <c r="R1378" s="322" t="str">
        <f>IF($C1378="1 - HöS",'C1. Verprobung'!$F$17,
IF($C1378="2 - HöS/HS",'C1. Verprobung'!$F$18,
IF($C1378="3 - HS",'C1. Verprobung'!$F$19,
IF($C1378="4 - HS/MS",'C1. Verprobung'!$F$20,
IF($C1378="5 - MS",'C1. Verprobung'!$F$21,
IF($C1378="6 - MS/NS",'C1. Verprobung'!$F$22,
IF($C1378="7 - NS",'C1. Verprobung'!$F$23,"-")))))))</f>
        <v>-</v>
      </c>
      <c r="S1378" s="151"/>
      <c r="T1378" s="181">
        <f t="shared" si="108"/>
        <v>0</v>
      </c>
      <c r="U1378" s="181">
        <f t="shared" si="109"/>
        <v>0</v>
      </c>
      <c r="V1378" s="181">
        <f t="shared" si="110"/>
        <v>0</v>
      </c>
      <c r="W1378" s="181">
        <f t="shared" si="111"/>
        <v>0</v>
      </c>
      <c r="X1378" s="181">
        <f t="shared" si="112"/>
        <v>0</v>
      </c>
    </row>
    <row r="1379" spans="2:24" ht="15" customHeight="1" x14ac:dyDescent="0.2">
      <c r="B1379" s="337" t="s">
        <v>36</v>
      </c>
      <c r="C1379" s="133" t="s">
        <v>36</v>
      </c>
      <c r="D1379" s="133" t="s">
        <v>36</v>
      </c>
      <c r="E1379" s="133"/>
      <c r="F1379" s="133"/>
      <c r="G1379" s="133"/>
      <c r="H1379" s="133"/>
      <c r="I1379" s="133"/>
      <c r="J1379" s="133"/>
      <c r="K1379" s="154"/>
      <c r="L1379" s="154"/>
      <c r="M1379" s="154"/>
      <c r="N1379" s="154"/>
      <c r="O1379" s="322" t="str">
        <f>IF($C1379="1 - HöS",'C1. Verprobung'!$C$17,
IF($C1379="2 - HöS/HS",'C1. Verprobung'!$C$18,
IF($C1379="3 - HS",'C1. Verprobung'!$C$19,
IF($C1379="4 - HS/MS",'C1. Verprobung'!$C$20,
IF($C1379="5 - MS",'C1. Verprobung'!$C$21,
IF($C1379="6 - MS/NS",'C1. Verprobung'!$C$22,
IF($C1379="7 - NS",'C1. Verprobung'!$C$23,"-")))))))</f>
        <v>-</v>
      </c>
      <c r="P1379" s="322" t="str">
        <f>IF($C1379="1 - HöS",'C1. Verprobung'!$D$17,
IF($C1379="2 - HöS/HS",'C1. Verprobung'!$D$18,
IF($C1379="3 - HS",'C1. Verprobung'!$D$19,
IF($C1379="4 - HS/MS",'C1. Verprobung'!$D$20,
IF($C1379="5 - MS",'C1. Verprobung'!$D$21,
IF($C1379="6 - MS/NS",'C1. Verprobung'!$D$22,
IF($C1379="7 - NS",'C1. Verprobung'!$D$23,"-")))))))</f>
        <v>-</v>
      </c>
      <c r="Q1379" s="322" t="str">
        <f>IF($C1379="1 - HöS",'C1. Verprobung'!$E$17,
IF($C1379="2 - HöS/HS",'C1. Verprobung'!$E$18,
IF($C1379="3 - HS",'C1. Verprobung'!$E$19,
IF($C1379="4 - HS/MS",'C1. Verprobung'!$E$20,
IF($C1379="5 - MS",'C1. Verprobung'!$E$21,
IF($C1379="6 - MS/NS",'C1. Verprobung'!$E$22,
IF($C1379="7 - NS",'C1. Verprobung'!$E$23,"-")))))))</f>
        <v>-</v>
      </c>
      <c r="R1379" s="322" t="str">
        <f>IF($C1379="1 - HöS",'C1. Verprobung'!$F$17,
IF($C1379="2 - HöS/HS",'C1. Verprobung'!$F$18,
IF($C1379="3 - HS",'C1. Verprobung'!$F$19,
IF($C1379="4 - HS/MS",'C1. Verprobung'!$F$20,
IF($C1379="5 - MS",'C1. Verprobung'!$F$21,
IF($C1379="6 - MS/NS",'C1. Verprobung'!$F$22,
IF($C1379="7 - NS",'C1. Verprobung'!$F$23,"-")))))))</f>
        <v>-</v>
      </c>
      <c r="S1379" s="151"/>
      <c r="T1379" s="181">
        <f t="shared" si="108"/>
        <v>0</v>
      </c>
      <c r="U1379" s="181">
        <f t="shared" si="109"/>
        <v>0</v>
      </c>
      <c r="V1379" s="181">
        <f t="shared" si="110"/>
        <v>0</v>
      </c>
      <c r="W1379" s="181">
        <f t="shared" si="111"/>
        <v>0</v>
      </c>
      <c r="X1379" s="181">
        <f t="shared" si="112"/>
        <v>0</v>
      </c>
    </row>
    <row r="1380" spans="2:24" ht="15" customHeight="1" x14ac:dyDescent="0.2">
      <c r="B1380" s="337" t="s">
        <v>36</v>
      </c>
      <c r="C1380" s="133" t="s">
        <v>36</v>
      </c>
      <c r="D1380" s="133" t="s">
        <v>36</v>
      </c>
      <c r="E1380" s="133"/>
      <c r="F1380" s="133"/>
      <c r="G1380" s="133"/>
      <c r="H1380" s="133"/>
      <c r="I1380" s="133"/>
      <c r="J1380" s="133"/>
      <c r="K1380" s="154"/>
      <c r="L1380" s="154"/>
      <c r="M1380" s="154"/>
      <c r="N1380" s="154"/>
      <c r="O1380" s="322" t="str">
        <f>IF($C1380="1 - HöS",'C1. Verprobung'!$C$17,
IF($C1380="2 - HöS/HS",'C1. Verprobung'!$C$18,
IF($C1380="3 - HS",'C1. Verprobung'!$C$19,
IF($C1380="4 - HS/MS",'C1. Verprobung'!$C$20,
IF($C1380="5 - MS",'C1. Verprobung'!$C$21,
IF($C1380="6 - MS/NS",'C1. Verprobung'!$C$22,
IF($C1380="7 - NS",'C1. Verprobung'!$C$23,"-")))))))</f>
        <v>-</v>
      </c>
      <c r="P1380" s="322" t="str">
        <f>IF($C1380="1 - HöS",'C1. Verprobung'!$D$17,
IF($C1380="2 - HöS/HS",'C1. Verprobung'!$D$18,
IF($C1380="3 - HS",'C1. Verprobung'!$D$19,
IF($C1380="4 - HS/MS",'C1. Verprobung'!$D$20,
IF($C1380="5 - MS",'C1. Verprobung'!$D$21,
IF($C1380="6 - MS/NS",'C1. Verprobung'!$D$22,
IF($C1380="7 - NS",'C1. Verprobung'!$D$23,"-")))))))</f>
        <v>-</v>
      </c>
      <c r="Q1380" s="322" t="str">
        <f>IF($C1380="1 - HöS",'C1. Verprobung'!$E$17,
IF($C1380="2 - HöS/HS",'C1. Verprobung'!$E$18,
IF($C1380="3 - HS",'C1. Verprobung'!$E$19,
IF($C1380="4 - HS/MS",'C1. Verprobung'!$E$20,
IF($C1380="5 - MS",'C1. Verprobung'!$E$21,
IF($C1380="6 - MS/NS",'C1. Verprobung'!$E$22,
IF($C1380="7 - NS",'C1. Verprobung'!$E$23,"-")))))))</f>
        <v>-</v>
      </c>
      <c r="R1380" s="322" t="str">
        <f>IF($C1380="1 - HöS",'C1. Verprobung'!$F$17,
IF($C1380="2 - HöS/HS",'C1. Verprobung'!$F$18,
IF($C1380="3 - HS",'C1. Verprobung'!$F$19,
IF($C1380="4 - HS/MS",'C1. Verprobung'!$F$20,
IF($C1380="5 - MS",'C1. Verprobung'!$F$21,
IF($C1380="6 - MS/NS",'C1. Verprobung'!$F$22,
IF($C1380="7 - NS",'C1. Verprobung'!$F$23,"-")))))))</f>
        <v>-</v>
      </c>
      <c r="S1380" s="151"/>
      <c r="T1380" s="181">
        <f t="shared" si="108"/>
        <v>0</v>
      </c>
      <c r="U1380" s="181">
        <f t="shared" si="109"/>
        <v>0</v>
      </c>
      <c r="V1380" s="181">
        <f t="shared" si="110"/>
        <v>0</v>
      </c>
      <c r="W1380" s="181">
        <f t="shared" si="111"/>
        <v>0</v>
      </c>
      <c r="X1380" s="181">
        <f t="shared" si="112"/>
        <v>0</v>
      </c>
    </row>
    <row r="1381" spans="2:24" ht="15" customHeight="1" x14ac:dyDescent="0.2">
      <c r="B1381" s="337" t="s">
        <v>36</v>
      </c>
      <c r="C1381" s="133" t="s">
        <v>36</v>
      </c>
      <c r="D1381" s="133" t="s">
        <v>36</v>
      </c>
      <c r="E1381" s="133"/>
      <c r="F1381" s="133"/>
      <c r="G1381" s="133"/>
      <c r="H1381" s="133"/>
      <c r="I1381" s="133"/>
      <c r="J1381" s="133"/>
      <c r="K1381" s="154"/>
      <c r="L1381" s="154"/>
      <c r="M1381" s="154"/>
      <c r="N1381" s="154"/>
      <c r="O1381" s="322" t="str">
        <f>IF($C1381="1 - HöS",'C1. Verprobung'!$C$17,
IF($C1381="2 - HöS/HS",'C1. Verprobung'!$C$18,
IF($C1381="3 - HS",'C1. Verprobung'!$C$19,
IF($C1381="4 - HS/MS",'C1. Verprobung'!$C$20,
IF($C1381="5 - MS",'C1. Verprobung'!$C$21,
IF($C1381="6 - MS/NS",'C1. Verprobung'!$C$22,
IF($C1381="7 - NS",'C1. Verprobung'!$C$23,"-")))))))</f>
        <v>-</v>
      </c>
      <c r="P1381" s="322" t="str">
        <f>IF($C1381="1 - HöS",'C1. Verprobung'!$D$17,
IF($C1381="2 - HöS/HS",'C1. Verprobung'!$D$18,
IF($C1381="3 - HS",'C1. Verprobung'!$D$19,
IF($C1381="4 - HS/MS",'C1. Verprobung'!$D$20,
IF($C1381="5 - MS",'C1. Verprobung'!$D$21,
IF($C1381="6 - MS/NS",'C1. Verprobung'!$D$22,
IF($C1381="7 - NS",'C1. Verprobung'!$D$23,"-")))))))</f>
        <v>-</v>
      </c>
      <c r="Q1381" s="322" t="str">
        <f>IF($C1381="1 - HöS",'C1. Verprobung'!$E$17,
IF($C1381="2 - HöS/HS",'C1. Verprobung'!$E$18,
IF($C1381="3 - HS",'C1. Verprobung'!$E$19,
IF($C1381="4 - HS/MS",'C1. Verprobung'!$E$20,
IF($C1381="5 - MS",'C1. Verprobung'!$E$21,
IF($C1381="6 - MS/NS",'C1. Verprobung'!$E$22,
IF($C1381="7 - NS",'C1. Verprobung'!$E$23,"-")))))))</f>
        <v>-</v>
      </c>
      <c r="R1381" s="322" t="str">
        <f>IF($C1381="1 - HöS",'C1. Verprobung'!$F$17,
IF($C1381="2 - HöS/HS",'C1. Verprobung'!$F$18,
IF($C1381="3 - HS",'C1. Verprobung'!$F$19,
IF($C1381="4 - HS/MS",'C1. Verprobung'!$F$20,
IF($C1381="5 - MS",'C1. Verprobung'!$F$21,
IF($C1381="6 - MS/NS",'C1. Verprobung'!$F$22,
IF($C1381="7 - NS",'C1. Verprobung'!$F$23,"-")))))))</f>
        <v>-</v>
      </c>
      <c r="S1381" s="151"/>
      <c r="T1381" s="181">
        <f t="shared" si="108"/>
        <v>0</v>
      </c>
      <c r="U1381" s="181">
        <f t="shared" si="109"/>
        <v>0</v>
      </c>
      <c r="V1381" s="181">
        <f t="shared" si="110"/>
        <v>0</v>
      </c>
      <c r="W1381" s="181">
        <f t="shared" si="111"/>
        <v>0</v>
      </c>
      <c r="X1381" s="181">
        <f t="shared" si="112"/>
        <v>0</v>
      </c>
    </row>
    <row r="1382" spans="2:24" ht="15" customHeight="1" x14ac:dyDescent="0.2">
      <c r="B1382" s="337" t="s">
        <v>36</v>
      </c>
      <c r="C1382" s="133" t="s">
        <v>36</v>
      </c>
      <c r="D1382" s="133" t="s">
        <v>36</v>
      </c>
      <c r="E1382" s="133"/>
      <c r="F1382" s="133"/>
      <c r="G1382" s="133"/>
      <c r="H1382" s="133"/>
      <c r="I1382" s="133"/>
      <c r="J1382" s="133"/>
      <c r="K1382" s="154"/>
      <c r="L1382" s="154"/>
      <c r="M1382" s="154"/>
      <c r="N1382" s="154"/>
      <c r="O1382" s="322" t="str">
        <f>IF($C1382="1 - HöS",'C1. Verprobung'!$C$17,
IF($C1382="2 - HöS/HS",'C1. Verprobung'!$C$18,
IF($C1382="3 - HS",'C1. Verprobung'!$C$19,
IF($C1382="4 - HS/MS",'C1. Verprobung'!$C$20,
IF($C1382="5 - MS",'C1. Verprobung'!$C$21,
IF($C1382="6 - MS/NS",'C1. Verprobung'!$C$22,
IF($C1382="7 - NS",'C1. Verprobung'!$C$23,"-")))))))</f>
        <v>-</v>
      </c>
      <c r="P1382" s="322" t="str">
        <f>IF($C1382="1 - HöS",'C1. Verprobung'!$D$17,
IF($C1382="2 - HöS/HS",'C1. Verprobung'!$D$18,
IF($C1382="3 - HS",'C1. Verprobung'!$D$19,
IF($C1382="4 - HS/MS",'C1. Verprobung'!$D$20,
IF($C1382="5 - MS",'C1. Verprobung'!$D$21,
IF($C1382="6 - MS/NS",'C1. Verprobung'!$D$22,
IF($C1382="7 - NS",'C1. Verprobung'!$D$23,"-")))))))</f>
        <v>-</v>
      </c>
      <c r="Q1382" s="322" t="str">
        <f>IF($C1382="1 - HöS",'C1. Verprobung'!$E$17,
IF($C1382="2 - HöS/HS",'C1. Verprobung'!$E$18,
IF($C1382="3 - HS",'C1. Verprobung'!$E$19,
IF($C1382="4 - HS/MS",'C1. Verprobung'!$E$20,
IF($C1382="5 - MS",'C1. Verprobung'!$E$21,
IF($C1382="6 - MS/NS",'C1. Verprobung'!$E$22,
IF($C1382="7 - NS",'C1. Verprobung'!$E$23,"-")))))))</f>
        <v>-</v>
      </c>
      <c r="R1382" s="322" t="str">
        <f>IF($C1382="1 - HöS",'C1. Verprobung'!$F$17,
IF($C1382="2 - HöS/HS",'C1. Verprobung'!$F$18,
IF($C1382="3 - HS",'C1. Verprobung'!$F$19,
IF($C1382="4 - HS/MS",'C1. Verprobung'!$F$20,
IF($C1382="5 - MS",'C1. Verprobung'!$F$21,
IF($C1382="6 - MS/NS",'C1. Verprobung'!$F$22,
IF($C1382="7 - NS",'C1. Verprobung'!$F$23,"-")))))))</f>
        <v>-</v>
      </c>
      <c r="S1382" s="151"/>
      <c r="T1382" s="181">
        <f t="shared" si="108"/>
        <v>0</v>
      </c>
      <c r="U1382" s="181">
        <f t="shared" si="109"/>
        <v>0</v>
      </c>
      <c r="V1382" s="181">
        <f t="shared" si="110"/>
        <v>0</v>
      </c>
      <c r="W1382" s="181">
        <f t="shared" si="111"/>
        <v>0</v>
      </c>
      <c r="X1382" s="181">
        <f t="shared" si="112"/>
        <v>0</v>
      </c>
    </row>
    <row r="1383" spans="2:24" ht="15" customHeight="1" x14ac:dyDescent="0.2">
      <c r="B1383" s="337" t="s">
        <v>36</v>
      </c>
      <c r="C1383" s="133" t="s">
        <v>36</v>
      </c>
      <c r="D1383" s="133" t="s">
        <v>36</v>
      </c>
      <c r="E1383" s="133"/>
      <c r="F1383" s="133"/>
      <c r="G1383" s="133"/>
      <c r="H1383" s="133"/>
      <c r="I1383" s="133"/>
      <c r="J1383" s="133"/>
      <c r="K1383" s="154"/>
      <c r="L1383" s="154"/>
      <c r="M1383" s="154"/>
      <c r="N1383" s="154"/>
      <c r="O1383" s="322" t="str">
        <f>IF($C1383="1 - HöS",'C1. Verprobung'!$C$17,
IF($C1383="2 - HöS/HS",'C1. Verprobung'!$C$18,
IF($C1383="3 - HS",'C1. Verprobung'!$C$19,
IF($C1383="4 - HS/MS",'C1. Verprobung'!$C$20,
IF($C1383="5 - MS",'C1. Verprobung'!$C$21,
IF($C1383="6 - MS/NS",'C1. Verprobung'!$C$22,
IF($C1383="7 - NS",'C1. Verprobung'!$C$23,"-")))))))</f>
        <v>-</v>
      </c>
      <c r="P1383" s="322" t="str">
        <f>IF($C1383="1 - HöS",'C1. Verprobung'!$D$17,
IF($C1383="2 - HöS/HS",'C1. Verprobung'!$D$18,
IF($C1383="3 - HS",'C1. Verprobung'!$D$19,
IF($C1383="4 - HS/MS",'C1. Verprobung'!$D$20,
IF($C1383="5 - MS",'C1. Verprobung'!$D$21,
IF($C1383="6 - MS/NS",'C1. Verprobung'!$D$22,
IF($C1383="7 - NS",'C1. Verprobung'!$D$23,"-")))))))</f>
        <v>-</v>
      </c>
      <c r="Q1383" s="322" t="str">
        <f>IF($C1383="1 - HöS",'C1. Verprobung'!$E$17,
IF($C1383="2 - HöS/HS",'C1. Verprobung'!$E$18,
IF($C1383="3 - HS",'C1. Verprobung'!$E$19,
IF($C1383="4 - HS/MS",'C1. Verprobung'!$E$20,
IF($C1383="5 - MS",'C1. Verprobung'!$E$21,
IF($C1383="6 - MS/NS",'C1. Verprobung'!$E$22,
IF($C1383="7 - NS",'C1. Verprobung'!$E$23,"-")))))))</f>
        <v>-</v>
      </c>
      <c r="R1383" s="322" t="str">
        <f>IF($C1383="1 - HöS",'C1. Verprobung'!$F$17,
IF($C1383="2 - HöS/HS",'C1. Verprobung'!$F$18,
IF($C1383="3 - HS",'C1. Verprobung'!$F$19,
IF($C1383="4 - HS/MS",'C1. Verprobung'!$F$20,
IF($C1383="5 - MS",'C1. Verprobung'!$F$21,
IF($C1383="6 - MS/NS",'C1. Verprobung'!$F$22,
IF($C1383="7 - NS",'C1. Verprobung'!$F$23,"-")))))))</f>
        <v>-</v>
      </c>
      <c r="S1383" s="151"/>
      <c r="T1383" s="181">
        <f t="shared" si="108"/>
        <v>0</v>
      </c>
      <c r="U1383" s="181">
        <f t="shared" si="109"/>
        <v>0</v>
      </c>
      <c r="V1383" s="181">
        <f t="shared" si="110"/>
        <v>0</v>
      </c>
      <c r="W1383" s="181">
        <f t="shared" si="111"/>
        <v>0</v>
      </c>
      <c r="X1383" s="181">
        <f t="shared" si="112"/>
        <v>0</v>
      </c>
    </row>
    <row r="1384" spans="2:24" ht="15" customHeight="1" x14ac:dyDescent="0.2">
      <c r="B1384" s="337" t="s">
        <v>36</v>
      </c>
      <c r="C1384" s="133" t="s">
        <v>36</v>
      </c>
      <c r="D1384" s="133" t="s">
        <v>36</v>
      </c>
      <c r="E1384" s="133"/>
      <c r="F1384" s="133"/>
      <c r="G1384" s="133"/>
      <c r="H1384" s="133"/>
      <c r="I1384" s="133"/>
      <c r="J1384" s="133"/>
      <c r="K1384" s="154"/>
      <c r="L1384" s="154"/>
      <c r="M1384" s="154"/>
      <c r="N1384" s="154"/>
      <c r="O1384" s="322" t="str">
        <f>IF($C1384="1 - HöS",'C1. Verprobung'!$C$17,
IF($C1384="2 - HöS/HS",'C1. Verprobung'!$C$18,
IF($C1384="3 - HS",'C1. Verprobung'!$C$19,
IF($C1384="4 - HS/MS",'C1. Verprobung'!$C$20,
IF($C1384="5 - MS",'C1. Verprobung'!$C$21,
IF($C1384="6 - MS/NS",'C1. Verprobung'!$C$22,
IF($C1384="7 - NS",'C1. Verprobung'!$C$23,"-")))))))</f>
        <v>-</v>
      </c>
      <c r="P1384" s="322" t="str">
        <f>IF($C1384="1 - HöS",'C1. Verprobung'!$D$17,
IF($C1384="2 - HöS/HS",'C1. Verprobung'!$D$18,
IF($C1384="3 - HS",'C1. Verprobung'!$D$19,
IF($C1384="4 - HS/MS",'C1. Verprobung'!$D$20,
IF($C1384="5 - MS",'C1. Verprobung'!$D$21,
IF($C1384="6 - MS/NS",'C1. Verprobung'!$D$22,
IF($C1384="7 - NS",'C1. Verprobung'!$D$23,"-")))))))</f>
        <v>-</v>
      </c>
      <c r="Q1384" s="322" t="str">
        <f>IF($C1384="1 - HöS",'C1. Verprobung'!$E$17,
IF($C1384="2 - HöS/HS",'C1. Verprobung'!$E$18,
IF($C1384="3 - HS",'C1. Verprobung'!$E$19,
IF($C1384="4 - HS/MS",'C1. Verprobung'!$E$20,
IF($C1384="5 - MS",'C1. Verprobung'!$E$21,
IF($C1384="6 - MS/NS",'C1. Verprobung'!$E$22,
IF($C1384="7 - NS",'C1. Verprobung'!$E$23,"-")))))))</f>
        <v>-</v>
      </c>
      <c r="R1384" s="322" t="str">
        <f>IF($C1384="1 - HöS",'C1. Verprobung'!$F$17,
IF($C1384="2 - HöS/HS",'C1. Verprobung'!$F$18,
IF($C1384="3 - HS",'C1. Verprobung'!$F$19,
IF($C1384="4 - HS/MS",'C1. Verprobung'!$F$20,
IF($C1384="5 - MS",'C1. Verprobung'!$F$21,
IF($C1384="6 - MS/NS",'C1. Verprobung'!$F$22,
IF($C1384="7 - NS",'C1. Verprobung'!$F$23,"-")))))))</f>
        <v>-</v>
      </c>
      <c r="S1384" s="151"/>
      <c r="T1384" s="181">
        <f t="shared" si="108"/>
        <v>0</v>
      </c>
      <c r="U1384" s="181">
        <f t="shared" si="109"/>
        <v>0</v>
      </c>
      <c r="V1384" s="181">
        <f t="shared" si="110"/>
        <v>0</v>
      </c>
      <c r="W1384" s="181">
        <f t="shared" si="111"/>
        <v>0</v>
      </c>
      <c r="X1384" s="181">
        <f t="shared" si="112"/>
        <v>0</v>
      </c>
    </row>
    <row r="1385" spans="2:24" ht="15" customHeight="1" x14ac:dyDescent="0.2">
      <c r="B1385" s="337" t="s">
        <v>36</v>
      </c>
      <c r="C1385" s="133" t="s">
        <v>36</v>
      </c>
      <c r="D1385" s="133" t="s">
        <v>36</v>
      </c>
      <c r="E1385" s="133"/>
      <c r="F1385" s="133"/>
      <c r="G1385" s="133"/>
      <c r="H1385" s="133"/>
      <c r="I1385" s="133"/>
      <c r="J1385" s="133"/>
      <c r="K1385" s="154"/>
      <c r="L1385" s="154"/>
      <c r="M1385" s="154"/>
      <c r="N1385" s="154"/>
      <c r="O1385" s="322" t="str">
        <f>IF($C1385="1 - HöS",'C1. Verprobung'!$C$17,
IF($C1385="2 - HöS/HS",'C1. Verprobung'!$C$18,
IF($C1385="3 - HS",'C1. Verprobung'!$C$19,
IF($C1385="4 - HS/MS",'C1. Verprobung'!$C$20,
IF($C1385="5 - MS",'C1. Verprobung'!$C$21,
IF($C1385="6 - MS/NS",'C1. Verprobung'!$C$22,
IF($C1385="7 - NS",'C1. Verprobung'!$C$23,"-")))))))</f>
        <v>-</v>
      </c>
      <c r="P1385" s="322" t="str">
        <f>IF($C1385="1 - HöS",'C1. Verprobung'!$D$17,
IF($C1385="2 - HöS/HS",'C1. Verprobung'!$D$18,
IF($C1385="3 - HS",'C1. Verprobung'!$D$19,
IF($C1385="4 - HS/MS",'C1. Verprobung'!$D$20,
IF($C1385="5 - MS",'C1. Verprobung'!$D$21,
IF($C1385="6 - MS/NS",'C1. Verprobung'!$D$22,
IF($C1385="7 - NS",'C1. Verprobung'!$D$23,"-")))))))</f>
        <v>-</v>
      </c>
      <c r="Q1385" s="322" t="str">
        <f>IF($C1385="1 - HöS",'C1. Verprobung'!$E$17,
IF($C1385="2 - HöS/HS",'C1. Verprobung'!$E$18,
IF($C1385="3 - HS",'C1. Verprobung'!$E$19,
IF($C1385="4 - HS/MS",'C1. Verprobung'!$E$20,
IF($C1385="5 - MS",'C1. Verprobung'!$E$21,
IF($C1385="6 - MS/NS",'C1. Verprobung'!$E$22,
IF($C1385="7 - NS",'C1. Verprobung'!$E$23,"-")))))))</f>
        <v>-</v>
      </c>
      <c r="R1385" s="322" t="str">
        <f>IF($C1385="1 - HöS",'C1. Verprobung'!$F$17,
IF($C1385="2 - HöS/HS",'C1. Verprobung'!$F$18,
IF($C1385="3 - HS",'C1. Verprobung'!$F$19,
IF($C1385="4 - HS/MS",'C1. Verprobung'!$F$20,
IF($C1385="5 - MS",'C1. Verprobung'!$F$21,
IF($C1385="6 - MS/NS",'C1. Verprobung'!$F$22,
IF($C1385="7 - NS",'C1. Verprobung'!$F$23,"-")))))))</f>
        <v>-</v>
      </c>
      <c r="S1385" s="151"/>
      <c r="T1385" s="181">
        <f t="shared" si="108"/>
        <v>0</v>
      </c>
      <c r="U1385" s="181">
        <f t="shared" si="109"/>
        <v>0</v>
      </c>
      <c r="V1385" s="181">
        <f t="shared" si="110"/>
        <v>0</v>
      </c>
      <c r="W1385" s="181">
        <f t="shared" si="111"/>
        <v>0</v>
      </c>
      <c r="X1385" s="181">
        <f t="shared" si="112"/>
        <v>0</v>
      </c>
    </row>
    <row r="1386" spans="2:24" ht="15" customHeight="1" x14ac:dyDescent="0.2">
      <c r="B1386" s="337" t="s">
        <v>36</v>
      </c>
      <c r="C1386" s="133" t="s">
        <v>36</v>
      </c>
      <c r="D1386" s="133" t="s">
        <v>36</v>
      </c>
      <c r="E1386" s="133"/>
      <c r="F1386" s="133"/>
      <c r="G1386" s="133"/>
      <c r="H1386" s="133"/>
      <c r="I1386" s="133"/>
      <c r="J1386" s="133"/>
      <c r="K1386" s="154"/>
      <c r="L1386" s="154"/>
      <c r="M1386" s="154"/>
      <c r="N1386" s="154"/>
      <c r="O1386" s="322" t="str">
        <f>IF($C1386="1 - HöS",'C1. Verprobung'!$C$17,
IF($C1386="2 - HöS/HS",'C1. Verprobung'!$C$18,
IF($C1386="3 - HS",'C1. Verprobung'!$C$19,
IF($C1386="4 - HS/MS",'C1. Verprobung'!$C$20,
IF($C1386="5 - MS",'C1. Verprobung'!$C$21,
IF($C1386="6 - MS/NS",'C1. Verprobung'!$C$22,
IF($C1386="7 - NS",'C1. Verprobung'!$C$23,"-")))))))</f>
        <v>-</v>
      </c>
      <c r="P1386" s="322" t="str">
        <f>IF($C1386="1 - HöS",'C1. Verprobung'!$D$17,
IF($C1386="2 - HöS/HS",'C1. Verprobung'!$D$18,
IF($C1386="3 - HS",'C1. Verprobung'!$D$19,
IF($C1386="4 - HS/MS",'C1. Verprobung'!$D$20,
IF($C1386="5 - MS",'C1. Verprobung'!$D$21,
IF($C1386="6 - MS/NS",'C1. Verprobung'!$D$22,
IF($C1386="7 - NS",'C1. Verprobung'!$D$23,"-")))))))</f>
        <v>-</v>
      </c>
      <c r="Q1386" s="322" t="str">
        <f>IF($C1386="1 - HöS",'C1. Verprobung'!$E$17,
IF($C1386="2 - HöS/HS",'C1. Verprobung'!$E$18,
IF($C1386="3 - HS",'C1. Verprobung'!$E$19,
IF($C1386="4 - HS/MS",'C1. Verprobung'!$E$20,
IF($C1386="5 - MS",'C1. Verprobung'!$E$21,
IF($C1386="6 - MS/NS",'C1. Verprobung'!$E$22,
IF($C1386="7 - NS",'C1. Verprobung'!$E$23,"-")))))))</f>
        <v>-</v>
      </c>
      <c r="R1386" s="322" t="str">
        <f>IF($C1386="1 - HöS",'C1. Verprobung'!$F$17,
IF($C1386="2 - HöS/HS",'C1. Verprobung'!$F$18,
IF($C1386="3 - HS",'C1. Verprobung'!$F$19,
IF($C1386="4 - HS/MS",'C1. Verprobung'!$F$20,
IF($C1386="5 - MS",'C1. Verprobung'!$F$21,
IF($C1386="6 - MS/NS",'C1. Verprobung'!$F$22,
IF($C1386="7 - NS",'C1. Verprobung'!$F$23,"-")))))))</f>
        <v>-</v>
      </c>
      <c r="S1386" s="151"/>
      <c r="T1386" s="181">
        <f t="shared" si="108"/>
        <v>0</v>
      </c>
      <c r="U1386" s="181">
        <f t="shared" si="109"/>
        <v>0</v>
      </c>
      <c r="V1386" s="181">
        <f t="shared" si="110"/>
        <v>0</v>
      </c>
      <c r="W1386" s="181">
        <f t="shared" si="111"/>
        <v>0</v>
      </c>
      <c r="X1386" s="181">
        <f t="shared" si="112"/>
        <v>0</v>
      </c>
    </row>
    <row r="1387" spans="2:24" ht="15" customHeight="1" x14ac:dyDescent="0.2">
      <c r="B1387" s="337" t="s">
        <v>36</v>
      </c>
      <c r="C1387" s="133" t="s">
        <v>36</v>
      </c>
      <c r="D1387" s="133" t="s">
        <v>36</v>
      </c>
      <c r="E1387" s="133"/>
      <c r="F1387" s="133"/>
      <c r="G1387" s="133"/>
      <c r="H1387" s="133"/>
      <c r="I1387" s="133"/>
      <c r="J1387" s="133"/>
      <c r="K1387" s="154"/>
      <c r="L1387" s="154"/>
      <c r="M1387" s="154"/>
      <c r="N1387" s="154"/>
      <c r="O1387" s="322" t="str">
        <f>IF($C1387="1 - HöS",'C1. Verprobung'!$C$17,
IF($C1387="2 - HöS/HS",'C1. Verprobung'!$C$18,
IF($C1387="3 - HS",'C1. Verprobung'!$C$19,
IF($C1387="4 - HS/MS",'C1. Verprobung'!$C$20,
IF($C1387="5 - MS",'C1. Verprobung'!$C$21,
IF($C1387="6 - MS/NS",'C1. Verprobung'!$C$22,
IF($C1387="7 - NS",'C1. Verprobung'!$C$23,"-")))))))</f>
        <v>-</v>
      </c>
      <c r="P1387" s="322" t="str">
        <f>IF($C1387="1 - HöS",'C1. Verprobung'!$D$17,
IF($C1387="2 - HöS/HS",'C1. Verprobung'!$D$18,
IF($C1387="3 - HS",'C1. Verprobung'!$D$19,
IF($C1387="4 - HS/MS",'C1. Verprobung'!$D$20,
IF($C1387="5 - MS",'C1. Verprobung'!$D$21,
IF($C1387="6 - MS/NS",'C1. Verprobung'!$D$22,
IF($C1387="7 - NS",'C1. Verprobung'!$D$23,"-")))))))</f>
        <v>-</v>
      </c>
      <c r="Q1387" s="322" t="str">
        <f>IF($C1387="1 - HöS",'C1. Verprobung'!$E$17,
IF($C1387="2 - HöS/HS",'C1. Verprobung'!$E$18,
IF($C1387="3 - HS",'C1. Verprobung'!$E$19,
IF($C1387="4 - HS/MS",'C1. Verprobung'!$E$20,
IF($C1387="5 - MS",'C1. Verprobung'!$E$21,
IF($C1387="6 - MS/NS",'C1. Verprobung'!$E$22,
IF($C1387="7 - NS",'C1. Verprobung'!$E$23,"-")))))))</f>
        <v>-</v>
      </c>
      <c r="R1387" s="322" t="str">
        <f>IF($C1387="1 - HöS",'C1. Verprobung'!$F$17,
IF($C1387="2 - HöS/HS",'C1. Verprobung'!$F$18,
IF($C1387="3 - HS",'C1. Verprobung'!$F$19,
IF($C1387="4 - HS/MS",'C1. Verprobung'!$F$20,
IF($C1387="5 - MS",'C1. Verprobung'!$F$21,
IF($C1387="6 - MS/NS",'C1. Verprobung'!$F$22,
IF($C1387="7 - NS",'C1. Verprobung'!$F$23,"-")))))))</f>
        <v>-</v>
      </c>
      <c r="S1387" s="151"/>
      <c r="T1387" s="181">
        <f t="shared" si="108"/>
        <v>0</v>
      </c>
      <c r="U1387" s="181">
        <f t="shared" si="109"/>
        <v>0</v>
      </c>
      <c r="V1387" s="181">
        <f t="shared" si="110"/>
        <v>0</v>
      </c>
      <c r="W1387" s="181">
        <f t="shared" si="111"/>
        <v>0</v>
      </c>
      <c r="X1387" s="181">
        <f t="shared" si="112"/>
        <v>0</v>
      </c>
    </row>
    <row r="1388" spans="2:24" ht="15" customHeight="1" x14ac:dyDescent="0.2">
      <c r="B1388" s="337" t="s">
        <v>36</v>
      </c>
      <c r="C1388" s="133" t="s">
        <v>36</v>
      </c>
      <c r="D1388" s="133" t="s">
        <v>36</v>
      </c>
      <c r="E1388" s="133"/>
      <c r="F1388" s="133"/>
      <c r="G1388" s="133"/>
      <c r="H1388" s="133"/>
      <c r="I1388" s="133"/>
      <c r="J1388" s="133"/>
      <c r="K1388" s="154"/>
      <c r="L1388" s="154"/>
      <c r="M1388" s="154"/>
      <c r="N1388" s="154"/>
      <c r="O1388" s="322" t="str">
        <f>IF($C1388="1 - HöS",'C1. Verprobung'!$C$17,
IF($C1388="2 - HöS/HS",'C1. Verprobung'!$C$18,
IF($C1388="3 - HS",'C1. Verprobung'!$C$19,
IF($C1388="4 - HS/MS",'C1. Verprobung'!$C$20,
IF($C1388="5 - MS",'C1. Verprobung'!$C$21,
IF($C1388="6 - MS/NS",'C1. Verprobung'!$C$22,
IF($C1388="7 - NS",'C1. Verprobung'!$C$23,"-")))))))</f>
        <v>-</v>
      </c>
      <c r="P1388" s="322" t="str">
        <f>IF($C1388="1 - HöS",'C1. Verprobung'!$D$17,
IF($C1388="2 - HöS/HS",'C1. Verprobung'!$D$18,
IF($C1388="3 - HS",'C1. Verprobung'!$D$19,
IF($C1388="4 - HS/MS",'C1. Verprobung'!$D$20,
IF($C1388="5 - MS",'C1. Verprobung'!$D$21,
IF($C1388="6 - MS/NS",'C1. Verprobung'!$D$22,
IF($C1388="7 - NS",'C1. Verprobung'!$D$23,"-")))))))</f>
        <v>-</v>
      </c>
      <c r="Q1388" s="322" t="str">
        <f>IF($C1388="1 - HöS",'C1. Verprobung'!$E$17,
IF($C1388="2 - HöS/HS",'C1. Verprobung'!$E$18,
IF($C1388="3 - HS",'C1. Verprobung'!$E$19,
IF($C1388="4 - HS/MS",'C1. Verprobung'!$E$20,
IF($C1388="5 - MS",'C1. Verprobung'!$E$21,
IF($C1388="6 - MS/NS",'C1. Verprobung'!$E$22,
IF($C1388="7 - NS",'C1. Verprobung'!$E$23,"-")))))))</f>
        <v>-</v>
      </c>
      <c r="R1388" s="322" t="str">
        <f>IF($C1388="1 - HöS",'C1. Verprobung'!$F$17,
IF($C1388="2 - HöS/HS",'C1. Verprobung'!$F$18,
IF($C1388="3 - HS",'C1. Verprobung'!$F$19,
IF($C1388="4 - HS/MS",'C1. Verprobung'!$F$20,
IF($C1388="5 - MS",'C1. Verprobung'!$F$21,
IF($C1388="6 - MS/NS",'C1. Verprobung'!$F$22,
IF($C1388="7 - NS",'C1. Verprobung'!$F$23,"-")))))))</f>
        <v>-</v>
      </c>
      <c r="S1388" s="151"/>
      <c r="T1388" s="181">
        <f t="shared" si="108"/>
        <v>0</v>
      </c>
      <c r="U1388" s="181">
        <f t="shared" si="109"/>
        <v>0</v>
      </c>
      <c r="V1388" s="181">
        <f t="shared" si="110"/>
        <v>0</v>
      </c>
      <c r="W1388" s="181">
        <f t="shared" si="111"/>
        <v>0</v>
      </c>
      <c r="X1388" s="181">
        <f t="shared" si="112"/>
        <v>0</v>
      </c>
    </row>
    <row r="1389" spans="2:24" ht="15" customHeight="1" x14ac:dyDescent="0.2">
      <c r="B1389" s="337" t="s">
        <v>36</v>
      </c>
      <c r="C1389" s="133" t="s">
        <v>36</v>
      </c>
      <c r="D1389" s="133" t="s">
        <v>36</v>
      </c>
      <c r="E1389" s="133"/>
      <c r="F1389" s="133"/>
      <c r="G1389" s="133"/>
      <c r="H1389" s="133"/>
      <c r="I1389" s="133"/>
      <c r="J1389" s="133"/>
      <c r="K1389" s="154"/>
      <c r="L1389" s="154"/>
      <c r="M1389" s="154"/>
      <c r="N1389" s="154"/>
      <c r="O1389" s="322" t="str">
        <f>IF($C1389="1 - HöS",'C1. Verprobung'!$C$17,
IF($C1389="2 - HöS/HS",'C1. Verprobung'!$C$18,
IF($C1389="3 - HS",'C1. Verprobung'!$C$19,
IF($C1389="4 - HS/MS",'C1. Verprobung'!$C$20,
IF($C1389="5 - MS",'C1. Verprobung'!$C$21,
IF($C1389="6 - MS/NS",'C1. Verprobung'!$C$22,
IF($C1389="7 - NS",'C1. Verprobung'!$C$23,"-")))))))</f>
        <v>-</v>
      </c>
      <c r="P1389" s="322" t="str">
        <f>IF($C1389="1 - HöS",'C1. Verprobung'!$D$17,
IF($C1389="2 - HöS/HS",'C1. Verprobung'!$D$18,
IF($C1389="3 - HS",'C1. Verprobung'!$D$19,
IF($C1389="4 - HS/MS",'C1. Verprobung'!$D$20,
IF($C1389="5 - MS",'C1. Verprobung'!$D$21,
IF($C1389="6 - MS/NS",'C1. Verprobung'!$D$22,
IF($C1389="7 - NS",'C1. Verprobung'!$D$23,"-")))))))</f>
        <v>-</v>
      </c>
      <c r="Q1389" s="322" t="str">
        <f>IF($C1389="1 - HöS",'C1. Verprobung'!$E$17,
IF($C1389="2 - HöS/HS",'C1. Verprobung'!$E$18,
IF($C1389="3 - HS",'C1. Verprobung'!$E$19,
IF($C1389="4 - HS/MS",'C1. Verprobung'!$E$20,
IF($C1389="5 - MS",'C1. Verprobung'!$E$21,
IF($C1389="6 - MS/NS",'C1. Verprobung'!$E$22,
IF($C1389="7 - NS",'C1. Verprobung'!$E$23,"-")))))))</f>
        <v>-</v>
      </c>
      <c r="R1389" s="322" t="str">
        <f>IF($C1389="1 - HöS",'C1. Verprobung'!$F$17,
IF($C1389="2 - HöS/HS",'C1. Verprobung'!$F$18,
IF($C1389="3 - HS",'C1. Verprobung'!$F$19,
IF($C1389="4 - HS/MS",'C1. Verprobung'!$F$20,
IF($C1389="5 - MS",'C1. Verprobung'!$F$21,
IF($C1389="6 - MS/NS",'C1. Verprobung'!$F$22,
IF($C1389="7 - NS",'C1. Verprobung'!$F$23,"-")))))))</f>
        <v>-</v>
      </c>
      <c r="S1389" s="151"/>
      <c r="T1389" s="181">
        <f t="shared" si="108"/>
        <v>0</v>
      </c>
      <c r="U1389" s="181">
        <f t="shared" si="109"/>
        <v>0</v>
      </c>
      <c r="V1389" s="181">
        <f t="shared" si="110"/>
        <v>0</v>
      </c>
      <c r="W1389" s="181">
        <f t="shared" si="111"/>
        <v>0</v>
      </c>
      <c r="X1389" s="181">
        <f t="shared" si="112"/>
        <v>0</v>
      </c>
    </row>
    <row r="1390" spans="2:24" ht="15" customHeight="1" x14ac:dyDescent="0.2">
      <c r="B1390" s="337" t="s">
        <v>36</v>
      </c>
      <c r="C1390" s="133" t="s">
        <v>36</v>
      </c>
      <c r="D1390" s="133" t="s">
        <v>36</v>
      </c>
      <c r="E1390" s="133"/>
      <c r="F1390" s="133"/>
      <c r="G1390" s="133"/>
      <c r="H1390" s="133"/>
      <c r="I1390" s="133"/>
      <c r="J1390" s="133"/>
      <c r="K1390" s="154"/>
      <c r="L1390" s="154"/>
      <c r="M1390" s="154"/>
      <c r="N1390" s="154"/>
      <c r="O1390" s="322" t="str">
        <f>IF($C1390="1 - HöS",'C1. Verprobung'!$C$17,
IF($C1390="2 - HöS/HS",'C1. Verprobung'!$C$18,
IF($C1390="3 - HS",'C1. Verprobung'!$C$19,
IF($C1390="4 - HS/MS",'C1. Verprobung'!$C$20,
IF($C1390="5 - MS",'C1. Verprobung'!$C$21,
IF($C1390="6 - MS/NS",'C1. Verprobung'!$C$22,
IF($C1390="7 - NS",'C1. Verprobung'!$C$23,"-")))))))</f>
        <v>-</v>
      </c>
      <c r="P1390" s="322" t="str">
        <f>IF($C1390="1 - HöS",'C1. Verprobung'!$D$17,
IF($C1390="2 - HöS/HS",'C1. Verprobung'!$D$18,
IF($C1390="3 - HS",'C1. Verprobung'!$D$19,
IF($C1390="4 - HS/MS",'C1. Verprobung'!$D$20,
IF($C1390="5 - MS",'C1. Verprobung'!$D$21,
IF($C1390="6 - MS/NS",'C1. Verprobung'!$D$22,
IF($C1390="7 - NS",'C1. Verprobung'!$D$23,"-")))))))</f>
        <v>-</v>
      </c>
      <c r="Q1390" s="322" t="str">
        <f>IF($C1390="1 - HöS",'C1. Verprobung'!$E$17,
IF($C1390="2 - HöS/HS",'C1. Verprobung'!$E$18,
IF($C1390="3 - HS",'C1. Verprobung'!$E$19,
IF($C1390="4 - HS/MS",'C1. Verprobung'!$E$20,
IF($C1390="5 - MS",'C1. Verprobung'!$E$21,
IF($C1390="6 - MS/NS",'C1. Verprobung'!$E$22,
IF($C1390="7 - NS",'C1. Verprobung'!$E$23,"-")))))))</f>
        <v>-</v>
      </c>
      <c r="R1390" s="322" t="str">
        <f>IF($C1390="1 - HöS",'C1. Verprobung'!$F$17,
IF($C1390="2 - HöS/HS",'C1. Verprobung'!$F$18,
IF($C1390="3 - HS",'C1. Verprobung'!$F$19,
IF($C1390="4 - HS/MS",'C1. Verprobung'!$F$20,
IF($C1390="5 - MS",'C1. Verprobung'!$F$21,
IF($C1390="6 - MS/NS",'C1. Verprobung'!$F$22,
IF($C1390="7 - NS",'C1. Verprobung'!$F$23,"-")))))))</f>
        <v>-</v>
      </c>
      <c r="S1390" s="151"/>
      <c r="T1390" s="181">
        <f t="shared" si="108"/>
        <v>0</v>
      </c>
      <c r="U1390" s="181">
        <f t="shared" si="109"/>
        <v>0</v>
      </c>
      <c r="V1390" s="181">
        <f t="shared" si="110"/>
        <v>0</v>
      </c>
      <c r="W1390" s="181">
        <f t="shared" si="111"/>
        <v>0</v>
      </c>
      <c r="X1390" s="181">
        <f t="shared" si="112"/>
        <v>0</v>
      </c>
    </row>
    <row r="1391" spans="2:24" ht="15" customHeight="1" x14ac:dyDescent="0.2">
      <c r="B1391" s="337" t="s">
        <v>36</v>
      </c>
      <c r="C1391" s="133" t="s">
        <v>36</v>
      </c>
      <c r="D1391" s="133" t="s">
        <v>36</v>
      </c>
      <c r="E1391" s="133"/>
      <c r="F1391" s="133"/>
      <c r="G1391" s="133"/>
      <c r="H1391" s="133"/>
      <c r="I1391" s="133"/>
      <c r="J1391" s="133"/>
      <c r="K1391" s="154"/>
      <c r="L1391" s="154"/>
      <c r="M1391" s="154"/>
      <c r="N1391" s="154"/>
      <c r="O1391" s="322" t="str">
        <f>IF($C1391="1 - HöS",'C1. Verprobung'!$C$17,
IF($C1391="2 - HöS/HS",'C1. Verprobung'!$C$18,
IF($C1391="3 - HS",'C1. Verprobung'!$C$19,
IF($C1391="4 - HS/MS",'C1. Verprobung'!$C$20,
IF($C1391="5 - MS",'C1. Verprobung'!$C$21,
IF($C1391="6 - MS/NS",'C1. Verprobung'!$C$22,
IF($C1391="7 - NS",'C1. Verprobung'!$C$23,"-")))))))</f>
        <v>-</v>
      </c>
      <c r="P1391" s="322" t="str">
        <f>IF($C1391="1 - HöS",'C1. Verprobung'!$D$17,
IF($C1391="2 - HöS/HS",'C1. Verprobung'!$D$18,
IF($C1391="3 - HS",'C1. Verprobung'!$D$19,
IF($C1391="4 - HS/MS",'C1. Verprobung'!$D$20,
IF($C1391="5 - MS",'C1. Verprobung'!$D$21,
IF($C1391="6 - MS/NS",'C1. Verprobung'!$D$22,
IF($C1391="7 - NS",'C1. Verprobung'!$D$23,"-")))))))</f>
        <v>-</v>
      </c>
      <c r="Q1391" s="322" t="str">
        <f>IF($C1391="1 - HöS",'C1. Verprobung'!$E$17,
IF($C1391="2 - HöS/HS",'C1. Verprobung'!$E$18,
IF($C1391="3 - HS",'C1. Verprobung'!$E$19,
IF($C1391="4 - HS/MS",'C1. Verprobung'!$E$20,
IF($C1391="5 - MS",'C1. Verprobung'!$E$21,
IF($C1391="6 - MS/NS",'C1. Verprobung'!$E$22,
IF($C1391="7 - NS",'C1. Verprobung'!$E$23,"-")))))))</f>
        <v>-</v>
      </c>
      <c r="R1391" s="322" t="str">
        <f>IF($C1391="1 - HöS",'C1. Verprobung'!$F$17,
IF($C1391="2 - HöS/HS",'C1. Verprobung'!$F$18,
IF($C1391="3 - HS",'C1. Verprobung'!$F$19,
IF($C1391="4 - HS/MS",'C1. Verprobung'!$F$20,
IF($C1391="5 - MS",'C1. Verprobung'!$F$21,
IF($C1391="6 - MS/NS",'C1. Verprobung'!$F$22,
IF($C1391="7 - NS",'C1. Verprobung'!$F$23,"-")))))))</f>
        <v>-</v>
      </c>
      <c r="S1391" s="151"/>
      <c r="T1391" s="181">
        <f t="shared" si="108"/>
        <v>0</v>
      </c>
      <c r="U1391" s="181">
        <f t="shared" si="109"/>
        <v>0</v>
      </c>
      <c r="V1391" s="181">
        <f t="shared" si="110"/>
        <v>0</v>
      </c>
      <c r="W1391" s="181">
        <f t="shared" si="111"/>
        <v>0</v>
      </c>
      <c r="X1391" s="181">
        <f t="shared" si="112"/>
        <v>0</v>
      </c>
    </row>
    <row r="1392" spans="2:24" ht="15" customHeight="1" x14ac:dyDescent="0.2">
      <c r="B1392" s="337" t="s">
        <v>36</v>
      </c>
      <c r="C1392" s="133" t="s">
        <v>36</v>
      </c>
      <c r="D1392" s="133" t="s">
        <v>36</v>
      </c>
      <c r="E1392" s="133"/>
      <c r="F1392" s="133"/>
      <c r="G1392" s="133"/>
      <c r="H1392" s="133"/>
      <c r="I1392" s="133"/>
      <c r="J1392" s="133"/>
      <c r="K1392" s="154"/>
      <c r="L1392" s="154"/>
      <c r="M1392" s="154"/>
      <c r="N1392" s="154"/>
      <c r="O1392" s="322" t="str">
        <f>IF($C1392="1 - HöS",'C1. Verprobung'!$C$17,
IF($C1392="2 - HöS/HS",'C1. Verprobung'!$C$18,
IF($C1392="3 - HS",'C1. Verprobung'!$C$19,
IF($C1392="4 - HS/MS",'C1. Verprobung'!$C$20,
IF($C1392="5 - MS",'C1. Verprobung'!$C$21,
IF($C1392="6 - MS/NS",'C1. Verprobung'!$C$22,
IF($C1392="7 - NS",'C1. Verprobung'!$C$23,"-")))))))</f>
        <v>-</v>
      </c>
      <c r="P1392" s="322" t="str">
        <f>IF($C1392="1 - HöS",'C1. Verprobung'!$D$17,
IF($C1392="2 - HöS/HS",'C1. Verprobung'!$D$18,
IF($C1392="3 - HS",'C1. Verprobung'!$D$19,
IF($C1392="4 - HS/MS",'C1. Verprobung'!$D$20,
IF($C1392="5 - MS",'C1. Verprobung'!$D$21,
IF($C1392="6 - MS/NS",'C1. Verprobung'!$D$22,
IF($C1392="7 - NS",'C1. Verprobung'!$D$23,"-")))))))</f>
        <v>-</v>
      </c>
      <c r="Q1392" s="322" t="str">
        <f>IF($C1392="1 - HöS",'C1. Verprobung'!$E$17,
IF($C1392="2 - HöS/HS",'C1. Verprobung'!$E$18,
IF($C1392="3 - HS",'C1. Verprobung'!$E$19,
IF($C1392="4 - HS/MS",'C1. Verprobung'!$E$20,
IF($C1392="5 - MS",'C1. Verprobung'!$E$21,
IF($C1392="6 - MS/NS",'C1. Verprobung'!$E$22,
IF($C1392="7 - NS",'C1. Verprobung'!$E$23,"-")))))))</f>
        <v>-</v>
      </c>
      <c r="R1392" s="322" t="str">
        <f>IF($C1392="1 - HöS",'C1. Verprobung'!$F$17,
IF($C1392="2 - HöS/HS",'C1. Verprobung'!$F$18,
IF($C1392="3 - HS",'C1. Verprobung'!$F$19,
IF($C1392="4 - HS/MS",'C1. Verprobung'!$F$20,
IF($C1392="5 - MS",'C1. Verprobung'!$F$21,
IF($C1392="6 - MS/NS",'C1. Verprobung'!$F$22,
IF($C1392="7 - NS",'C1. Verprobung'!$F$23,"-")))))))</f>
        <v>-</v>
      </c>
      <c r="S1392" s="151"/>
      <c r="T1392" s="181">
        <f t="shared" si="108"/>
        <v>0</v>
      </c>
      <c r="U1392" s="181">
        <f t="shared" si="109"/>
        <v>0</v>
      </c>
      <c r="V1392" s="181">
        <f t="shared" si="110"/>
        <v>0</v>
      </c>
      <c r="W1392" s="181">
        <f t="shared" si="111"/>
        <v>0</v>
      </c>
      <c r="X1392" s="181">
        <f t="shared" si="112"/>
        <v>0</v>
      </c>
    </row>
    <row r="1393" spans="2:24" ht="15" customHeight="1" x14ac:dyDescent="0.2">
      <c r="B1393" s="337" t="s">
        <v>36</v>
      </c>
      <c r="C1393" s="133" t="s">
        <v>36</v>
      </c>
      <c r="D1393" s="133" t="s">
        <v>36</v>
      </c>
      <c r="E1393" s="133"/>
      <c r="F1393" s="133"/>
      <c r="G1393" s="133"/>
      <c r="H1393" s="133"/>
      <c r="I1393" s="133"/>
      <c r="J1393" s="133"/>
      <c r="K1393" s="154"/>
      <c r="L1393" s="154"/>
      <c r="M1393" s="154"/>
      <c r="N1393" s="154"/>
      <c r="O1393" s="322" t="str">
        <f>IF($C1393="1 - HöS",'C1. Verprobung'!$C$17,
IF($C1393="2 - HöS/HS",'C1. Verprobung'!$C$18,
IF($C1393="3 - HS",'C1. Verprobung'!$C$19,
IF($C1393="4 - HS/MS",'C1. Verprobung'!$C$20,
IF($C1393="5 - MS",'C1. Verprobung'!$C$21,
IF($C1393="6 - MS/NS",'C1. Verprobung'!$C$22,
IF($C1393="7 - NS",'C1. Verprobung'!$C$23,"-")))))))</f>
        <v>-</v>
      </c>
      <c r="P1393" s="322" t="str">
        <f>IF($C1393="1 - HöS",'C1. Verprobung'!$D$17,
IF($C1393="2 - HöS/HS",'C1. Verprobung'!$D$18,
IF($C1393="3 - HS",'C1. Verprobung'!$D$19,
IF($C1393="4 - HS/MS",'C1. Verprobung'!$D$20,
IF($C1393="5 - MS",'C1. Verprobung'!$D$21,
IF($C1393="6 - MS/NS",'C1. Verprobung'!$D$22,
IF($C1393="7 - NS",'C1. Verprobung'!$D$23,"-")))))))</f>
        <v>-</v>
      </c>
      <c r="Q1393" s="322" t="str">
        <f>IF($C1393="1 - HöS",'C1. Verprobung'!$E$17,
IF($C1393="2 - HöS/HS",'C1. Verprobung'!$E$18,
IF($C1393="3 - HS",'C1. Verprobung'!$E$19,
IF($C1393="4 - HS/MS",'C1. Verprobung'!$E$20,
IF($C1393="5 - MS",'C1. Verprobung'!$E$21,
IF($C1393="6 - MS/NS",'C1. Verprobung'!$E$22,
IF($C1393="7 - NS",'C1. Verprobung'!$E$23,"-")))))))</f>
        <v>-</v>
      </c>
      <c r="R1393" s="322" t="str">
        <f>IF($C1393="1 - HöS",'C1. Verprobung'!$F$17,
IF($C1393="2 - HöS/HS",'C1. Verprobung'!$F$18,
IF($C1393="3 - HS",'C1. Verprobung'!$F$19,
IF($C1393="4 - HS/MS",'C1. Verprobung'!$F$20,
IF($C1393="5 - MS",'C1. Verprobung'!$F$21,
IF($C1393="6 - MS/NS",'C1. Verprobung'!$F$22,
IF($C1393="7 - NS",'C1. Verprobung'!$F$23,"-")))))))</f>
        <v>-</v>
      </c>
      <c r="S1393" s="151"/>
      <c r="T1393" s="181">
        <f t="shared" si="108"/>
        <v>0</v>
      </c>
      <c r="U1393" s="181">
        <f t="shared" si="109"/>
        <v>0</v>
      </c>
      <c r="V1393" s="181">
        <f t="shared" si="110"/>
        <v>0</v>
      </c>
      <c r="W1393" s="181">
        <f t="shared" si="111"/>
        <v>0</v>
      </c>
      <c r="X1393" s="181">
        <f t="shared" si="112"/>
        <v>0</v>
      </c>
    </row>
    <row r="1394" spans="2:24" ht="15" customHeight="1" x14ac:dyDescent="0.2">
      <c r="B1394" s="337" t="s">
        <v>36</v>
      </c>
      <c r="C1394" s="133" t="s">
        <v>36</v>
      </c>
      <c r="D1394" s="133" t="s">
        <v>36</v>
      </c>
      <c r="E1394" s="133"/>
      <c r="F1394" s="133"/>
      <c r="G1394" s="133"/>
      <c r="H1394" s="133"/>
      <c r="I1394" s="133"/>
      <c r="J1394" s="133"/>
      <c r="K1394" s="154"/>
      <c r="L1394" s="154"/>
      <c r="M1394" s="154"/>
      <c r="N1394" s="154"/>
      <c r="O1394" s="322" t="str">
        <f>IF($C1394="1 - HöS",'C1. Verprobung'!$C$17,
IF($C1394="2 - HöS/HS",'C1. Verprobung'!$C$18,
IF($C1394="3 - HS",'C1. Verprobung'!$C$19,
IF($C1394="4 - HS/MS",'C1. Verprobung'!$C$20,
IF($C1394="5 - MS",'C1. Verprobung'!$C$21,
IF($C1394="6 - MS/NS",'C1. Verprobung'!$C$22,
IF($C1394="7 - NS",'C1. Verprobung'!$C$23,"-")))))))</f>
        <v>-</v>
      </c>
      <c r="P1394" s="322" t="str">
        <f>IF($C1394="1 - HöS",'C1. Verprobung'!$D$17,
IF($C1394="2 - HöS/HS",'C1. Verprobung'!$D$18,
IF($C1394="3 - HS",'C1. Verprobung'!$D$19,
IF($C1394="4 - HS/MS",'C1. Verprobung'!$D$20,
IF($C1394="5 - MS",'C1. Verprobung'!$D$21,
IF($C1394="6 - MS/NS",'C1. Verprobung'!$D$22,
IF($C1394="7 - NS",'C1. Verprobung'!$D$23,"-")))))))</f>
        <v>-</v>
      </c>
      <c r="Q1394" s="322" t="str">
        <f>IF($C1394="1 - HöS",'C1. Verprobung'!$E$17,
IF($C1394="2 - HöS/HS",'C1. Verprobung'!$E$18,
IF($C1394="3 - HS",'C1. Verprobung'!$E$19,
IF($C1394="4 - HS/MS",'C1. Verprobung'!$E$20,
IF($C1394="5 - MS",'C1. Verprobung'!$E$21,
IF($C1394="6 - MS/NS",'C1. Verprobung'!$E$22,
IF($C1394="7 - NS",'C1. Verprobung'!$E$23,"-")))))))</f>
        <v>-</v>
      </c>
      <c r="R1394" s="322" t="str">
        <f>IF($C1394="1 - HöS",'C1. Verprobung'!$F$17,
IF($C1394="2 - HöS/HS",'C1. Verprobung'!$F$18,
IF($C1394="3 - HS",'C1. Verprobung'!$F$19,
IF($C1394="4 - HS/MS",'C1. Verprobung'!$F$20,
IF($C1394="5 - MS",'C1. Verprobung'!$F$21,
IF($C1394="6 - MS/NS",'C1. Verprobung'!$F$22,
IF($C1394="7 - NS",'C1. Verprobung'!$F$23,"-")))))))</f>
        <v>-</v>
      </c>
      <c r="S1394" s="151"/>
      <c r="T1394" s="181">
        <f t="shared" si="108"/>
        <v>0</v>
      </c>
      <c r="U1394" s="181">
        <f t="shared" si="109"/>
        <v>0</v>
      </c>
      <c r="V1394" s="181">
        <f t="shared" si="110"/>
        <v>0</v>
      </c>
      <c r="W1394" s="181">
        <f t="shared" si="111"/>
        <v>0</v>
      </c>
      <c r="X1394" s="181">
        <f t="shared" si="112"/>
        <v>0</v>
      </c>
    </row>
    <row r="1395" spans="2:24" ht="15" customHeight="1" x14ac:dyDescent="0.2">
      <c r="B1395" s="337" t="s">
        <v>36</v>
      </c>
      <c r="C1395" s="133" t="s">
        <v>36</v>
      </c>
      <c r="D1395" s="133" t="s">
        <v>36</v>
      </c>
      <c r="E1395" s="133"/>
      <c r="F1395" s="133"/>
      <c r="G1395" s="133"/>
      <c r="H1395" s="133"/>
      <c r="I1395" s="133"/>
      <c r="J1395" s="133"/>
      <c r="K1395" s="154"/>
      <c r="L1395" s="154"/>
      <c r="M1395" s="154"/>
      <c r="N1395" s="154"/>
      <c r="O1395" s="322" t="str">
        <f>IF($C1395="1 - HöS",'C1. Verprobung'!$C$17,
IF($C1395="2 - HöS/HS",'C1. Verprobung'!$C$18,
IF($C1395="3 - HS",'C1. Verprobung'!$C$19,
IF($C1395="4 - HS/MS",'C1. Verprobung'!$C$20,
IF($C1395="5 - MS",'C1. Verprobung'!$C$21,
IF($C1395="6 - MS/NS",'C1. Verprobung'!$C$22,
IF($C1395="7 - NS",'C1. Verprobung'!$C$23,"-")))))))</f>
        <v>-</v>
      </c>
      <c r="P1395" s="322" t="str">
        <f>IF($C1395="1 - HöS",'C1. Verprobung'!$D$17,
IF($C1395="2 - HöS/HS",'C1. Verprobung'!$D$18,
IF($C1395="3 - HS",'C1. Verprobung'!$D$19,
IF($C1395="4 - HS/MS",'C1. Verprobung'!$D$20,
IF($C1395="5 - MS",'C1. Verprobung'!$D$21,
IF($C1395="6 - MS/NS",'C1. Verprobung'!$D$22,
IF($C1395="7 - NS",'C1. Verprobung'!$D$23,"-")))))))</f>
        <v>-</v>
      </c>
      <c r="Q1395" s="322" t="str">
        <f>IF($C1395="1 - HöS",'C1. Verprobung'!$E$17,
IF($C1395="2 - HöS/HS",'C1. Verprobung'!$E$18,
IF($C1395="3 - HS",'C1. Verprobung'!$E$19,
IF($C1395="4 - HS/MS",'C1. Verprobung'!$E$20,
IF($C1395="5 - MS",'C1. Verprobung'!$E$21,
IF($C1395="6 - MS/NS",'C1. Verprobung'!$E$22,
IF($C1395="7 - NS",'C1. Verprobung'!$E$23,"-")))))))</f>
        <v>-</v>
      </c>
      <c r="R1395" s="322" t="str">
        <f>IF($C1395="1 - HöS",'C1. Verprobung'!$F$17,
IF($C1395="2 - HöS/HS",'C1. Verprobung'!$F$18,
IF($C1395="3 - HS",'C1. Verprobung'!$F$19,
IF($C1395="4 - HS/MS",'C1. Verprobung'!$F$20,
IF($C1395="5 - MS",'C1. Verprobung'!$F$21,
IF($C1395="6 - MS/NS",'C1. Verprobung'!$F$22,
IF($C1395="7 - NS",'C1. Verprobung'!$F$23,"-")))))))</f>
        <v>-</v>
      </c>
      <c r="S1395" s="151"/>
      <c r="T1395" s="181">
        <f t="shared" si="108"/>
        <v>0</v>
      </c>
      <c r="U1395" s="181">
        <f t="shared" si="109"/>
        <v>0</v>
      </c>
      <c r="V1395" s="181">
        <f t="shared" si="110"/>
        <v>0</v>
      </c>
      <c r="W1395" s="181">
        <f t="shared" si="111"/>
        <v>0</v>
      </c>
      <c r="X1395" s="181">
        <f t="shared" si="112"/>
        <v>0</v>
      </c>
    </row>
    <row r="1396" spans="2:24" ht="15" customHeight="1" x14ac:dyDescent="0.2">
      <c r="B1396" s="337" t="s">
        <v>36</v>
      </c>
      <c r="C1396" s="133" t="s">
        <v>36</v>
      </c>
      <c r="D1396" s="133" t="s">
        <v>36</v>
      </c>
      <c r="E1396" s="133"/>
      <c r="F1396" s="133"/>
      <c r="G1396" s="133"/>
      <c r="H1396" s="133"/>
      <c r="I1396" s="133"/>
      <c r="J1396" s="133"/>
      <c r="K1396" s="154"/>
      <c r="L1396" s="154"/>
      <c r="M1396" s="154"/>
      <c r="N1396" s="154"/>
      <c r="O1396" s="322" t="str">
        <f>IF($C1396="1 - HöS",'C1. Verprobung'!$C$17,
IF($C1396="2 - HöS/HS",'C1. Verprobung'!$C$18,
IF($C1396="3 - HS",'C1. Verprobung'!$C$19,
IF($C1396="4 - HS/MS",'C1. Verprobung'!$C$20,
IF($C1396="5 - MS",'C1. Verprobung'!$C$21,
IF($C1396="6 - MS/NS",'C1. Verprobung'!$C$22,
IF($C1396="7 - NS",'C1. Verprobung'!$C$23,"-")))))))</f>
        <v>-</v>
      </c>
      <c r="P1396" s="322" t="str">
        <f>IF($C1396="1 - HöS",'C1. Verprobung'!$D$17,
IF($C1396="2 - HöS/HS",'C1. Verprobung'!$D$18,
IF($C1396="3 - HS",'C1. Verprobung'!$D$19,
IF($C1396="4 - HS/MS",'C1. Verprobung'!$D$20,
IF($C1396="5 - MS",'C1. Verprobung'!$D$21,
IF($C1396="6 - MS/NS",'C1. Verprobung'!$D$22,
IF($C1396="7 - NS",'C1. Verprobung'!$D$23,"-")))))))</f>
        <v>-</v>
      </c>
      <c r="Q1396" s="322" t="str">
        <f>IF($C1396="1 - HöS",'C1. Verprobung'!$E$17,
IF($C1396="2 - HöS/HS",'C1. Verprobung'!$E$18,
IF($C1396="3 - HS",'C1. Verprobung'!$E$19,
IF($C1396="4 - HS/MS",'C1. Verprobung'!$E$20,
IF($C1396="5 - MS",'C1. Verprobung'!$E$21,
IF($C1396="6 - MS/NS",'C1. Verprobung'!$E$22,
IF($C1396="7 - NS",'C1. Verprobung'!$E$23,"-")))))))</f>
        <v>-</v>
      </c>
      <c r="R1396" s="322" t="str">
        <f>IF($C1396="1 - HöS",'C1. Verprobung'!$F$17,
IF($C1396="2 - HöS/HS",'C1. Verprobung'!$F$18,
IF($C1396="3 - HS",'C1. Verprobung'!$F$19,
IF($C1396="4 - HS/MS",'C1. Verprobung'!$F$20,
IF($C1396="5 - MS",'C1. Verprobung'!$F$21,
IF($C1396="6 - MS/NS",'C1. Verprobung'!$F$22,
IF($C1396="7 - NS",'C1. Verprobung'!$F$23,"-")))))))</f>
        <v>-</v>
      </c>
      <c r="S1396" s="151"/>
      <c r="T1396" s="181">
        <f t="shared" si="108"/>
        <v>0</v>
      </c>
      <c r="U1396" s="181">
        <f t="shared" si="109"/>
        <v>0</v>
      </c>
      <c r="V1396" s="181">
        <f t="shared" si="110"/>
        <v>0</v>
      </c>
      <c r="W1396" s="181">
        <f t="shared" si="111"/>
        <v>0</v>
      </c>
      <c r="X1396" s="181">
        <f t="shared" si="112"/>
        <v>0</v>
      </c>
    </row>
    <row r="1397" spans="2:24" ht="15" customHeight="1" x14ac:dyDescent="0.2">
      <c r="B1397" s="337" t="s">
        <v>36</v>
      </c>
      <c r="C1397" s="133" t="s">
        <v>36</v>
      </c>
      <c r="D1397" s="133" t="s">
        <v>36</v>
      </c>
      <c r="E1397" s="133"/>
      <c r="F1397" s="133"/>
      <c r="G1397" s="133"/>
      <c r="H1397" s="133"/>
      <c r="I1397" s="133"/>
      <c r="J1397" s="133"/>
      <c r="K1397" s="154"/>
      <c r="L1397" s="154"/>
      <c r="M1397" s="154"/>
      <c r="N1397" s="154"/>
      <c r="O1397" s="322" t="str">
        <f>IF($C1397="1 - HöS",'C1. Verprobung'!$C$17,
IF($C1397="2 - HöS/HS",'C1. Verprobung'!$C$18,
IF($C1397="3 - HS",'C1. Verprobung'!$C$19,
IF($C1397="4 - HS/MS",'C1. Verprobung'!$C$20,
IF($C1397="5 - MS",'C1. Verprobung'!$C$21,
IF($C1397="6 - MS/NS",'C1. Verprobung'!$C$22,
IF($C1397="7 - NS",'C1. Verprobung'!$C$23,"-")))))))</f>
        <v>-</v>
      </c>
      <c r="P1397" s="322" t="str">
        <f>IF($C1397="1 - HöS",'C1. Verprobung'!$D$17,
IF($C1397="2 - HöS/HS",'C1. Verprobung'!$D$18,
IF($C1397="3 - HS",'C1. Verprobung'!$D$19,
IF($C1397="4 - HS/MS",'C1. Verprobung'!$D$20,
IF($C1397="5 - MS",'C1. Verprobung'!$D$21,
IF($C1397="6 - MS/NS",'C1. Verprobung'!$D$22,
IF($C1397="7 - NS",'C1. Verprobung'!$D$23,"-")))))))</f>
        <v>-</v>
      </c>
      <c r="Q1397" s="322" t="str">
        <f>IF($C1397="1 - HöS",'C1. Verprobung'!$E$17,
IF($C1397="2 - HöS/HS",'C1. Verprobung'!$E$18,
IF($C1397="3 - HS",'C1. Verprobung'!$E$19,
IF($C1397="4 - HS/MS",'C1. Verprobung'!$E$20,
IF($C1397="5 - MS",'C1. Verprobung'!$E$21,
IF($C1397="6 - MS/NS",'C1. Verprobung'!$E$22,
IF($C1397="7 - NS",'C1. Verprobung'!$E$23,"-")))))))</f>
        <v>-</v>
      </c>
      <c r="R1397" s="322" t="str">
        <f>IF($C1397="1 - HöS",'C1. Verprobung'!$F$17,
IF($C1397="2 - HöS/HS",'C1. Verprobung'!$F$18,
IF($C1397="3 - HS",'C1. Verprobung'!$F$19,
IF($C1397="4 - HS/MS",'C1. Verprobung'!$F$20,
IF($C1397="5 - MS",'C1. Verprobung'!$F$21,
IF($C1397="6 - MS/NS",'C1. Verprobung'!$F$22,
IF($C1397="7 - NS",'C1. Verprobung'!$F$23,"-")))))))</f>
        <v>-</v>
      </c>
      <c r="S1397" s="151"/>
      <c r="T1397" s="181">
        <f t="shared" si="108"/>
        <v>0</v>
      </c>
      <c r="U1397" s="181">
        <f t="shared" si="109"/>
        <v>0</v>
      </c>
      <c r="V1397" s="181">
        <f t="shared" si="110"/>
        <v>0</v>
      </c>
      <c r="W1397" s="181">
        <f t="shared" si="111"/>
        <v>0</v>
      </c>
      <c r="X1397" s="181">
        <f t="shared" si="112"/>
        <v>0</v>
      </c>
    </row>
    <row r="1398" spans="2:24" ht="15" customHeight="1" x14ac:dyDescent="0.2">
      <c r="B1398" s="337" t="s">
        <v>36</v>
      </c>
      <c r="C1398" s="133" t="s">
        <v>36</v>
      </c>
      <c r="D1398" s="133" t="s">
        <v>36</v>
      </c>
      <c r="E1398" s="133"/>
      <c r="F1398" s="133"/>
      <c r="G1398" s="133"/>
      <c r="H1398" s="133"/>
      <c r="I1398" s="133"/>
      <c r="J1398" s="133"/>
      <c r="K1398" s="154"/>
      <c r="L1398" s="154"/>
      <c r="M1398" s="154"/>
      <c r="N1398" s="154"/>
      <c r="O1398" s="322" t="str">
        <f>IF($C1398="1 - HöS",'C1. Verprobung'!$C$17,
IF($C1398="2 - HöS/HS",'C1. Verprobung'!$C$18,
IF($C1398="3 - HS",'C1. Verprobung'!$C$19,
IF($C1398="4 - HS/MS",'C1. Verprobung'!$C$20,
IF($C1398="5 - MS",'C1. Verprobung'!$C$21,
IF($C1398="6 - MS/NS",'C1. Verprobung'!$C$22,
IF($C1398="7 - NS",'C1. Verprobung'!$C$23,"-")))))))</f>
        <v>-</v>
      </c>
      <c r="P1398" s="322" t="str">
        <f>IF($C1398="1 - HöS",'C1. Verprobung'!$D$17,
IF($C1398="2 - HöS/HS",'C1. Verprobung'!$D$18,
IF($C1398="3 - HS",'C1. Verprobung'!$D$19,
IF($C1398="4 - HS/MS",'C1. Verprobung'!$D$20,
IF($C1398="5 - MS",'C1. Verprobung'!$D$21,
IF($C1398="6 - MS/NS",'C1. Verprobung'!$D$22,
IF($C1398="7 - NS",'C1. Verprobung'!$D$23,"-")))))))</f>
        <v>-</v>
      </c>
      <c r="Q1398" s="322" t="str">
        <f>IF($C1398="1 - HöS",'C1. Verprobung'!$E$17,
IF($C1398="2 - HöS/HS",'C1. Verprobung'!$E$18,
IF($C1398="3 - HS",'C1. Verprobung'!$E$19,
IF($C1398="4 - HS/MS",'C1. Verprobung'!$E$20,
IF($C1398="5 - MS",'C1. Verprobung'!$E$21,
IF($C1398="6 - MS/NS",'C1. Verprobung'!$E$22,
IF($C1398="7 - NS",'C1. Verprobung'!$E$23,"-")))))))</f>
        <v>-</v>
      </c>
      <c r="R1398" s="322" t="str">
        <f>IF($C1398="1 - HöS",'C1. Verprobung'!$F$17,
IF($C1398="2 - HöS/HS",'C1. Verprobung'!$F$18,
IF($C1398="3 - HS",'C1. Verprobung'!$F$19,
IF($C1398="4 - HS/MS",'C1. Verprobung'!$F$20,
IF($C1398="5 - MS",'C1. Verprobung'!$F$21,
IF($C1398="6 - MS/NS",'C1. Verprobung'!$F$22,
IF($C1398="7 - NS",'C1. Verprobung'!$F$23,"-")))))))</f>
        <v>-</v>
      </c>
      <c r="S1398" s="151"/>
      <c r="T1398" s="181">
        <f t="shared" si="108"/>
        <v>0</v>
      </c>
      <c r="U1398" s="181">
        <f t="shared" si="109"/>
        <v>0</v>
      </c>
      <c r="V1398" s="181">
        <f t="shared" si="110"/>
        <v>0</v>
      </c>
      <c r="W1398" s="181">
        <f t="shared" si="111"/>
        <v>0</v>
      </c>
      <c r="X1398" s="181">
        <f t="shared" si="112"/>
        <v>0</v>
      </c>
    </row>
    <row r="1399" spans="2:24" ht="15" customHeight="1" x14ac:dyDescent="0.2">
      <c r="B1399" s="337" t="s">
        <v>36</v>
      </c>
      <c r="C1399" s="133" t="s">
        <v>36</v>
      </c>
      <c r="D1399" s="133" t="s">
        <v>36</v>
      </c>
      <c r="E1399" s="133"/>
      <c r="F1399" s="133"/>
      <c r="G1399" s="133"/>
      <c r="H1399" s="133"/>
      <c r="I1399" s="133"/>
      <c r="J1399" s="133"/>
      <c r="K1399" s="154"/>
      <c r="L1399" s="154"/>
      <c r="M1399" s="154"/>
      <c r="N1399" s="154"/>
      <c r="O1399" s="322" t="str">
        <f>IF($C1399="1 - HöS",'C1. Verprobung'!$C$17,
IF($C1399="2 - HöS/HS",'C1. Verprobung'!$C$18,
IF($C1399="3 - HS",'C1. Verprobung'!$C$19,
IF($C1399="4 - HS/MS",'C1. Verprobung'!$C$20,
IF($C1399="5 - MS",'C1. Verprobung'!$C$21,
IF($C1399="6 - MS/NS",'C1. Verprobung'!$C$22,
IF($C1399="7 - NS",'C1. Verprobung'!$C$23,"-")))))))</f>
        <v>-</v>
      </c>
      <c r="P1399" s="322" t="str">
        <f>IF($C1399="1 - HöS",'C1. Verprobung'!$D$17,
IF($C1399="2 - HöS/HS",'C1. Verprobung'!$D$18,
IF($C1399="3 - HS",'C1. Verprobung'!$D$19,
IF($C1399="4 - HS/MS",'C1. Verprobung'!$D$20,
IF($C1399="5 - MS",'C1. Verprobung'!$D$21,
IF($C1399="6 - MS/NS",'C1. Verprobung'!$D$22,
IF($C1399="7 - NS",'C1. Verprobung'!$D$23,"-")))))))</f>
        <v>-</v>
      </c>
      <c r="Q1399" s="322" t="str">
        <f>IF($C1399="1 - HöS",'C1. Verprobung'!$E$17,
IF($C1399="2 - HöS/HS",'C1. Verprobung'!$E$18,
IF($C1399="3 - HS",'C1. Verprobung'!$E$19,
IF($C1399="4 - HS/MS",'C1. Verprobung'!$E$20,
IF($C1399="5 - MS",'C1. Verprobung'!$E$21,
IF($C1399="6 - MS/NS",'C1. Verprobung'!$E$22,
IF($C1399="7 - NS",'C1. Verprobung'!$E$23,"-")))))))</f>
        <v>-</v>
      </c>
      <c r="R1399" s="322" t="str">
        <f>IF($C1399="1 - HöS",'C1. Verprobung'!$F$17,
IF($C1399="2 - HöS/HS",'C1. Verprobung'!$F$18,
IF($C1399="3 - HS",'C1. Verprobung'!$F$19,
IF($C1399="4 - HS/MS",'C1. Verprobung'!$F$20,
IF($C1399="5 - MS",'C1. Verprobung'!$F$21,
IF($C1399="6 - MS/NS",'C1. Verprobung'!$F$22,
IF($C1399="7 - NS",'C1. Verprobung'!$F$23,"-")))))))</f>
        <v>-</v>
      </c>
      <c r="S1399" s="151"/>
      <c r="T1399" s="181">
        <f t="shared" si="108"/>
        <v>0</v>
      </c>
      <c r="U1399" s="181">
        <f t="shared" si="109"/>
        <v>0</v>
      </c>
      <c r="V1399" s="181">
        <f t="shared" si="110"/>
        <v>0</v>
      </c>
      <c r="W1399" s="181">
        <f t="shared" si="111"/>
        <v>0</v>
      </c>
      <c r="X1399" s="181">
        <f t="shared" si="112"/>
        <v>0</v>
      </c>
    </row>
    <row r="1400" spans="2:24" ht="15" customHeight="1" x14ac:dyDescent="0.2">
      <c r="B1400" s="337" t="s">
        <v>36</v>
      </c>
      <c r="C1400" s="133" t="s">
        <v>36</v>
      </c>
      <c r="D1400" s="133" t="s">
        <v>36</v>
      </c>
      <c r="E1400" s="133"/>
      <c r="F1400" s="133"/>
      <c r="G1400" s="133"/>
      <c r="H1400" s="133"/>
      <c r="I1400" s="133"/>
      <c r="J1400" s="133"/>
      <c r="K1400" s="154"/>
      <c r="L1400" s="154"/>
      <c r="M1400" s="154"/>
      <c r="N1400" s="154"/>
      <c r="O1400" s="322" t="str">
        <f>IF($C1400="1 - HöS",'C1. Verprobung'!$C$17,
IF($C1400="2 - HöS/HS",'C1. Verprobung'!$C$18,
IF($C1400="3 - HS",'C1. Verprobung'!$C$19,
IF($C1400="4 - HS/MS",'C1. Verprobung'!$C$20,
IF($C1400="5 - MS",'C1. Verprobung'!$C$21,
IF($C1400="6 - MS/NS",'C1. Verprobung'!$C$22,
IF($C1400="7 - NS",'C1. Verprobung'!$C$23,"-")))))))</f>
        <v>-</v>
      </c>
      <c r="P1400" s="322" t="str">
        <f>IF($C1400="1 - HöS",'C1. Verprobung'!$D$17,
IF($C1400="2 - HöS/HS",'C1. Verprobung'!$D$18,
IF($C1400="3 - HS",'C1. Verprobung'!$D$19,
IF($C1400="4 - HS/MS",'C1. Verprobung'!$D$20,
IF($C1400="5 - MS",'C1. Verprobung'!$D$21,
IF($C1400="6 - MS/NS",'C1. Verprobung'!$D$22,
IF($C1400="7 - NS",'C1. Verprobung'!$D$23,"-")))))))</f>
        <v>-</v>
      </c>
      <c r="Q1400" s="322" t="str">
        <f>IF($C1400="1 - HöS",'C1. Verprobung'!$E$17,
IF($C1400="2 - HöS/HS",'C1. Verprobung'!$E$18,
IF($C1400="3 - HS",'C1. Verprobung'!$E$19,
IF($C1400="4 - HS/MS",'C1. Verprobung'!$E$20,
IF($C1400="5 - MS",'C1. Verprobung'!$E$21,
IF($C1400="6 - MS/NS",'C1. Verprobung'!$E$22,
IF($C1400="7 - NS",'C1. Verprobung'!$E$23,"-")))))))</f>
        <v>-</v>
      </c>
      <c r="R1400" s="322" t="str">
        <f>IF($C1400="1 - HöS",'C1. Verprobung'!$F$17,
IF($C1400="2 - HöS/HS",'C1. Verprobung'!$F$18,
IF($C1400="3 - HS",'C1. Verprobung'!$F$19,
IF($C1400="4 - HS/MS",'C1. Verprobung'!$F$20,
IF($C1400="5 - MS",'C1. Verprobung'!$F$21,
IF($C1400="6 - MS/NS",'C1. Verprobung'!$F$22,
IF($C1400="7 - NS",'C1. Verprobung'!$F$23,"-")))))))</f>
        <v>-</v>
      </c>
      <c r="S1400" s="151"/>
      <c r="T1400" s="181">
        <f t="shared" si="108"/>
        <v>0</v>
      </c>
      <c r="U1400" s="181">
        <f t="shared" si="109"/>
        <v>0</v>
      </c>
      <c r="V1400" s="181">
        <f t="shared" si="110"/>
        <v>0</v>
      </c>
      <c r="W1400" s="181">
        <f t="shared" si="111"/>
        <v>0</v>
      </c>
      <c r="X1400" s="181">
        <f t="shared" si="112"/>
        <v>0</v>
      </c>
    </row>
    <row r="1401" spans="2:24" ht="15" customHeight="1" x14ac:dyDescent="0.2">
      <c r="B1401" s="337" t="s">
        <v>36</v>
      </c>
      <c r="C1401" s="133" t="s">
        <v>36</v>
      </c>
      <c r="D1401" s="133" t="s">
        <v>36</v>
      </c>
      <c r="E1401" s="133"/>
      <c r="F1401" s="133"/>
      <c r="G1401" s="133"/>
      <c r="H1401" s="133"/>
      <c r="I1401" s="133"/>
      <c r="J1401" s="133"/>
      <c r="K1401" s="154"/>
      <c r="L1401" s="154"/>
      <c r="M1401" s="154"/>
      <c r="N1401" s="154"/>
      <c r="O1401" s="322" t="str">
        <f>IF($C1401="1 - HöS",'C1. Verprobung'!$C$17,
IF($C1401="2 - HöS/HS",'C1. Verprobung'!$C$18,
IF($C1401="3 - HS",'C1. Verprobung'!$C$19,
IF($C1401="4 - HS/MS",'C1. Verprobung'!$C$20,
IF($C1401="5 - MS",'C1. Verprobung'!$C$21,
IF($C1401="6 - MS/NS",'C1. Verprobung'!$C$22,
IF($C1401="7 - NS",'C1. Verprobung'!$C$23,"-")))))))</f>
        <v>-</v>
      </c>
      <c r="P1401" s="322" t="str">
        <f>IF($C1401="1 - HöS",'C1. Verprobung'!$D$17,
IF($C1401="2 - HöS/HS",'C1. Verprobung'!$D$18,
IF($C1401="3 - HS",'C1. Verprobung'!$D$19,
IF($C1401="4 - HS/MS",'C1. Verprobung'!$D$20,
IF($C1401="5 - MS",'C1. Verprobung'!$D$21,
IF($C1401="6 - MS/NS",'C1. Verprobung'!$D$22,
IF($C1401="7 - NS",'C1. Verprobung'!$D$23,"-")))))))</f>
        <v>-</v>
      </c>
      <c r="Q1401" s="322" t="str">
        <f>IF($C1401="1 - HöS",'C1. Verprobung'!$E$17,
IF($C1401="2 - HöS/HS",'C1. Verprobung'!$E$18,
IF($C1401="3 - HS",'C1. Verprobung'!$E$19,
IF($C1401="4 - HS/MS",'C1. Verprobung'!$E$20,
IF($C1401="5 - MS",'C1. Verprobung'!$E$21,
IF($C1401="6 - MS/NS",'C1. Verprobung'!$E$22,
IF($C1401="7 - NS",'C1. Verprobung'!$E$23,"-")))))))</f>
        <v>-</v>
      </c>
      <c r="R1401" s="322" t="str">
        <f>IF($C1401="1 - HöS",'C1. Verprobung'!$F$17,
IF($C1401="2 - HöS/HS",'C1. Verprobung'!$F$18,
IF($C1401="3 - HS",'C1. Verprobung'!$F$19,
IF($C1401="4 - HS/MS",'C1. Verprobung'!$F$20,
IF($C1401="5 - MS",'C1. Verprobung'!$F$21,
IF($C1401="6 - MS/NS",'C1. Verprobung'!$F$22,
IF($C1401="7 - NS",'C1. Verprobung'!$F$23,"-")))))))</f>
        <v>-</v>
      </c>
      <c r="S1401" s="151"/>
      <c r="T1401" s="181">
        <f t="shared" si="108"/>
        <v>0</v>
      </c>
      <c r="U1401" s="181">
        <f t="shared" si="109"/>
        <v>0</v>
      </c>
      <c r="V1401" s="181">
        <f t="shared" si="110"/>
        <v>0</v>
      </c>
      <c r="W1401" s="181">
        <f t="shared" si="111"/>
        <v>0</v>
      </c>
      <c r="X1401" s="181">
        <f t="shared" si="112"/>
        <v>0</v>
      </c>
    </row>
    <row r="1402" spans="2:24" ht="15" customHeight="1" x14ac:dyDescent="0.2">
      <c r="B1402" s="337" t="s">
        <v>36</v>
      </c>
      <c r="C1402" s="133" t="s">
        <v>36</v>
      </c>
      <c r="D1402" s="133" t="s">
        <v>36</v>
      </c>
      <c r="E1402" s="133"/>
      <c r="F1402" s="133"/>
      <c r="G1402" s="133"/>
      <c r="H1402" s="133"/>
      <c r="I1402" s="133"/>
      <c r="J1402" s="133"/>
      <c r="K1402" s="154"/>
      <c r="L1402" s="154"/>
      <c r="M1402" s="154"/>
      <c r="N1402" s="154"/>
      <c r="O1402" s="322" t="str">
        <f>IF($C1402="1 - HöS",'C1. Verprobung'!$C$17,
IF($C1402="2 - HöS/HS",'C1. Verprobung'!$C$18,
IF($C1402="3 - HS",'C1. Verprobung'!$C$19,
IF($C1402="4 - HS/MS",'C1. Verprobung'!$C$20,
IF($C1402="5 - MS",'C1. Verprobung'!$C$21,
IF($C1402="6 - MS/NS",'C1. Verprobung'!$C$22,
IF($C1402="7 - NS",'C1. Verprobung'!$C$23,"-")))))))</f>
        <v>-</v>
      </c>
      <c r="P1402" s="322" t="str">
        <f>IF($C1402="1 - HöS",'C1. Verprobung'!$D$17,
IF($C1402="2 - HöS/HS",'C1. Verprobung'!$D$18,
IF($C1402="3 - HS",'C1. Verprobung'!$D$19,
IF($C1402="4 - HS/MS",'C1. Verprobung'!$D$20,
IF($C1402="5 - MS",'C1. Verprobung'!$D$21,
IF($C1402="6 - MS/NS",'C1. Verprobung'!$D$22,
IF($C1402="7 - NS",'C1. Verprobung'!$D$23,"-")))))))</f>
        <v>-</v>
      </c>
      <c r="Q1402" s="322" t="str">
        <f>IF($C1402="1 - HöS",'C1. Verprobung'!$E$17,
IF($C1402="2 - HöS/HS",'C1. Verprobung'!$E$18,
IF($C1402="3 - HS",'C1. Verprobung'!$E$19,
IF($C1402="4 - HS/MS",'C1. Verprobung'!$E$20,
IF($C1402="5 - MS",'C1. Verprobung'!$E$21,
IF($C1402="6 - MS/NS",'C1. Verprobung'!$E$22,
IF($C1402="7 - NS",'C1. Verprobung'!$E$23,"-")))))))</f>
        <v>-</v>
      </c>
      <c r="R1402" s="322" t="str">
        <f>IF($C1402="1 - HöS",'C1. Verprobung'!$F$17,
IF($C1402="2 - HöS/HS",'C1. Verprobung'!$F$18,
IF($C1402="3 - HS",'C1. Verprobung'!$F$19,
IF($C1402="4 - HS/MS",'C1. Verprobung'!$F$20,
IF($C1402="5 - MS",'C1. Verprobung'!$F$21,
IF($C1402="6 - MS/NS",'C1. Verprobung'!$F$22,
IF($C1402="7 - NS",'C1. Verprobung'!$F$23,"-")))))))</f>
        <v>-</v>
      </c>
      <c r="S1402" s="151"/>
      <c r="T1402" s="181">
        <f t="shared" si="108"/>
        <v>0</v>
      </c>
      <c r="U1402" s="181">
        <f t="shared" si="109"/>
        <v>0</v>
      </c>
      <c r="V1402" s="181">
        <f t="shared" si="110"/>
        <v>0</v>
      </c>
      <c r="W1402" s="181">
        <f t="shared" si="111"/>
        <v>0</v>
      </c>
      <c r="X1402" s="181">
        <f t="shared" si="112"/>
        <v>0</v>
      </c>
    </row>
    <row r="1403" spans="2:24" ht="15" customHeight="1" x14ac:dyDescent="0.2">
      <c r="B1403" s="337" t="s">
        <v>36</v>
      </c>
      <c r="C1403" s="133" t="s">
        <v>36</v>
      </c>
      <c r="D1403" s="133" t="s">
        <v>36</v>
      </c>
      <c r="E1403" s="133"/>
      <c r="F1403" s="133"/>
      <c r="G1403" s="133"/>
      <c r="H1403" s="133"/>
      <c r="I1403" s="133"/>
      <c r="J1403" s="133"/>
      <c r="K1403" s="154"/>
      <c r="L1403" s="154"/>
      <c r="M1403" s="154"/>
      <c r="N1403" s="154"/>
      <c r="O1403" s="322" t="str">
        <f>IF($C1403="1 - HöS",'C1. Verprobung'!$C$17,
IF($C1403="2 - HöS/HS",'C1. Verprobung'!$C$18,
IF($C1403="3 - HS",'C1. Verprobung'!$C$19,
IF($C1403="4 - HS/MS",'C1. Verprobung'!$C$20,
IF($C1403="5 - MS",'C1. Verprobung'!$C$21,
IF($C1403="6 - MS/NS",'C1. Verprobung'!$C$22,
IF($C1403="7 - NS",'C1. Verprobung'!$C$23,"-")))))))</f>
        <v>-</v>
      </c>
      <c r="P1403" s="322" t="str">
        <f>IF($C1403="1 - HöS",'C1. Verprobung'!$D$17,
IF($C1403="2 - HöS/HS",'C1. Verprobung'!$D$18,
IF($C1403="3 - HS",'C1. Verprobung'!$D$19,
IF($C1403="4 - HS/MS",'C1. Verprobung'!$D$20,
IF($C1403="5 - MS",'C1. Verprobung'!$D$21,
IF($C1403="6 - MS/NS",'C1. Verprobung'!$D$22,
IF($C1403="7 - NS",'C1. Verprobung'!$D$23,"-")))))))</f>
        <v>-</v>
      </c>
      <c r="Q1403" s="322" t="str">
        <f>IF($C1403="1 - HöS",'C1. Verprobung'!$E$17,
IF($C1403="2 - HöS/HS",'C1. Verprobung'!$E$18,
IF($C1403="3 - HS",'C1. Verprobung'!$E$19,
IF($C1403="4 - HS/MS",'C1. Verprobung'!$E$20,
IF($C1403="5 - MS",'C1. Verprobung'!$E$21,
IF($C1403="6 - MS/NS",'C1. Verprobung'!$E$22,
IF($C1403="7 - NS",'C1. Verprobung'!$E$23,"-")))))))</f>
        <v>-</v>
      </c>
      <c r="R1403" s="322" t="str">
        <f>IF($C1403="1 - HöS",'C1. Verprobung'!$F$17,
IF($C1403="2 - HöS/HS",'C1. Verprobung'!$F$18,
IF($C1403="3 - HS",'C1. Verprobung'!$F$19,
IF($C1403="4 - HS/MS",'C1. Verprobung'!$F$20,
IF($C1403="5 - MS",'C1. Verprobung'!$F$21,
IF($C1403="6 - MS/NS",'C1. Verprobung'!$F$22,
IF($C1403="7 - NS",'C1. Verprobung'!$F$23,"-")))))))</f>
        <v>-</v>
      </c>
      <c r="S1403" s="151"/>
      <c r="T1403" s="181">
        <f t="shared" si="108"/>
        <v>0</v>
      </c>
      <c r="U1403" s="181">
        <f t="shared" si="109"/>
        <v>0</v>
      </c>
      <c r="V1403" s="181">
        <f t="shared" si="110"/>
        <v>0</v>
      </c>
      <c r="W1403" s="181">
        <f t="shared" si="111"/>
        <v>0</v>
      </c>
      <c r="X1403" s="181">
        <f t="shared" si="112"/>
        <v>0</v>
      </c>
    </row>
    <row r="1404" spans="2:24" ht="15" customHeight="1" x14ac:dyDescent="0.2">
      <c r="B1404" s="337" t="s">
        <v>36</v>
      </c>
      <c r="C1404" s="133" t="s">
        <v>36</v>
      </c>
      <c r="D1404" s="133" t="s">
        <v>36</v>
      </c>
      <c r="E1404" s="133"/>
      <c r="F1404" s="133"/>
      <c r="G1404" s="133"/>
      <c r="H1404" s="133"/>
      <c r="I1404" s="133"/>
      <c r="J1404" s="133"/>
      <c r="K1404" s="154"/>
      <c r="L1404" s="154"/>
      <c r="M1404" s="154"/>
      <c r="N1404" s="154"/>
      <c r="O1404" s="322" t="str">
        <f>IF($C1404="1 - HöS",'C1. Verprobung'!$C$17,
IF($C1404="2 - HöS/HS",'C1. Verprobung'!$C$18,
IF($C1404="3 - HS",'C1. Verprobung'!$C$19,
IF($C1404="4 - HS/MS",'C1. Verprobung'!$C$20,
IF($C1404="5 - MS",'C1. Verprobung'!$C$21,
IF($C1404="6 - MS/NS",'C1. Verprobung'!$C$22,
IF($C1404="7 - NS",'C1. Verprobung'!$C$23,"-")))))))</f>
        <v>-</v>
      </c>
      <c r="P1404" s="322" t="str">
        <f>IF($C1404="1 - HöS",'C1. Verprobung'!$D$17,
IF($C1404="2 - HöS/HS",'C1. Verprobung'!$D$18,
IF($C1404="3 - HS",'C1. Verprobung'!$D$19,
IF($C1404="4 - HS/MS",'C1. Verprobung'!$D$20,
IF($C1404="5 - MS",'C1. Verprobung'!$D$21,
IF($C1404="6 - MS/NS",'C1. Verprobung'!$D$22,
IF($C1404="7 - NS",'C1. Verprobung'!$D$23,"-")))))))</f>
        <v>-</v>
      </c>
      <c r="Q1404" s="322" t="str">
        <f>IF($C1404="1 - HöS",'C1. Verprobung'!$E$17,
IF($C1404="2 - HöS/HS",'C1. Verprobung'!$E$18,
IF($C1404="3 - HS",'C1. Verprobung'!$E$19,
IF($C1404="4 - HS/MS",'C1. Verprobung'!$E$20,
IF($C1404="5 - MS",'C1. Verprobung'!$E$21,
IF($C1404="6 - MS/NS",'C1. Verprobung'!$E$22,
IF($C1404="7 - NS",'C1. Verprobung'!$E$23,"-")))))))</f>
        <v>-</v>
      </c>
      <c r="R1404" s="322" t="str">
        <f>IF($C1404="1 - HöS",'C1. Verprobung'!$F$17,
IF($C1404="2 - HöS/HS",'C1. Verprobung'!$F$18,
IF($C1404="3 - HS",'C1. Verprobung'!$F$19,
IF($C1404="4 - HS/MS",'C1. Verprobung'!$F$20,
IF($C1404="5 - MS",'C1. Verprobung'!$F$21,
IF($C1404="6 - MS/NS",'C1. Verprobung'!$F$22,
IF($C1404="7 - NS",'C1. Verprobung'!$F$23,"-")))))))</f>
        <v>-</v>
      </c>
      <c r="S1404" s="151"/>
      <c r="T1404" s="181">
        <f t="shared" si="108"/>
        <v>0</v>
      </c>
      <c r="U1404" s="181">
        <f t="shared" si="109"/>
        <v>0</v>
      </c>
      <c r="V1404" s="181">
        <f t="shared" si="110"/>
        <v>0</v>
      </c>
      <c r="W1404" s="181">
        <f t="shared" si="111"/>
        <v>0</v>
      </c>
      <c r="X1404" s="181">
        <f t="shared" si="112"/>
        <v>0</v>
      </c>
    </row>
    <row r="1405" spans="2:24" ht="15" customHeight="1" x14ac:dyDescent="0.2">
      <c r="B1405" s="337" t="s">
        <v>36</v>
      </c>
      <c r="C1405" s="133" t="s">
        <v>36</v>
      </c>
      <c r="D1405" s="133" t="s">
        <v>36</v>
      </c>
      <c r="E1405" s="133"/>
      <c r="F1405" s="133"/>
      <c r="G1405" s="133"/>
      <c r="H1405" s="133"/>
      <c r="I1405" s="133"/>
      <c r="J1405" s="133"/>
      <c r="K1405" s="154"/>
      <c r="L1405" s="154"/>
      <c r="M1405" s="154"/>
      <c r="N1405" s="154"/>
      <c r="O1405" s="322" t="str">
        <f>IF($C1405="1 - HöS",'C1. Verprobung'!$C$17,
IF($C1405="2 - HöS/HS",'C1. Verprobung'!$C$18,
IF($C1405="3 - HS",'C1. Verprobung'!$C$19,
IF($C1405="4 - HS/MS",'C1. Verprobung'!$C$20,
IF($C1405="5 - MS",'C1. Verprobung'!$C$21,
IF($C1405="6 - MS/NS",'C1. Verprobung'!$C$22,
IF($C1405="7 - NS",'C1. Verprobung'!$C$23,"-")))))))</f>
        <v>-</v>
      </c>
      <c r="P1405" s="322" t="str">
        <f>IF($C1405="1 - HöS",'C1. Verprobung'!$D$17,
IF($C1405="2 - HöS/HS",'C1. Verprobung'!$D$18,
IF($C1405="3 - HS",'C1. Verprobung'!$D$19,
IF($C1405="4 - HS/MS",'C1. Verprobung'!$D$20,
IF($C1405="5 - MS",'C1. Verprobung'!$D$21,
IF($C1405="6 - MS/NS",'C1. Verprobung'!$D$22,
IF($C1405="7 - NS",'C1. Verprobung'!$D$23,"-")))))))</f>
        <v>-</v>
      </c>
      <c r="Q1405" s="322" t="str">
        <f>IF($C1405="1 - HöS",'C1. Verprobung'!$E$17,
IF($C1405="2 - HöS/HS",'C1. Verprobung'!$E$18,
IF($C1405="3 - HS",'C1. Verprobung'!$E$19,
IF($C1405="4 - HS/MS",'C1. Verprobung'!$E$20,
IF($C1405="5 - MS",'C1. Verprobung'!$E$21,
IF($C1405="6 - MS/NS",'C1. Verprobung'!$E$22,
IF($C1405="7 - NS",'C1. Verprobung'!$E$23,"-")))))))</f>
        <v>-</v>
      </c>
      <c r="R1405" s="322" t="str">
        <f>IF($C1405="1 - HöS",'C1. Verprobung'!$F$17,
IF($C1405="2 - HöS/HS",'C1. Verprobung'!$F$18,
IF($C1405="3 - HS",'C1. Verprobung'!$F$19,
IF($C1405="4 - HS/MS",'C1. Verprobung'!$F$20,
IF($C1405="5 - MS",'C1. Verprobung'!$F$21,
IF($C1405="6 - MS/NS",'C1. Verprobung'!$F$22,
IF($C1405="7 - NS",'C1. Verprobung'!$F$23,"-")))))))</f>
        <v>-</v>
      </c>
      <c r="S1405" s="151"/>
      <c r="T1405" s="181">
        <f t="shared" si="108"/>
        <v>0</v>
      </c>
      <c r="U1405" s="181">
        <f t="shared" si="109"/>
        <v>0</v>
      </c>
      <c r="V1405" s="181">
        <f t="shared" si="110"/>
        <v>0</v>
      </c>
      <c r="W1405" s="181">
        <f t="shared" si="111"/>
        <v>0</v>
      </c>
      <c r="X1405" s="181">
        <f t="shared" si="112"/>
        <v>0</v>
      </c>
    </row>
    <row r="1406" spans="2:24" ht="15" customHeight="1" x14ac:dyDescent="0.2">
      <c r="B1406" s="337" t="s">
        <v>36</v>
      </c>
      <c r="C1406" s="133" t="s">
        <v>36</v>
      </c>
      <c r="D1406" s="133" t="s">
        <v>36</v>
      </c>
      <c r="E1406" s="133"/>
      <c r="F1406" s="133"/>
      <c r="G1406" s="133"/>
      <c r="H1406" s="133"/>
      <c r="I1406" s="133"/>
      <c r="J1406" s="133"/>
      <c r="K1406" s="154"/>
      <c r="L1406" s="154"/>
      <c r="M1406" s="154"/>
      <c r="N1406" s="154"/>
      <c r="O1406" s="322" t="str">
        <f>IF($C1406="1 - HöS",'C1. Verprobung'!$C$17,
IF($C1406="2 - HöS/HS",'C1. Verprobung'!$C$18,
IF($C1406="3 - HS",'C1. Verprobung'!$C$19,
IF($C1406="4 - HS/MS",'C1. Verprobung'!$C$20,
IF($C1406="5 - MS",'C1. Verprobung'!$C$21,
IF($C1406="6 - MS/NS",'C1. Verprobung'!$C$22,
IF($C1406="7 - NS",'C1. Verprobung'!$C$23,"-")))))))</f>
        <v>-</v>
      </c>
      <c r="P1406" s="322" t="str">
        <f>IF($C1406="1 - HöS",'C1. Verprobung'!$D$17,
IF($C1406="2 - HöS/HS",'C1. Verprobung'!$D$18,
IF($C1406="3 - HS",'C1. Verprobung'!$D$19,
IF($C1406="4 - HS/MS",'C1. Verprobung'!$D$20,
IF($C1406="5 - MS",'C1. Verprobung'!$D$21,
IF($C1406="6 - MS/NS",'C1. Verprobung'!$D$22,
IF($C1406="7 - NS",'C1. Verprobung'!$D$23,"-")))))))</f>
        <v>-</v>
      </c>
      <c r="Q1406" s="322" t="str">
        <f>IF($C1406="1 - HöS",'C1. Verprobung'!$E$17,
IF($C1406="2 - HöS/HS",'C1. Verprobung'!$E$18,
IF($C1406="3 - HS",'C1. Verprobung'!$E$19,
IF($C1406="4 - HS/MS",'C1. Verprobung'!$E$20,
IF($C1406="5 - MS",'C1. Verprobung'!$E$21,
IF($C1406="6 - MS/NS",'C1. Verprobung'!$E$22,
IF($C1406="7 - NS",'C1. Verprobung'!$E$23,"-")))))))</f>
        <v>-</v>
      </c>
      <c r="R1406" s="322" t="str">
        <f>IF($C1406="1 - HöS",'C1. Verprobung'!$F$17,
IF($C1406="2 - HöS/HS",'C1. Verprobung'!$F$18,
IF($C1406="3 - HS",'C1. Verprobung'!$F$19,
IF($C1406="4 - HS/MS",'C1. Verprobung'!$F$20,
IF($C1406="5 - MS",'C1. Verprobung'!$F$21,
IF($C1406="6 - MS/NS",'C1. Verprobung'!$F$22,
IF($C1406="7 - NS",'C1. Verprobung'!$F$23,"-")))))))</f>
        <v>-</v>
      </c>
      <c r="S1406" s="151"/>
      <c r="T1406" s="181">
        <f t="shared" si="108"/>
        <v>0</v>
      </c>
      <c r="U1406" s="181">
        <f t="shared" si="109"/>
        <v>0</v>
      </c>
      <c r="V1406" s="181">
        <f t="shared" si="110"/>
        <v>0</v>
      </c>
      <c r="W1406" s="181">
        <f t="shared" si="111"/>
        <v>0</v>
      </c>
      <c r="X1406" s="181">
        <f t="shared" si="112"/>
        <v>0</v>
      </c>
    </row>
    <row r="1407" spans="2:24" ht="15" customHeight="1" x14ac:dyDescent="0.2">
      <c r="B1407" s="337" t="s">
        <v>36</v>
      </c>
      <c r="C1407" s="133" t="s">
        <v>36</v>
      </c>
      <c r="D1407" s="133" t="s">
        <v>36</v>
      </c>
      <c r="E1407" s="133"/>
      <c r="F1407" s="133"/>
      <c r="G1407" s="133"/>
      <c r="H1407" s="133"/>
      <c r="I1407" s="133"/>
      <c r="J1407" s="133"/>
      <c r="K1407" s="154"/>
      <c r="L1407" s="154"/>
      <c r="M1407" s="154"/>
      <c r="N1407" s="154"/>
      <c r="O1407" s="322" t="str">
        <f>IF($C1407="1 - HöS",'C1. Verprobung'!$C$17,
IF($C1407="2 - HöS/HS",'C1. Verprobung'!$C$18,
IF($C1407="3 - HS",'C1. Verprobung'!$C$19,
IF($C1407="4 - HS/MS",'C1. Verprobung'!$C$20,
IF($C1407="5 - MS",'C1. Verprobung'!$C$21,
IF($C1407="6 - MS/NS",'C1. Verprobung'!$C$22,
IF($C1407="7 - NS",'C1. Verprobung'!$C$23,"-")))))))</f>
        <v>-</v>
      </c>
      <c r="P1407" s="322" t="str">
        <f>IF($C1407="1 - HöS",'C1. Verprobung'!$D$17,
IF($C1407="2 - HöS/HS",'C1. Verprobung'!$D$18,
IF($C1407="3 - HS",'C1. Verprobung'!$D$19,
IF($C1407="4 - HS/MS",'C1. Verprobung'!$D$20,
IF($C1407="5 - MS",'C1. Verprobung'!$D$21,
IF($C1407="6 - MS/NS",'C1. Verprobung'!$D$22,
IF($C1407="7 - NS",'C1. Verprobung'!$D$23,"-")))))))</f>
        <v>-</v>
      </c>
      <c r="Q1407" s="322" t="str">
        <f>IF($C1407="1 - HöS",'C1. Verprobung'!$E$17,
IF($C1407="2 - HöS/HS",'C1. Verprobung'!$E$18,
IF($C1407="3 - HS",'C1. Verprobung'!$E$19,
IF($C1407="4 - HS/MS",'C1. Verprobung'!$E$20,
IF($C1407="5 - MS",'C1. Verprobung'!$E$21,
IF($C1407="6 - MS/NS",'C1. Verprobung'!$E$22,
IF($C1407="7 - NS",'C1. Verprobung'!$E$23,"-")))))))</f>
        <v>-</v>
      </c>
      <c r="R1407" s="322" t="str">
        <f>IF($C1407="1 - HöS",'C1. Verprobung'!$F$17,
IF($C1407="2 - HöS/HS",'C1. Verprobung'!$F$18,
IF($C1407="3 - HS",'C1. Verprobung'!$F$19,
IF($C1407="4 - HS/MS",'C1. Verprobung'!$F$20,
IF($C1407="5 - MS",'C1. Verprobung'!$F$21,
IF($C1407="6 - MS/NS",'C1. Verprobung'!$F$22,
IF($C1407="7 - NS",'C1. Verprobung'!$F$23,"-")))))))</f>
        <v>-</v>
      </c>
      <c r="S1407" s="151"/>
      <c r="T1407" s="181">
        <f t="shared" si="108"/>
        <v>0</v>
      </c>
      <c r="U1407" s="181">
        <f t="shared" si="109"/>
        <v>0</v>
      </c>
      <c r="V1407" s="181">
        <f t="shared" si="110"/>
        <v>0</v>
      </c>
      <c r="W1407" s="181">
        <f t="shared" si="111"/>
        <v>0</v>
      </c>
      <c r="X1407" s="181">
        <f t="shared" si="112"/>
        <v>0</v>
      </c>
    </row>
    <row r="1408" spans="2:24" ht="15" customHeight="1" x14ac:dyDescent="0.2">
      <c r="B1408" s="337" t="s">
        <v>36</v>
      </c>
      <c r="C1408" s="133" t="s">
        <v>36</v>
      </c>
      <c r="D1408" s="133" t="s">
        <v>36</v>
      </c>
      <c r="E1408" s="133"/>
      <c r="F1408" s="133"/>
      <c r="G1408" s="133"/>
      <c r="H1408" s="133"/>
      <c r="I1408" s="133"/>
      <c r="J1408" s="133"/>
      <c r="K1408" s="154"/>
      <c r="L1408" s="154"/>
      <c r="M1408" s="154"/>
      <c r="N1408" s="154"/>
      <c r="O1408" s="322" t="str">
        <f>IF($C1408="1 - HöS",'C1. Verprobung'!$C$17,
IF($C1408="2 - HöS/HS",'C1. Verprobung'!$C$18,
IF($C1408="3 - HS",'C1. Verprobung'!$C$19,
IF($C1408="4 - HS/MS",'C1. Verprobung'!$C$20,
IF($C1408="5 - MS",'C1. Verprobung'!$C$21,
IF($C1408="6 - MS/NS",'C1. Verprobung'!$C$22,
IF($C1408="7 - NS",'C1. Verprobung'!$C$23,"-")))))))</f>
        <v>-</v>
      </c>
      <c r="P1408" s="322" t="str">
        <f>IF($C1408="1 - HöS",'C1. Verprobung'!$D$17,
IF($C1408="2 - HöS/HS",'C1. Verprobung'!$D$18,
IF($C1408="3 - HS",'C1. Verprobung'!$D$19,
IF($C1408="4 - HS/MS",'C1. Verprobung'!$D$20,
IF($C1408="5 - MS",'C1. Verprobung'!$D$21,
IF($C1408="6 - MS/NS",'C1. Verprobung'!$D$22,
IF($C1408="7 - NS",'C1. Verprobung'!$D$23,"-")))))))</f>
        <v>-</v>
      </c>
      <c r="Q1408" s="322" t="str">
        <f>IF($C1408="1 - HöS",'C1. Verprobung'!$E$17,
IF($C1408="2 - HöS/HS",'C1. Verprobung'!$E$18,
IF($C1408="3 - HS",'C1. Verprobung'!$E$19,
IF($C1408="4 - HS/MS",'C1. Verprobung'!$E$20,
IF($C1408="5 - MS",'C1. Verprobung'!$E$21,
IF($C1408="6 - MS/NS",'C1. Verprobung'!$E$22,
IF($C1408="7 - NS",'C1. Verprobung'!$E$23,"-")))))))</f>
        <v>-</v>
      </c>
      <c r="R1408" s="322" t="str">
        <f>IF($C1408="1 - HöS",'C1. Verprobung'!$F$17,
IF($C1408="2 - HöS/HS",'C1. Verprobung'!$F$18,
IF($C1408="3 - HS",'C1. Verprobung'!$F$19,
IF($C1408="4 - HS/MS",'C1. Verprobung'!$F$20,
IF($C1408="5 - MS",'C1. Verprobung'!$F$21,
IF($C1408="6 - MS/NS",'C1. Verprobung'!$F$22,
IF($C1408="7 - NS",'C1. Verprobung'!$F$23,"-")))))))</f>
        <v>-</v>
      </c>
      <c r="S1408" s="151"/>
      <c r="T1408" s="181">
        <f t="shared" si="108"/>
        <v>0</v>
      </c>
      <c r="U1408" s="181">
        <f t="shared" si="109"/>
        <v>0</v>
      </c>
      <c r="V1408" s="181">
        <f t="shared" si="110"/>
        <v>0</v>
      </c>
      <c r="W1408" s="181">
        <f t="shared" si="111"/>
        <v>0</v>
      </c>
      <c r="X1408" s="181">
        <f t="shared" si="112"/>
        <v>0</v>
      </c>
    </row>
    <row r="1409" spans="2:24" ht="15" customHeight="1" x14ac:dyDescent="0.2">
      <c r="B1409" s="337" t="s">
        <v>36</v>
      </c>
      <c r="C1409" s="133" t="s">
        <v>36</v>
      </c>
      <c r="D1409" s="133" t="s">
        <v>36</v>
      </c>
      <c r="E1409" s="133"/>
      <c r="F1409" s="133"/>
      <c r="G1409" s="133"/>
      <c r="H1409" s="133"/>
      <c r="I1409" s="133"/>
      <c r="J1409" s="133"/>
      <c r="K1409" s="154"/>
      <c r="L1409" s="154"/>
      <c r="M1409" s="154"/>
      <c r="N1409" s="154"/>
      <c r="O1409" s="322" t="str">
        <f>IF($C1409="1 - HöS",'C1. Verprobung'!$C$17,
IF($C1409="2 - HöS/HS",'C1. Verprobung'!$C$18,
IF($C1409="3 - HS",'C1. Verprobung'!$C$19,
IF($C1409="4 - HS/MS",'C1. Verprobung'!$C$20,
IF($C1409="5 - MS",'C1. Verprobung'!$C$21,
IF($C1409="6 - MS/NS",'C1. Verprobung'!$C$22,
IF($C1409="7 - NS",'C1. Verprobung'!$C$23,"-")))))))</f>
        <v>-</v>
      </c>
      <c r="P1409" s="322" t="str">
        <f>IF($C1409="1 - HöS",'C1. Verprobung'!$D$17,
IF($C1409="2 - HöS/HS",'C1. Verprobung'!$D$18,
IF($C1409="3 - HS",'C1. Verprobung'!$D$19,
IF($C1409="4 - HS/MS",'C1. Verprobung'!$D$20,
IF($C1409="5 - MS",'C1. Verprobung'!$D$21,
IF($C1409="6 - MS/NS",'C1. Verprobung'!$D$22,
IF($C1409="7 - NS",'C1. Verprobung'!$D$23,"-")))))))</f>
        <v>-</v>
      </c>
      <c r="Q1409" s="322" t="str">
        <f>IF($C1409="1 - HöS",'C1. Verprobung'!$E$17,
IF($C1409="2 - HöS/HS",'C1. Verprobung'!$E$18,
IF($C1409="3 - HS",'C1. Verprobung'!$E$19,
IF($C1409="4 - HS/MS",'C1. Verprobung'!$E$20,
IF($C1409="5 - MS",'C1. Verprobung'!$E$21,
IF($C1409="6 - MS/NS",'C1. Verprobung'!$E$22,
IF($C1409="7 - NS",'C1. Verprobung'!$E$23,"-")))))))</f>
        <v>-</v>
      </c>
      <c r="R1409" s="322" t="str">
        <f>IF($C1409="1 - HöS",'C1. Verprobung'!$F$17,
IF($C1409="2 - HöS/HS",'C1. Verprobung'!$F$18,
IF($C1409="3 - HS",'C1. Verprobung'!$F$19,
IF($C1409="4 - HS/MS",'C1. Verprobung'!$F$20,
IF($C1409="5 - MS",'C1. Verprobung'!$F$21,
IF($C1409="6 - MS/NS",'C1. Verprobung'!$F$22,
IF($C1409="7 - NS",'C1. Verprobung'!$F$23,"-")))))))</f>
        <v>-</v>
      </c>
      <c r="S1409" s="151"/>
      <c r="T1409" s="181">
        <f t="shared" si="108"/>
        <v>0</v>
      </c>
      <c r="U1409" s="181">
        <f t="shared" si="109"/>
        <v>0</v>
      </c>
      <c r="V1409" s="181">
        <f t="shared" si="110"/>
        <v>0</v>
      </c>
      <c r="W1409" s="181">
        <f t="shared" si="111"/>
        <v>0</v>
      </c>
      <c r="X1409" s="181">
        <f t="shared" si="112"/>
        <v>0</v>
      </c>
    </row>
    <row r="1410" spans="2:24" ht="15" customHeight="1" x14ac:dyDescent="0.2">
      <c r="B1410" s="337" t="s">
        <v>36</v>
      </c>
      <c r="C1410" s="133" t="s">
        <v>36</v>
      </c>
      <c r="D1410" s="133" t="s">
        <v>36</v>
      </c>
      <c r="E1410" s="133"/>
      <c r="F1410" s="133"/>
      <c r="G1410" s="133"/>
      <c r="H1410" s="133"/>
      <c r="I1410" s="133"/>
      <c r="J1410" s="133"/>
      <c r="K1410" s="154"/>
      <c r="L1410" s="154"/>
      <c r="M1410" s="154"/>
      <c r="N1410" s="154"/>
      <c r="O1410" s="322" t="str">
        <f>IF($C1410="1 - HöS",'C1. Verprobung'!$C$17,
IF($C1410="2 - HöS/HS",'C1. Verprobung'!$C$18,
IF($C1410="3 - HS",'C1. Verprobung'!$C$19,
IF($C1410="4 - HS/MS",'C1. Verprobung'!$C$20,
IF($C1410="5 - MS",'C1. Verprobung'!$C$21,
IF($C1410="6 - MS/NS",'C1. Verprobung'!$C$22,
IF($C1410="7 - NS",'C1. Verprobung'!$C$23,"-")))))))</f>
        <v>-</v>
      </c>
      <c r="P1410" s="322" t="str">
        <f>IF($C1410="1 - HöS",'C1. Verprobung'!$D$17,
IF($C1410="2 - HöS/HS",'C1. Verprobung'!$D$18,
IF($C1410="3 - HS",'C1. Verprobung'!$D$19,
IF($C1410="4 - HS/MS",'C1. Verprobung'!$D$20,
IF($C1410="5 - MS",'C1. Verprobung'!$D$21,
IF($C1410="6 - MS/NS",'C1. Verprobung'!$D$22,
IF($C1410="7 - NS",'C1. Verprobung'!$D$23,"-")))))))</f>
        <v>-</v>
      </c>
      <c r="Q1410" s="322" t="str">
        <f>IF($C1410="1 - HöS",'C1. Verprobung'!$E$17,
IF($C1410="2 - HöS/HS",'C1. Verprobung'!$E$18,
IF($C1410="3 - HS",'C1. Verprobung'!$E$19,
IF($C1410="4 - HS/MS",'C1. Verprobung'!$E$20,
IF($C1410="5 - MS",'C1. Verprobung'!$E$21,
IF($C1410="6 - MS/NS",'C1. Verprobung'!$E$22,
IF($C1410="7 - NS",'C1. Verprobung'!$E$23,"-")))))))</f>
        <v>-</v>
      </c>
      <c r="R1410" s="322" t="str">
        <f>IF($C1410="1 - HöS",'C1. Verprobung'!$F$17,
IF($C1410="2 - HöS/HS",'C1. Verprobung'!$F$18,
IF($C1410="3 - HS",'C1. Verprobung'!$F$19,
IF($C1410="4 - HS/MS",'C1. Verprobung'!$F$20,
IF($C1410="5 - MS",'C1. Verprobung'!$F$21,
IF($C1410="6 - MS/NS",'C1. Verprobung'!$F$22,
IF($C1410="7 - NS",'C1. Verprobung'!$F$23,"-")))))))</f>
        <v>-</v>
      </c>
      <c r="S1410" s="151"/>
      <c r="T1410" s="181">
        <f t="shared" si="108"/>
        <v>0</v>
      </c>
      <c r="U1410" s="181">
        <f t="shared" si="109"/>
        <v>0</v>
      </c>
      <c r="V1410" s="181">
        <f t="shared" si="110"/>
        <v>0</v>
      </c>
      <c r="W1410" s="181">
        <f t="shared" si="111"/>
        <v>0</v>
      </c>
      <c r="X1410" s="181">
        <f t="shared" si="112"/>
        <v>0</v>
      </c>
    </row>
    <row r="1411" spans="2:24" ht="15" customHeight="1" x14ac:dyDescent="0.2">
      <c r="B1411" s="337" t="s">
        <v>36</v>
      </c>
      <c r="C1411" s="133" t="s">
        <v>36</v>
      </c>
      <c r="D1411" s="133" t="s">
        <v>36</v>
      </c>
      <c r="E1411" s="133"/>
      <c r="F1411" s="133"/>
      <c r="G1411" s="133"/>
      <c r="H1411" s="133"/>
      <c r="I1411" s="133"/>
      <c r="J1411" s="133"/>
      <c r="K1411" s="154"/>
      <c r="L1411" s="154"/>
      <c r="M1411" s="154"/>
      <c r="N1411" s="154"/>
      <c r="O1411" s="322" t="str">
        <f>IF($C1411="1 - HöS",'C1. Verprobung'!$C$17,
IF($C1411="2 - HöS/HS",'C1. Verprobung'!$C$18,
IF($C1411="3 - HS",'C1. Verprobung'!$C$19,
IF($C1411="4 - HS/MS",'C1. Verprobung'!$C$20,
IF($C1411="5 - MS",'C1. Verprobung'!$C$21,
IF($C1411="6 - MS/NS",'C1. Verprobung'!$C$22,
IF($C1411="7 - NS",'C1. Verprobung'!$C$23,"-")))))))</f>
        <v>-</v>
      </c>
      <c r="P1411" s="322" t="str">
        <f>IF($C1411="1 - HöS",'C1. Verprobung'!$D$17,
IF($C1411="2 - HöS/HS",'C1. Verprobung'!$D$18,
IF($C1411="3 - HS",'C1. Verprobung'!$D$19,
IF($C1411="4 - HS/MS",'C1. Verprobung'!$D$20,
IF($C1411="5 - MS",'C1. Verprobung'!$D$21,
IF($C1411="6 - MS/NS",'C1. Verprobung'!$D$22,
IF($C1411="7 - NS",'C1. Verprobung'!$D$23,"-")))))))</f>
        <v>-</v>
      </c>
      <c r="Q1411" s="322" t="str">
        <f>IF($C1411="1 - HöS",'C1. Verprobung'!$E$17,
IF($C1411="2 - HöS/HS",'C1. Verprobung'!$E$18,
IF($C1411="3 - HS",'C1. Verprobung'!$E$19,
IF($C1411="4 - HS/MS",'C1. Verprobung'!$E$20,
IF($C1411="5 - MS",'C1. Verprobung'!$E$21,
IF($C1411="6 - MS/NS",'C1. Verprobung'!$E$22,
IF($C1411="7 - NS",'C1. Verprobung'!$E$23,"-")))))))</f>
        <v>-</v>
      </c>
      <c r="R1411" s="322" t="str">
        <f>IF($C1411="1 - HöS",'C1. Verprobung'!$F$17,
IF($C1411="2 - HöS/HS",'C1. Verprobung'!$F$18,
IF($C1411="3 - HS",'C1. Verprobung'!$F$19,
IF($C1411="4 - HS/MS",'C1. Verprobung'!$F$20,
IF($C1411="5 - MS",'C1. Verprobung'!$F$21,
IF($C1411="6 - MS/NS",'C1. Verprobung'!$F$22,
IF($C1411="7 - NS",'C1. Verprobung'!$F$23,"-")))))))</f>
        <v>-</v>
      </c>
      <c r="S1411" s="151"/>
      <c r="T1411" s="181">
        <f t="shared" si="108"/>
        <v>0</v>
      </c>
      <c r="U1411" s="181">
        <f t="shared" si="109"/>
        <v>0</v>
      </c>
      <c r="V1411" s="181">
        <f t="shared" si="110"/>
        <v>0</v>
      </c>
      <c r="W1411" s="181">
        <f t="shared" si="111"/>
        <v>0</v>
      </c>
      <c r="X1411" s="181">
        <f t="shared" si="112"/>
        <v>0</v>
      </c>
    </row>
    <row r="1412" spans="2:24" ht="15" customHeight="1" x14ac:dyDescent="0.2">
      <c r="B1412" s="337" t="s">
        <v>36</v>
      </c>
      <c r="C1412" s="133" t="s">
        <v>36</v>
      </c>
      <c r="D1412" s="133" t="s">
        <v>36</v>
      </c>
      <c r="E1412" s="133"/>
      <c r="F1412" s="133"/>
      <c r="G1412" s="133"/>
      <c r="H1412" s="133"/>
      <c r="I1412" s="133"/>
      <c r="J1412" s="133"/>
      <c r="K1412" s="154"/>
      <c r="L1412" s="154"/>
      <c r="M1412" s="154"/>
      <c r="N1412" s="154"/>
      <c r="O1412" s="322" t="str">
        <f>IF($C1412="1 - HöS",'C1. Verprobung'!$C$17,
IF($C1412="2 - HöS/HS",'C1. Verprobung'!$C$18,
IF($C1412="3 - HS",'C1. Verprobung'!$C$19,
IF($C1412="4 - HS/MS",'C1. Verprobung'!$C$20,
IF($C1412="5 - MS",'C1. Verprobung'!$C$21,
IF($C1412="6 - MS/NS",'C1. Verprobung'!$C$22,
IF($C1412="7 - NS",'C1. Verprobung'!$C$23,"-")))))))</f>
        <v>-</v>
      </c>
      <c r="P1412" s="322" t="str">
        <f>IF($C1412="1 - HöS",'C1. Verprobung'!$D$17,
IF($C1412="2 - HöS/HS",'C1. Verprobung'!$D$18,
IF($C1412="3 - HS",'C1. Verprobung'!$D$19,
IF($C1412="4 - HS/MS",'C1. Verprobung'!$D$20,
IF($C1412="5 - MS",'C1. Verprobung'!$D$21,
IF($C1412="6 - MS/NS",'C1. Verprobung'!$D$22,
IF($C1412="7 - NS",'C1. Verprobung'!$D$23,"-")))))))</f>
        <v>-</v>
      </c>
      <c r="Q1412" s="322" t="str">
        <f>IF($C1412="1 - HöS",'C1. Verprobung'!$E$17,
IF($C1412="2 - HöS/HS",'C1. Verprobung'!$E$18,
IF($C1412="3 - HS",'C1. Verprobung'!$E$19,
IF($C1412="4 - HS/MS",'C1. Verprobung'!$E$20,
IF($C1412="5 - MS",'C1. Verprobung'!$E$21,
IF($C1412="6 - MS/NS",'C1. Verprobung'!$E$22,
IF($C1412="7 - NS",'C1. Verprobung'!$E$23,"-")))))))</f>
        <v>-</v>
      </c>
      <c r="R1412" s="322" t="str">
        <f>IF($C1412="1 - HöS",'C1. Verprobung'!$F$17,
IF($C1412="2 - HöS/HS",'C1. Verprobung'!$F$18,
IF($C1412="3 - HS",'C1. Verprobung'!$F$19,
IF($C1412="4 - HS/MS",'C1. Verprobung'!$F$20,
IF($C1412="5 - MS",'C1. Verprobung'!$F$21,
IF($C1412="6 - MS/NS",'C1. Verprobung'!$F$22,
IF($C1412="7 - NS",'C1. Verprobung'!$F$23,"-")))))))</f>
        <v>-</v>
      </c>
      <c r="S1412" s="151"/>
      <c r="T1412" s="181">
        <f t="shared" si="108"/>
        <v>0</v>
      </c>
      <c r="U1412" s="181">
        <f t="shared" si="109"/>
        <v>0</v>
      </c>
      <c r="V1412" s="181">
        <f t="shared" si="110"/>
        <v>0</v>
      </c>
      <c r="W1412" s="181">
        <f t="shared" si="111"/>
        <v>0</v>
      </c>
      <c r="X1412" s="181">
        <f t="shared" si="112"/>
        <v>0</v>
      </c>
    </row>
    <row r="1413" spans="2:24" ht="15" customHeight="1" x14ac:dyDescent="0.2">
      <c r="B1413" s="337" t="s">
        <v>36</v>
      </c>
      <c r="C1413" s="133" t="s">
        <v>36</v>
      </c>
      <c r="D1413" s="133" t="s">
        <v>36</v>
      </c>
      <c r="E1413" s="133"/>
      <c r="F1413" s="133"/>
      <c r="G1413" s="133"/>
      <c r="H1413" s="133"/>
      <c r="I1413" s="133"/>
      <c r="J1413" s="133"/>
      <c r="K1413" s="154"/>
      <c r="L1413" s="154"/>
      <c r="M1413" s="154"/>
      <c r="N1413" s="154"/>
      <c r="O1413" s="322" t="str">
        <f>IF($C1413="1 - HöS",'C1. Verprobung'!$C$17,
IF($C1413="2 - HöS/HS",'C1. Verprobung'!$C$18,
IF($C1413="3 - HS",'C1. Verprobung'!$C$19,
IF($C1413="4 - HS/MS",'C1. Verprobung'!$C$20,
IF($C1413="5 - MS",'C1. Verprobung'!$C$21,
IF($C1413="6 - MS/NS",'C1. Verprobung'!$C$22,
IF($C1413="7 - NS",'C1. Verprobung'!$C$23,"-")))))))</f>
        <v>-</v>
      </c>
      <c r="P1413" s="322" t="str">
        <f>IF($C1413="1 - HöS",'C1. Verprobung'!$D$17,
IF($C1413="2 - HöS/HS",'C1. Verprobung'!$D$18,
IF($C1413="3 - HS",'C1. Verprobung'!$D$19,
IF($C1413="4 - HS/MS",'C1. Verprobung'!$D$20,
IF($C1413="5 - MS",'C1. Verprobung'!$D$21,
IF($C1413="6 - MS/NS",'C1. Verprobung'!$D$22,
IF($C1413="7 - NS",'C1. Verprobung'!$D$23,"-")))))))</f>
        <v>-</v>
      </c>
      <c r="Q1413" s="322" t="str">
        <f>IF($C1413="1 - HöS",'C1. Verprobung'!$E$17,
IF($C1413="2 - HöS/HS",'C1. Verprobung'!$E$18,
IF($C1413="3 - HS",'C1. Verprobung'!$E$19,
IF($C1413="4 - HS/MS",'C1. Verprobung'!$E$20,
IF($C1413="5 - MS",'C1. Verprobung'!$E$21,
IF($C1413="6 - MS/NS",'C1. Verprobung'!$E$22,
IF($C1413="7 - NS",'C1. Verprobung'!$E$23,"-")))))))</f>
        <v>-</v>
      </c>
      <c r="R1413" s="322" t="str">
        <f>IF($C1413="1 - HöS",'C1. Verprobung'!$F$17,
IF($C1413="2 - HöS/HS",'C1. Verprobung'!$F$18,
IF($C1413="3 - HS",'C1. Verprobung'!$F$19,
IF($C1413="4 - HS/MS",'C1. Verprobung'!$F$20,
IF($C1413="5 - MS",'C1. Verprobung'!$F$21,
IF($C1413="6 - MS/NS",'C1. Verprobung'!$F$22,
IF($C1413="7 - NS",'C1. Verprobung'!$F$23,"-")))))))</f>
        <v>-</v>
      </c>
      <c r="S1413" s="151"/>
      <c r="T1413" s="181">
        <f t="shared" si="108"/>
        <v>0</v>
      </c>
      <c r="U1413" s="181">
        <f t="shared" si="109"/>
        <v>0</v>
      </c>
      <c r="V1413" s="181">
        <f t="shared" si="110"/>
        <v>0</v>
      </c>
      <c r="W1413" s="181">
        <f t="shared" si="111"/>
        <v>0</v>
      </c>
      <c r="X1413" s="181">
        <f t="shared" si="112"/>
        <v>0</v>
      </c>
    </row>
    <row r="1414" spans="2:24" ht="15" customHeight="1" x14ac:dyDescent="0.2">
      <c r="B1414" s="337" t="s">
        <v>36</v>
      </c>
      <c r="C1414" s="133" t="s">
        <v>36</v>
      </c>
      <c r="D1414" s="133" t="s">
        <v>36</v>
      </c>
      <c r="E1414" s="133"/>
      <c r="F1414" s="133"/>
      <c r="G1414" s="133"/>
      <c r="H1414" s="133"/>
      <c r="I1414" s="133"/>
      <c r="J1414" s="133"/>
      <c r="K1414" s="154"/>
      <c r="L1414" s="154"/>
      <c r="M1414" s="154"/>
      <c r="N1414" s="154"/>
      <c r="O1414" s="322" t="str">
        <f>IF($C1414="1 - HöS",'C1. Verprobung'!$C$17,
IF($C1414="2 - HöS/HS",'C1. Verprobung'!$C$18,
IF($C1414="3 - HS",'C1. Verprobung'!$C$19,
IF($C1414="4 - HS/MS",'C1. Verprobung'!$C$20,
IF($C1414="5 - MS",'C1. Verprobung'!$C$21,
IF($C1414="6 - MS/NS",'C1. Verprobung'!$C$22,
IF($C1414="7 - NS",'C1. Verprobung'!$C$23,"-")))))))</f>
        <v>-</v>
      </c>
      <c r="P1414" s="322" t="str">
        <f>IF($C1414="1 - HöS",'C1. Verprobung'!$D$17,
IF($C1414="2 - HöS/HS",'C1. Verprobung'!$D$18,
IF($C1414="3 - HS",'C1. Verprobung'!$D$19,
IF($C1414="4 - HS/MS",'C1. Verprobung'!$D$20,
IF($C1414="5 - MS",'C1. Verprobung'!$D$21,
IF($C1414="6 - MS/NS",'C1. Verprobung'!$D$22,
IF($C1414="7 - NS",'C1. Verprobung'!$D$23,"-")))))))</f>
        <v>-</v>
      </c>
      <c r="Q1414" s="322" t="str">
        <f>IF($C1414="1 - HöS",'C1. Verprobung'!$E$17,
IF($C1414="2 - HöS/HS",'C1. Verprobung'!$E$18,
IF($C1414="3 - HS",'C1. Verprobung'!$E$19,
IF($C1414="4 - HS/MS",'C1. Verprobung'!$E$20,
IF($C1414="5 - MS",'C1. Verprobung'!$E$21,
IF($C1414="6 - MS/NS",'C1. Verprobung'!$E$22,
IF($C1414="7 - NS",'C1. Verprobung'!$E$23,"-")))))))</f>
        <v>-</v>
      </c>
      <c r="R1414" s="322" t="str">
        <f>IF($C1414="1 - HöS",'C1. Verprobung'!$F$17,
IF($C1414="2 - HöS/HS",'C1. Verprobung'!$F$18,
IF($C1414="3 - HS",'C1. Verprobung'!$F$19,
IF($C1414="4 - HS/MS",'C1. Verprobung'!$F$20,
IF($C1414="5 - MS",'C1. Verprobung'!$F$21,
IF($C1414="6 - MS/NS",'C1. Verprobung'!$F$22,
IF($C1414="7 - NS",'C1. Verprobung'!$F$23,"-")))))))</f>
        <v>-</v>
      </c>
      <c r="S1414" s="151"/>
      <c r="T1414" s="181">
        <f t="shared" si="108"/>
        <v>0</v>
      </c>
      <c r="U1414" s="181">
        <f t="shared" si="109"/>
        <v>0</v>
      </c>
      <c r="V1414" s="181">
        <f t="shared" si="110"/>
        <v>0</v>
      </c>
      <c r="W1414" s="181">
        <f t="shared" si="111"/>
        <v>0</v>
      </c>
      <c r="X1414" s="181">
        <f t="shared" si="112"/>
        <v>0</v>
      </c>
    </row>
    <row r="1415" spans="2:24" ht="15" customHeight="1" x14ac:dyDescent="0.2">
      <c r="B1415" s="337" t="s">
        <v>36</v>
      </c>
      <c r="C1415" s="133" t="s">
        <v>36</v>
      </c>
      <c r="D1415" s="133" t="s">
        <v>36</v>
      </c>
      <c r="E1415" s="133"/>
      <c r="F1415" s="133"/>
      <c r="G1415" s="133"/>
      <c r="H1415" s="133"/>
      <c r="I1415" s="133"/>
      <c r="J1415" s="133"/>
      <c r="K1415" s="154"/>
      <c r="L1415" s="154"/>
      <c r="M1415" s="154"/>
      <c r="N1415" s="154"/>
      <c r="O1415" s="322" t="str">
        <f>IF($C1415="1 - HöS",'C1. Verprobung'!$C$17,
IF($C1415="2 - HöS/HS",'C1. Verprobung'!$C$18,
IF($C1415="3 - HS",'C1. Verprobung'!$C$19,
IF($C1415="4 - HS/MS",'C1. Verprobung'!$C$20,
IF($C1415="5 - MS",'C1. Verprobung'!$C$21,
IF($C1415="6 - MS/NS",'C1. Verprobung'!$C$22,
IF($C1415="7 - NS",'C1. Verprobung'!$C$23,"-")))))))</f>
        <v>-</v>
      </c>
      <c r="P1415" s="322" t="str">
        <f>IF($C1415="1 - HöS",'C1. Verprobung'!$D$17,
IF($C1415="2 - HöS/HS",'C1. Verprobung'!$D$18,
IF($C1415="3 - HS",'C1. Verprobung'!$D$19,
IF($C1415="4 - HS/MS",'C1. Verprobung'!$D$20,
IF($C1415="5 - MS",'C1. Verprobung'!$D$21,
IF($C1415="6 - MS/NS",'C1. Verprobung'!$D$22,
IF($C1415="7 - NS",'C1. Verprobung'!$D$23,"-")))))))</f>
        <v>-</v>
      </c>
      <c r="Q1415" s="322" t="str">
        <f>IF($C1415="1 - HöS",'C1. Verprobung'!$E$17,
IF($C1415="2 - HöS/HS",'C1. Verprobung'!$E$18,
IF($C1415="3 - HS",'C1. Verprobung'!$E$19,
IF($C1415="4 - HS/MS",'C1. Verprobung'!$E$20,
IF($C1415="5 - MS",'C1. Verprobung'!$E$21,
IF($C1415="6 - MS/NS",'C1. Verprobung'!$E$22,
IF($C1415="7 - NS",'C1. Verprobung'!$E$23,"-")))))))</f>
        <v>-</v>
      </c>
      <c r="R1415" s="322" t="str">
        <f>IF($C1415="1 - HöS",'C1. Verprobung'!$F$17,
IF($C1415="2 - HöS/HS",'C1. Verprobung'!$F$18,
IF($C1415="3 - HS",'C1. Verprobung'!$F$19,
IF($C1415="4 - HS/MS",'C1. Verprobung'!$F$20,
IF($C1415="5 - MS",'C1. Verprobung'!$F$21,
IF($C1415="6 - MS/NS",'C1. Verprobung'!$F$22,
IF($C1415="7 - NS",'C1. Verprobung'!$F$23,"-")))))))</f>
        <v>-</v>
      </c>
      <c r="S1415" s="151"/>
      <c r="T1415" s="181">
        <f t="shared" si="108"/>
        <v>0</v>
      </c>
      <c r="U1415" s="181">
        <f t="shared" si="109"/>
        <v>0</v>
      </c>
      <c r="V1415" s="181">
        <f t="shared" si="110"/>
        <v>0</v>
      </c>
      <c r="W1415" s="181">
        <f t="shared" si="111"/>
        <v>0</v>
      </c>
      <c r="X1415" s="181">
        <f t="shared" si="112"/>
        <v>0</v>
      </c>
    </row>
    <row r="1416" spans="2:24" ht="15" customHeight="1" x14ac:dyDescent="0.2">
      <c r="B1416" s="337" t="s">
        <v>36</v>
      </c>
      <c r="C1416" s="133" t="s">
        <v>36</v>
      </c>
      <c r="D1416" s="133" t="s">
        <v>36</v>
      </c>
      <c r="E1416" s="133"/>
      <c r="F1416" s="133"/>
      <c r="G1416" s="133"/>
      <c r="H1416" s="133"/>
      <c r="I1416" s="133"/>
      <c r="J1416" s="133"/>
      <c r="K1416" s="154"/>
      <c r="L1416" s="154"/>
      <c r="M1416" s="154"/>
      <c r="N1416" s="154"/>
      <c r="O1416" s="322" t="str">
        <f>IF($C1416="1 - HöS",'C1. Verprobung'!$C$17,
IF($C1416="2 - HöS/HS",'C1. Verprobung'!$C$18,
IF($C1416="3 - HS",'C1. Verprobung'!$C$19,
IF($C1416="4 - HS/MS",'C1. Verprobung'!$C$20,
IF($C1416="5 - MS",'C1. Verprobung'!$C$21,
IF($C1416="6 - MS/NS",'C1. Verprobung'!$C$22,
IF($C1416="7 - NS",'C1. Verprobung'!$C$23,"-")))))))</f>
        <v>-</v>
      </c>
      <c r="P1416" s="322" t="str">
        <f>IF($C1416="1 - HöS",'C1. Verprobung'!$D$17,
IF($C1416="2 - HöS/HS",'C1. Verprobung'!$D$18,
IF($C1416="3 - HS",'C1. Verprobung'!$D$19,
IF($C1416="4 - HS/MS",'C1. Verprobung'!$D$20,
IF($C1416="5 - MS",'C1. Verprobung'!$D$21,
IF($C1416="6 - MS/NS",'C1. Verprobung'!$D$22,
IF($C1416="7 - NS",'C1. Verprobung'!$D$23,"-")))))))</f>
        <v>-</v>
      </c>
      <c r="Q1416" s="322" t="str">
        <f>IF($C1416="1 - HöS",'C1. Verprobung'!$E$17,
IF($C1416="2 - HöS/HS",'C1. Verprobung'!$E$18,
IF($C1416="3 - HS",'C1. Verprobung'!$E$19,
IF($C1416="4 - HS/MS",'C1. Verprobung'!$E$20,
IF($C1416="5 - MS",'C1. Verprobung'!$E$21,
IF($C1416="6 - MS/NS",'C1. Verprobung'!$E$22,
IF($C1416="7 - NS",'C1. Verprobung'!$E$23,"-")))))))</f>
        <v>-</v>
      </c>
      <c r="R1416" s="322" t="str">
        <f>IF($C1416="1 - HöS",'C1. Verprobung'!$F$17,
IF($C1416="2 - HöS/HS",'C1. Verprobung'!$F$18,
IF($C1416="3 - HS",'C1. Verprobung'!$F$19,
IF($C1416="4 - HS/MS",'C1. Verprobung'!$F$20,
IF($C1416="5 - MS",'C1. Verprobung'!$F$21,
IF($C1416="6 - MS/NS",'C1. Verprobung'!$F$22,
IF($C1416="7 - NS",'C1. Verprobung'!$F$23,"-")))))))</f>
        <v>-</v>
      </c>
      <c r="S1416" s="151"/>
      <c r="T1416" s="181">
        <f t="shared" si="108"/>
        <v>0</v>
      </c>
      <c r="U1416" s="181">
        <f t="shared" si="109"/>
        <v>0</v>
      </c>
      <c r="V1416" s="181">
        <f t="shared" si="110"/>
        <v>0</v>
      </c>
      <c r="W1416" s="181">
        <f t="shared" si="111"/>
        <v>0</v>
      </c>
      <c r="X1416" s="181">
        <f t="shared" si="112"/>
        <v>0</v>
      </c>
    </row>
    <row r="1417" spans="2:24" ht="15" customHeight="1" x14ac:dyDescent="0.2">
      <c r="B1417" s="337" t="s">
        <v>36</v>
      </c>
      <c r="C1417" s="133" t="s">
        <v>36</v>
      </c>
      <c r="D1417" s="133" t="s">
        <v>36</v>
      </c>
      <c r="E1417" s="133"/>
      <c r="F1417" s="133"/>
      <c r="G1417" s="133"/>
      <c r="H1417" s="133"/>
      <c r="I1417" s="133"/>
      <c r="J1417" s="133"/>
      <c r="K1417" s="154"/>
      <c r="L1417" s="154"/>
      <c r="M1417" s="154"/>
      <c r="N1417" s="154"/>
      <c r="O1417" s="322" t="str">
        <f>IF($C1417="1 - HöS",'C1. Verprobung'!$C$17,
IF($C1417="2 - HöS/HS",'C1. Verprobung'!$C$18,
IF($C1417="3 - HS",'C1. Verprobung'!$C$19,
IF($C1417="4 - HS/MS",'C1. Verprobung'!$C$20,
IF($C1417="5 - MS",'C1. Verprobung'!$C$21,
IF($C1417="6 - MS/NS",'C1. Verprobung'!$C$22,
IF($C1417="7 - NS",'C1. Verprobung'!$C$23,"-")))))))</f>
        <v>-</v>
      </c>
      <c r="P1417" s="322" t="str">
        <f>IF($C1417="1 - HöS",'C1. Verprobung'!$D$17,
IF($C1417="2 - HöS/HS",'C1. Verprobung'!$D$18,
IF($C1417="3 - HS",'C1. Verprobung'!$D$19,
IF($C1417="4 - HS/MS",'C1. Verprobung'!$D$20,
IF($C1417="5 - MS",'C1. Verprobung'!$D$21,
IF($C1417="6 - MS/NS",'C1. Verprobung'!$D$22,
IF($C1417="7 - NS",'C1. Verprobung'!$D$23,"-")))))))</f>
        <v>-</v>
      </c>
      <c r="Q1417" s="322" t="str">
        <f>IF($C1417="1 - HöS",'C1. Verprobung'!$E$17,
IF($C1417="2 - HöS/HS",'C1. Verprobung'!$E$18,
IF($C1417="3 - HS",'C1. Verprobung'!$E$19,
IF($C1417="4 - HS/MS",'C1. Verprobung'!$E$20,
IF($C1417="5 - MS",'C1. Verprobung'!$E$21,
IF($C1417="6 - MS/NS",'C1. Verprobung'!$E$22,
IF($C1417="7 - NS",'C1. Verprobung'!$E$23,"-")))))))</f>
        <v>-</v>
      </c>
      <c r="R1417" s="322" t="str">
        <f>IF($C1417="1 - HöS",'C1. Verprobung'!$F$17,
IF($C1417="2 - HöS/HS",'C1. Verprobung'!$F$18,
IF($C1417="3 - HS",'C1. Verprobung'!$F$19,
IF($C1417="4 - HS/MS",'C1. Verprobung'!$F$20,
IF($C1417="5 - MS",'C1. Verprobung'!$F$21,
IF($C1417="6 - MS/NS",'C1. Verprobung'!$F$22,
IF($C1417="7 - NS",'C1. Verprobung'!$F$23,"-")))))))</f>
        <v>-</v>
      </c>
      <c r="S1417" s="151"/>
      <c r="T1417" s="181">
        <f t="shared" si="108"/>
        <v>0</v>
      </c>
      <c r="U1417" s="181">
        <f t="shared" si="109"/>
        <v>0</v>
      </c>
      <c r="V1417" s="181">
        <f t="shared" si="110"/>
        <v>0</v>
      </c>
      <c r="W1417" s="181">
        <f t="shared" si="111"/>
        <v>0</v>
      </c>
      <c r="X1417" s="181">
        <f t="shared" si="112"/>
        <v>0</v>
      </c>
    </row>
    <row r="1418" spans="2:24" ht="15" customHeight="1" x14ac:dyDescent="0.2">
      <c r="B1418" s="337" t="s">
        <v>36</v>
      </c>
      <c r="C1418" s="133" t="s">
        <v>36</v>
      </c>
      <c r="D1418" s="133" t="s">
        <v>36</v>
      </c>
      <c r="E1418" s="133"/>
      <c r="F1418" s="133"/>
      <c r="G1418" s="133"/>
      <c r="H1418" s="133"/>
      <c r="I1418" s="133"/>
      <c r="J1418" s="133"/>
      <c r="K1418" s="154"/>
      <c r="L1418" s="154"/>
      <c r="M1418" s="154"/>
      <c r="N1418" s="154"/>
      <c r="O1418" s="322" t="str">
        <f>IF($C1418="1 - HöS",'C1. Verprobung'!$C$17,
IF($C1418="2 - HöS/HS",'C1. Verprobung'!$C$18,
IF($C1418="3 - HS",'C1. Verprobung'!$C$19,
IF($C1418="4 - HS/MS",'C1. Verprobung'!$C$20,
IF($C1418="5 - MS",'C1. Verprobung'!$C$21,
IF($C1418="6 - MS/NS",'C1. Verprobung'!$C$22,
IF($C1418="7 - NS",'C1. Verprobung'!$C$23,"-")))))))</f>
        <v>-</v>
      </c>
      <c r="P1418" s="322" t="str">
        <f>IF($C1418="1 - HöS",'C1. Verprobung'!$D$17,
IF($C1418="2 - HöS/HS",'C1. Verprobung'!$D$18,
IF($C1418="3 - HS",'C1. Verprobung'!$D$19,
IF($C1418="4 - HS/MS",'C1. Verprobung'!$D$20,
IF($C1418="5 - MS",'C1. Verprobung'!$D$21,
IF($C1418="6 - MS/NS",'C1. Verprobung'!$D$22,
IF($C1418="7 - NS",'C1. Verprobung'!$D$23,"-")))))))</f>
        <v>-</v>
      </c>
      <c r="Q1418" s="322" t="str">
        <f>IF($C1418="1 - HöS",'C1. Verprobung'!$E$17,
IF($C1418="2 - HöS/HS",'C1. Verprobung'!$E$18,
IF($C1418="3 - HS",'C1. Verprobung'!$E$19,
IF($C1418="4 - HS/MS",'C1. Verprobung'!$E$20,
IF($C1418="5 - MS",'C1. Verprobung'!$E$21,
IF($C1418="6 - MS/NS",'C1. Verprobung'!$E$22,
IF($C1418="7 - NS",'C1. Verprobung'!$E$23,"-")))))))</f>
        <v>-</v>
      </c>
      <c r="R1418" s="322" t="str">
        <f>IF($C1418="1 - HöS",'C1. Verprobung'!$F$17,
IF($C1418="2 - HöS/HS",'C1. Verprobung'!$F$18,
IF($C1418="3 - HS",'C1. Verprobung'!$F$19,
IF($C1418="4 - HS/MS",'C1. Verprobung'!$F$20,
IF($C1418="5 - MS",'C1. Verprobung'!$F$21,
IF($C1418="6 - MS/NS",'C1. Verprobung'!$F$22,
IF($C1418="7 - NS",'C1. Verprobung'!$F$23,"-")))))))</f>
        <v>-</v>
      </c>
      <c r="S1418" s="151"/>
      <c r="T1418" s="181">
        <f t="shared" si="108"/>
        <v>0</v>
      </c>
      <c r="U1418" s="181">
        <f t="shared" si="109"/>
        <v>0</v>
      </c>
      <c r="V1418" s="181">
        <f t="shared" si="110"/>
        <v>0</v>
      </c>
      <c r="W1418" s="181">
        <f t="shared" si="111"/>
        <v>0</v>
      </c>
      <c r="X1418" s="181">
        <f t="shared" si="112"/>
        <v>0</v>
      </c>
    </row>
    <row r="1419" spans="2:24" ht="15" customHeight="1" x14ac:dyDescent="0.2">
      <c r="B1419" s="337" t="s">
        <v>36</v>
      </c>
      <c r="C1419" s="133" t="s">
        <v>36</v>
      </c>
      <c r="D1419" s="133" t="s">
        <v>36</v>
      </c>
      <c r="E1419" s="133"/>
      <c r="F1419" s="133"/>
      <c r="G1419" s="133"/>
      <c r="H1419" s="133"/>
      <c r="I1419" s="133"/>
      <c r="J1419" s="133"/>
      <c r="K1419" s="154"/>
      <c r="L1419" s="154"/>
      <c r="M1419" s="154"/>
      <c r="N1419" s="154"/>
      <c r="O1419" s="322" t="str">
        <f>IF($C1419="1 - HöS",'C1. Verprobung'!$C$17,
IF($C1419="2 - HöS/HS",'C1. Verprobung'!$C$18,
IF($C1419="3 - HS",'C1. Verprobung'!$C$19,
IF($C1419="4 - HS/MS",'C1. Verprobung'!$C$20,
IF($C1419="5 - MS",'C1. Verprobung'!$C$21,
IF($C1419="6 - MS/NS",'C1. Verprobung'!$C$22,
IF($C1419="7 - NS",'C1. Verprobung'!$C$23,"-")))))))</f>
        <v>-</v>
      </c>
      <c r="P1419" s="322" t="str">
        <f>IF($C1419="1 - HöS",'C1. Verprobung'!$D$17,
IF($C1419="2 - HöS/HS",'C1. Verprobung'!$D$18,
IF($C1419="3 - HS",'C1. Verprobung'!$D$19,
IF($C1419="4 - HS/MS",'C1. Verprobung'!$D$20,
IF($C1419="5 - MS",'C1. Verprobung'!$D$21,
IF($C1419="6 - MS/NS",'C1. Verprobung'!$D$22,
IF($C1419="7 - NS",'C1. Verprobung'!$D$23,"-")))))))</f>
        <v>-</v>
      </c>
      <c r="Q1419" s="322" t="str">
        <f>IF($C1419="1 - HöS",'C1. Verprobung'!$E$17,
IF($C1419="2 - HöS/HS",'C1. Verprobung'!$E$18,
IF($C1419="3 - HS",'C1. Verprobung'!$E$19,
IF($C1419="4 - HS/MS",'C1. Verprobung'!$E$20,
IF($C1419="5 - MS",'C1. Verprobung'!$E$21,
IF($C1419="6 - MS/NS",'C1. Verprobung'!$E$22,
IF($C1419="7 - NS",'C1. Verprobung'!$E$23,"-")))))))</f>
        <v>-</v>
      </c>
      <c r="R1419" s="322" t="str">
        <f>IF($C1419="1 - HöS",'C1. Verprobung'!$F$17,
IF($C1419="2 - HöS/HS",'C1. Verprobung'!$F$18,
IF($C1419="3 - HS",'C1. Verprobung'!$F$19,
IF($C1419="4 - HS/MS",'C1. Verprobung'!$F$20,
IF($C1419="5 - MS",'C1. Verprobung'!$F$21,
IF($C1419="6 - MS/NS",'C1. Verprobung'!$F$22,
IF($C1419="7 - NS",'C1. Verprobung'!$F$23,"-")))))))</f>
        <v>-</v>
      </c>
      <c r="S1419" s="151"/>
      <c r="T1419" s="181">
        <f t="shared" si="108"/>
        <v>0</v>
      </c>
      <c r="U1419" s="181">
        <f t="shared" si="109"/>
        <v>0</v>
      </c>
      <c r="V1419" s="181">
        <f t="shared" si="110"/>
        <v>0</v>
      </c>
      <c r="W1419" s="181">
        <f t="shared" si="111"/>
        <v>0</v>
      </c>
      <c r="X1419" s="181">
        <f t="shared" si="112"/>
        <v>0</v>
      </c>
    </row>
    <row r="1420" spans="2:24" ht="15" customHeight="1" x14ac:dyDescent="0.2">
      <c r="B1420" s="337" t="s">
        <v>36</v>
      </c>
      <c r="C1420" s="133" t="s">
        <v>36</v>
      </c>
      <c r="D1420" s="133" t="s">
        <v>36</v>
      </c>
      <c r="E1420" s="133"/>
      <c r="F1420" s="133"/>
      <c r="G1420" s="133"/>
      <c r="H1420" s="133"/>
      <c r="I1420" s="133"/>
      <c r="J1420" s="133"/>
      <c r="K1420" s="154"/>
      <c r="L1420" s="154"/>
      <c r="M1420" s="154"/>
      <c r="N1420" s="154"/>
      <c r="O1420" s="322" t="str">
        <f>IF($C1420="1 - HöS",'C1. Verprobung'!$C$17,
IF($C1420="2 - HöS/HS",'C1. Verprobung'!$C$18,
IF($C1420="3 - HS",'C1. Verprobung'!$C$19,
IF($C1420="4 - HS/MS",'C1. Verprobung'!$C$20,
IF($C1420="5 - MS",'C1. Verprobung'!$C$21,
IF($C1420="6 - MS/NS",'C1. Verprobung'!$C$22,
IF($C1420="7 - NS",'C1. Verprobung'!$C$23,"-")))))))</f>
        <v>-</v>
      </c>
      <c r="P1420" s="322" t="str">
        <f>IF($C1420="1 - HöS",'C1. Verprobung'!$D$17,
IF($C1420="2 - HöS/HS",'C1. Verprobung'!$D$18,
IF($C1420="3 - HS",'C1. Verprobung'!$D$19,
IF($C1420="4 - HS/MS",'C1. Verprobung'!$D$20,
IF($C1420="5 - MS",'C1. Verprobung'!$D$21,
IF($C1420="6 - MS/NS",'C1. Verprobung'!$D$22,
IF($C1420="7 - NS",'C1. Verprobung'!$D$23,"-")))))))</f>
        <v>-</v>
      </c>
      <c r="Q1420" s="322" t="str">
        <f>IF($C1420="1 - HöS",'C1. Verprobung'!$E$17,
IF($C1420="2 - HöS/HS",'C1. Verprobung'!$E$18,
IF($C1420="3 - HS",'C1. Verprobung'!$E$19,
IF($C1420="4 - HS/MS",'C1. Verprobung'!$E$20,
IF($C1420="5 - MS",'C1. Verprobung'!$E$21,
IF($C1420="6 - MS/NS",'C1. Verprobung'!$E$22,
IF($C1420="7 - NS",'C1. Verprobung'!$E$23,"-")))))))</f>
        <v>-</v>
      </c>
      <c r="R1420" s="322" t="str">
        <f>IF($C1420="1 - HöS",'C1. Verprobung'!$F$17,
IF($C1420="2 - HöS/HS",'C1. Verprobung'!$F$18,
IF($C1420="3 - HS",'C1. Verprobung'!$F$19,
IF($C1420="4 - HS/MS",'C1. Verprobung'!$F$20,
IF($C1420="5 - MS",'C1. Verprobung'!$F$21,
IF($C1420="6 - MS/NS",'C1. Verprobung'!$F$22,
IF($C1420="7 - NS",'C1. Verprobung'!$F$23,"-")))))))</f>
        <v>-</v>
      </c>
      <c r="S1420" s="151"/>
      <c r="T1420" s="181">
        <f t="shared" si="108"/>
        <v>0</v>
      </c>
      <c r="U1420" s="181">
        <f t="shared" si="109"/>
        <v>0</v>
      </c>
      <c r="V1420" s="181">
        <f t="shared" si="110"/>
        <v>0</v>
      </c>
      <c r="W1420" s="181">
        <f t="shared" si="111"/>
        <v>0</v>
      </c>
      <c r="X1420" s="181">
        <f t="shared" si="112"/>
        <v>0</v>
      </c>
    </row>
    <row r="1421" spans="2:24" ht="15" customHeight="1" x14ac:dyDescent="0.2">
      <c r="B1421" s="337" t="s">
        <v>36</v>
      </c>
      <c r="C1421" s="133" t="s">
        <v>36</v>
      </c>
      <c r="D1421" s="133" t="s">
        <v>36</v>
      </c>
      <c r="E1421" s="133"/>
      <c r="F1421" s="133"/>
      <c r="G1421" s="133"/>
      <c r="H1421" s="133"/>
      <c r="I1421" s="133"/>
      <c r="J1421" s="133"/>
      <c r="K1421" s="154"/>
      <c r="L1421" s="154"/>
      <c r="M1421" s="154"/>
      <c r="N1421" s="154"/>
      <c r="O1421" s="322" t="str">
        <f>IF($C1421="1 - HöS",'C1. Verprobung'!$C$17,
IF($C1421="2 - HöS/HS",'C1. Verprobung'!$C$18,
IF($C1421="3 - HS",'C1. Verprobung'!$C$19,
IF($C1421="4 - HS/MS",'C1. Verprobung'!$C$20,
IF($C1421="5 - MS",'C1. Verprobung'!$C$21,
IF($C1421="6 - MS/NS",'C1. Verprobung'!$C$22,
IF($C1421="7 - NS",'C1. Verprobung'!$C$23,"-")))))))</f>
        <v>-</v>
      </c>
      <c r="P1421" s="322" t="str">
        <f>IF($C1421="1 - HöS",'C1. Verprobung'!$D$17,
IF($C1421="2 - HöS/HS",'C1. Verprobung'!$D$18,
IF($C1421="3 - HS",'C1. Verprobung'!$D$19,
IF($C1421="4 - HS/MS",'C1. Verprobung'!$D$20,
IF($C1421="5 - MS",'C1. Verprobung'!$D$21,
IF($C1421="6 - MS/NS",'C1. Verprobung'!$D$22,
IF($C1421="7 - NS",'C1. Verprobung'!$D$23,"-")))))))</f>
        <v>-</v>
      </c>
      <c r="Q1421" s="322" t="str">
        <f>IF($C1421="1 - HöS",'C1. Verprobung'!$E$17,
IF($C1421="2 - HöS/HS",'C1. Verprobung'!$E$18,
IF($C1421="3 - HS",'C1. Verprobung'!$E$19,
IF($C1421="4 - HS/MS",'C1. Verprobung'!$E$20,
IF($C1421="5 - MS",'C1. Verprobung'!$E$21,
IF($C1421="6 - MS/NS",'C1. Verprobung'!$E$22,
IF($C1421="7 - NS",'C1. Verprobung'!$E$23,"-")))))))</f>
        <v>-</v>
      </c>
      <c r="R1421" s="322" t="str">
        <f>IF($C1421="1 - HöS",'C1. Verprobung'!$F$17,
IF($C1421="2 - HöS/HS",'C1. Verprobung'!$F$18,
IF($C1421="3 - HS",'C1. Verprobung'!$F$19,
IF($C1421="4 - HS/MS",'C1. Verprobung'!$F$20,
IF($C1421="5 - MS",'C1. Verprobung'!$F$21,
IF($C1421="6 - MS/NS",'C1. Verprobung'!$F$22,
IF($C1421="7 - NS",'C1. Verprobung'!$F$23,"-")))))))</f>
        <v>-</v>
      </c>
      <c r="S1421" s="151"/>
      <c r="T1421" s="181">
        <f t="shared" si="108"/>
        <v>0</v>
      </c>
      <c r="U1421" s="181">
        <f t="shared" si="109"/>
        <v>0</v>
      </c>
      <c r="V1421" s="181">
        <f t="shared" si="110"/>
        <v>0</v>
      </c>
      <c r="W1421" s="181">
        <f t="shared" si="111"/>
        <v>0</v>
      </c>
      <c r="X1421" s="181">
        <f t="shared" si="112"/>
        <v>0</v>
      </c>
    </row>
    <row r="1422" spans="2:24" ht="15" customHeight="1" x14ac:dyDescent="0.2">
      <c r="B1422" s="337" t="s">
        <v>36</v>
      </c>
      <c r="C1422" s="133" t="s">
        <v>36</v>
      </c>
      <c r="D1422" s="133" t="s">
        <v>36</v>
      </c>
      <c r="E1422" s="133"/>
      <c r="F1422" s="133"/>
      <c r="G1422" s="133"/>
      <c r="H1422" s="133"/>
      <c r="I1422" s="133"/>
      <c r="J1422" s="133"/>
      <c r="K1422" s="154"/>
      <c r="L1422" s="154"/>
      <c r="M1422" s="154"/>
      <c r="N1422" s="154"/>
      <c r="O1422" s="322" t="str">
        <f>IF($C1422="1 - HöS",'C1. Verprobung'!$C$17,
IF($C1422="2 - HöS/HS",'C1. Verprobung'!$C$18,
IF($C1422="3 - HS",'C1. Verprobung'!$C$19,
IF($C1422="4 - HS/MS",'C1. Verprobung'!$C$20,
IF($C1422="5 - MS",'C1. Verprobung'!$C$21,
IF($C1422="6 - MS/NS",'C1. Verprobung'!$C$22,
IF($C1422="7 - NS",'C1. Verprobung'!$C$23,"-")))))))</f>
        <v>-</v>
      </c>
      <c r="P1422" s="322" t="str">
        <f>IF($C1422="1 - HöS",'C1. Verprobung'!$D$17,
IF($C1422="2 - HöS/HS",'C1. Verprobung'!$D$18,
IF($C1422="3 - HS",'C1. Verprobung'!$D$19,
IF($C1422="4 - HS/MS",'C1. Verprobung'!$D$20,
IF($C1422="5 - MS",'C1. Verprobung'!$D$21,
IF($C1422="6 - MS/NS",'C1. Verprobung'!$D$22,
IF($C1422="7 - NS",'C1. Verprobung'!$D$23,"-")))))))</f>
        <v>-</v>
      </c>
      <c r="Q1422" s="322" t="str">
        <f>IF($C1422="1 - HöS",'C1. Verprobung'!$E$17,
IF($C1422="2 - HöS/HS",'C1. Verprobung'!$E$18,
IF($C1422="3 - HS",'C1. Verprobung'!$E$19,
IF($C1422="4 - HS/MS",'C1. Verprobung'!$E$20,
IF($C1422="5 - MS",'C1. Verprobung'!$E$21,
IF($C1422="6 - MS/NS",'C1. Verprobung'!$E$22,
IF($C1422="7 - NS",'C1. Verprobung'!$E$23,"-")))))))</f>
        <v>-</v>
      </c>
      <c r="R1422" s="322" t="str">
        <f>IF($C1422="1 - HöS",'C1. Verprobung'!$F$17,
IF($C1422="2 - HöS/HS",'C1. Verprobung'!$F$18,
IF($C1422="3 - HS",'C1. Verprobung'!$F$19,
IF($C1422="4 - HS/MS",'C1. Verprobung'!$F$20,
IF($C1422="5 - MS",'C1. Verprobung'!$F$21,
IF($C1422="6 - MS/NS",'C1. Verprobung'!$F$22,
IF($C1422="7 - NS",'C1. Verprobung'!$F$23,"-")))))))</f>
        <v>-</v>
      </c>
      <c r="S1422" s="151"/>
      <c r="T1422" s="181">
        <f t="shared" si="108"/>
        <v>0</v>
      </c>
      <c r="U1422" s="181">
        <f t="shared" si="109"/>
        <v>0</v>
      </c>
      <c r="V1422" s="181">
        <f t="shared" si="110"/>
        <v>0</v>
      </c>
      <c r="W1422" s="181">
        <f t="shared" si="111"/>
        <v>0</v>
      </c>
      <c r="X1422" s="181">
        <f t="shared" si="112"/>
        <v>0</v>
      </c>
    </row>
    <row r="1423" spans="2:24" ht="15" customHeight="1" x14ac:dyDescent="0.2">
      <c r="B1423" s="337" t="s">
        <v>36</v>
      </c>
      <c r="C1423" s="133" t="s">
        <v>36</v>
      </c>
      <c r="D1423" s="133" t="s">
        <v>36</v>
      </c>
      <c r="E1423" s="133"/>
      <c r="F1423" s="133"/>
      <c r="G1423" s="133"/>
      <c r="H1423" s="133"/>
      <c r="I1423" s="133"/>
      <c r="J1423" s="133"/>
      <c r="K1423" s="154"/>
      <c r="L1423" s="154"/>
      <c r="M1423" s="154"/>
      <c r="N1423" s="154"/>
      <c r="O1423" s="322" t="str">
        <f>IF($C1423="1 - HöS",'C1. Verprobung'!$C$17,
IF($C1423="2 - HöS/HS",'C1. Verprobung'!$C$18,
IF($C1423="3 - HS",'C1. Verprobung'!$C$19,
IF($C1423="4 - HS/MS",'C1. Verprobung'!$C$20,
IF($C1423="5 - MS",'C1. Verprobung'!$C$21,
IF($C1423="6 - MS/NS",'C1. Verprobung'!$C$22,
IF($C1423="7 - NS",'C1. Verprobung'!$C$23,"-")))))))</f>
        <v>-</v>
      </c>
      <c r="P1423" s="322" t="str">
        <f>IF($C1423="1 - HöS",'C1. Verprobung'!$D$17,
IF($C1423="2 - HöS/HS",'C1. Verprobung'!$D$18,
IF($C1423="3 - HS",'C1. Verprobung'!$D$19,
IF($C1423="4 - HS/MS",'C1. Verprobung'!$D$20,
IF($C1423="5 - MS",'C1. Verprobung'!$D$21,
IF($C1423="6 - MS/NS",'C1. Verprobung'!$D$22,
IF($C1423="7 - NS",'C1. Verprobung'!$D$23,"-")))))))</f>
        <v>-</v>
      </c>
      <c r="Q1423" s="322" t="str">
        <f>IF($C1423="1 - HöS",'C1. Verprobung'!$E$17,
IF($C1423="2 - HöS/HS",'C1. Verprobung'!$E$18,
IF($C1423="3 - HS",'C1. Verprobung'!$E$19,
IF($C1423="4 - HS/MS",'C1. Verprobung'!$E$20,
IF($C1423="5 - MS",'C1. Verprobung'!$E$21,
IF($C1423="6 - MS/NS",'C1. Verprobung'!$E$22,
IF($C1423="7 - NS",'C1. Verprobung'!$E$23,"-")))))))</f>
        <v>-</v>
      </c>
      <c r="R1423" s="322" t="str">
        <f>IF($C1423="1 - HöS",'C1. Verprobung'!$F$17,
IF($C1423="2 - HöS/HS",'C1. Verprobung'!$F$18,
IF($C1423="3 - HS",'C1. Verprobung'!$F$19,
IF($C1423="4 - HS/MS",'C1. Verprobung'!$F$20,
IF($C1423="5 - MS",'C1. Verprobung'!$F$21,
IF($C1423="6 - MS/NS",'C1. Verprobung'!$F$22,
IF($C1423="7 - NS",'C1. Verprobung'!$F$23,"-")))))))</f>
        <v>-</v>
      </c>
      <c r="S1423" s="151"/>
      <c r="T1423" s="181">
        <f t="shared" si="108"/>
        <v>0</v>
      </c>
      <c r="U1423" s="181">
        <f t="shared" si="109"/>
        <v>0</v>
      </c>
      <c r="V1423" s="181">
        <f t="shared" si="110"/>
        <v>0</v>
      </c>
      <c r="W1423" s="181">
        <f t="shared" si="111"/>
        <v>0</v>
      </c>
      <c r="X1423" s="181">
        <f t="shared" si="112"/>
        <v>0</v>
      </c>
    </row>
    <row r="1424" spans="2:24" ht="15" customHeight="1" x14ac:dyDescent="0.2">
      <c r="B1424" s="337" t="s">
        <v>36</v>
      </c>
      <c r="C1424" s="133" t="s">
        <v>36</v>
      </c>
      <c r="D1424" s="133" t="s">
        <v>36</v>
      </c>
      <c r="E1424" s="133"/>
      <c r="F1424" s="133"/>
      <c r="G1424" s="133"/>
      <c r="H1424" s="133"/>
      <c r="I1424" s="133"/>
      <c r="J1424" s="133"/>
      <c r="K1424" s="154"/>
      <c r="L1424" s="154"/>
      <c r="M1424" s="154"/>
      <c r="N1424" s="154"/>
      <c r="O1424" s="322" t="str">
        <f>IF($C1424="1 - HöS",'C1. Verprobung'!$C$17,
IF($C1424="2 - HöS/HS",'C1. Verprobung'!$C$18,
IF($C1424="3 - HS",'C1. Verprobung'!$C$19,
IF($C1424="4 - HS/MS",'C1. Verprobung'!$C$20,
IF($C1424="5 - MS",'C1. Verprobung'!$C$21,
IF($C1424="6 - MS/NS",'C1. Verprobung'!$C$22,
IF($C1424="7 - NS",'C1. Verprobung'!$C$23,"-")))))))</f>
        <v>-</v>
      </c>
      <c r="P1424" s="322" t="str">
        <f>IF($C1424="1 - HöS",'C1. Verprobung'!$D$17,
IF($C1424="2 - HöS/HS",'C1. Verprobung'!$D$18,
IF($C1424="3 - HS",'C1. Verprobung'!$D$19,
IF($C1424="4 - HS/MS",'C1. Verprobung'!$D$20,
IF($C1424="5 - MS",'C1. Verprobung'!$D$21,
IF($C1424="6 - MS/NS",'C1. Verprobung'!$D$22,
IF($C1424="7 - NS",'C1. Verprobung'!$D$23,"-")))))))</f>
        <v>-</v>
      </c>
      <c r="Q1424" s="322" t="str">
        <f>IF($C1424="1 - HöS",'C1. Verprobung'!$E$17,
IF($C1424="2 - HöS/HS",'C1. Verprobung'!$E$18,
IF($C1424="3 - HS",'C1. Verprobung'!$E$19,
IF($C1424="4 - HS/MS",'C1. Verprobung'!$E$20,
IF($C1424="5 - MS",'C1. Verprobung'!$E$21,
IF($C1424="6 - MS/NS",'C1. Verprobung'!$E$22,
IF($C1424="7 - NS",'C1. Verprobung'!$E$23,"-")))))))</f>
        <v>-</v>
      </c>
      <c r="R1424" s="322" t="str">
        <f>IF($C1424="1 - HöS",'C1. Verprobung'!$F$17,
IF($C1424="2 - HöS/HS",'C1. Verprobung'!$F$18,
IF($C1424="3 - HS",'C1. Verprobung'!$F$19,
IF($C1424="4 - HS/MS",'C1. Verprobung'!$F$20,
IF($C1424="5 - MS",'C1. Verprobung'!$F$21,
IF($C1424="6 - MS/NS",'C1. Verprobung'!$F$22,
IF($C1424="7 - NS",'C1. Verprobung'!$F$23,"-")))))))</f>
        <v>-</v>
      </c>
      <c r="S1424" s="151"/>
      <c r="T1424" s="181">
        <f t="shared" si="108"/>
        <v>0</v>
      </c>
      <c r="U1424" s="181">
        <f t="shared" si="109"/>
        <v>0</v>
      </c>
      <c r="V1424" s="181">
        <f t="shared" si="110"/>
        <v>0</v>
      </c>
      <c r="W1424" s="181">
        <f t="shared" si="111"/>
        <v>0</v>
      </c>
      <c r="X1424" s="181">
        <f t="shared" si="112"/>
        <v>0</v>
      </c>
    </row>
    <row r="1425" spans="2:24" ht="15" customHeight="1" x14ac:dyDescent="0.2">
      <c r="B1425" s="337" t="s">
        <v>36</v>
      </c>
      <c r="C1425" s="133" t="s">
        <v>36</v>
      </c>
      <c r="D1425" s="133" t="s">
        <v>36</v>
      </c>
      <c r="E1425" s="133"/>
      <c r="F1425" s="133"/>
      <c r="G1425" s="133"/>
      <c r="H1425" s="133"/>
      <c r="I1425" s="133"/>
      <c r="J1425" s="133"/>
      <c r="K1425" s="154"/>
      <c r="L1425" s="154"/>
      <c r="M1425" s="154"/>
      <c r="N1425" s="154"/>
      <c r="O1425" s="322" t="str">
        <f>IF($C1425="1 - HöS",'C1. Verprobung'!$C$17,
IF($C1425="2 - HöS/HS",'C1. Verprobung'!$C$18,
IF($C1425="3 - HS",'C1. Verprobung'!$C$19,
IF($C1425="4 - HS/MS",'C1. Verprobung'!$C$20,
IF($C1425="5 - MS",'C1. Verprobung'!$C$21,
IF($C1425="6 - MS/NS",'C1. Verprobung'!$C$22,
IF($C1425="7 - NS",'C1. Verprobung'!$C$23,"-")))))))</f>
        <v>-</v>
      </c>
      <c r="P1425" s="322" t="str">
        <f>IF($C1425="1 - HöS",'C1. Verprobung'!$D$17,
IF($C1425="2 - HöS/HS",'C1. Verprobung'!$D$18,
IF($C1425="3 - HS",'C1. Verprobung'!$D$19,
IF($C1425="4 - HS/MS",'C1. Verprobung'!$D$20,
IF($C1425="5 - MS",'C1. Verprobung'!$D$21,
IF($C1425="6 - MS/NS",'C1. Verprobung'!$D$22,
IF($C1425="7 - NS",'C1. Verprobung'!$D$23,"-")))))))</f>
        <v>-</v>
      </c>
      <c r="Q1425" s="322" t="str">
        <f>IF($C1425="1 - HöS",'C1. Verprobung'!$E$17,
IF($C1425="2 - HöS/HS",'C1. Verprobung'!$E$18,
IF($C1425="3 - HS",'C1. Verprobung'!$E$19,
IF($C1425="4 - HS/MS",'C1. Verprobung'!$E$20,
IF($C1425="5 - MS",'C1. Verprobung'!$E$21,
IF($C1425="6 - MS/NS",'C1. Verprobung'!$E$22,
IF($C1425="7 - NS",'C1. Verprobung'!$E$23,"-")))))))</f>
        <v>-</v>
      </c>
      <c r="R1425" s="322" t="str">
        <f>IF($C1425="1 - HöS",'C1. Verprobung'!$F$17,
IF($C1425="2 - HöS/HS",'C1. Verprobung'!$F$18,
IF($C1425="3 - HS",'C1. Verprobung'!$F$19,
IF($C1425="4 - HS/MS",'C1. Verprobung'!$F$20,
IF($C1425="5 - MS",'C1. Verprobung'!$F$21,
IF($C1425="6 - MS/NS",'C1. Verprobung'!$F$22,
IF($C1425="7 - NS",'C1. Verprobung'!$F$23,"-")))))))</f>
        <v>-</v>
      </c>
      <c r="S1425" s="151"/>
      <c r="T1425" s="181">
        <f t="shared" ref="T1425:T1488" si="113">IF($B1425="§ 19 Abs. 2 Satz 1 StromNEV",(($K1425*$O1425)+($L1425*$P1425/100))*($S1425),0)</f>
        <v>0</v>
      </c>
      <c r="U1425" s="181">
        <f t="shared" ref="U1425:U1488" si="114">IF($B1425="§ 19 Abs. 2 Satz 1 StromNEV",(($M1425*$Q1425)+($N1425*$R1425/100))*($S1425),0)</f>
        <v>0</v>
      </c>
      <c r="V1425" s="181">
        <f t="shared" ref="V1425:V1488" si="115">IF($B1425="§ 19 Abs. 2 Satz 2 StromNEV",(($M1425*$Q1425)+($N1425*$R1425/100))*($S1425),0)</f>
        <v>0</v>
      </c>
      <c r="W1425" s="181">
        <f t="shared" si="111"/>
        <v>0</v>
      </c>
      <c r="X1425" s="181">
        <f t="shared" si="112"/>
        <v>0</v>
      </c>
    </row>
    <row r="1426" spans="2:24" ht="15" customHeight="1" x14ac:dyDescent="0.2">
      <c r="B1426" s="337" t="s">
        <v>36</v>
      </c>
      <c r="C1426" s="133" t="s">
        <v>36</v>
      </c>
      <c r="D1426" s="133" t="s">
        <v>36</v>
      </c>
      <c r="E1426" s="133"/>
      <c r="F1426" s="133"/>
      <c r="G1426" s="133"/>
      <c r="H1426" s="133"/>
      <c r="I1426" s="133"/>
      <c r="J1426" s="133"/>
      <c r="K1426" s="154"/>
      <c r="L1426" s="154"/>
      <c r="M1426" s="154"/>
      <c r="N1426" s="154"/>
      <c r="O1426" s="322" t="str">
        <f>IF($C1426="1 - HöS",'C1. Verprobung'!$C$17,
IF($C1426="2 - HöS/HS",'C1. Verprobung'!$C$18,
IF($C1426="3 - HS",'C1. Verprobung'!$C$19,
IF($C1426="4 - HS/MS",'C1. Verprobung'!$C$20,
IF($C1426="5 - MS",'C1. Verprobung'!$C$21,
IF($C1426="6 - MS/NS",'C1. Verprobung'!$C$22,
IF($C1426="7 - NS",'C1. Verprobung'!$C$23,"-")))))))</f>
        <v>-</v>
      </c>
      <c r="P1426" s="322" t="str">
        <f>IF($C1426="1 - HöS",'C1. Verprobung'!$D$17,
IF($C1426="2 - HöS/HS",'C1. Verprobung'!$D$18,
IF($C1426="3 - HS",'C1. Verprobung'!$D$19,
IF($C1426="4 - HS/MS",'C1. Verprobung'!$D$20,
IF($C1426="5 - MS",'C1. Verprobung'!$D$21,
IF($C1426="6 - MS/NS",'C1. Verprobung'!$D$22,
IF($C1426="7 - NS",'C1. Verprobung'!$D$23,"-")))))))</f>
        <v>-</v>
      </c>
      <c r="Q1426" s="322" t="str">
        <f>IF($C1426="1 - HöS",'C1. Verprobung'!$E$17,
IF($C1426="2 - HöS/HS",'C1. Verprobung'!$E$18,
IF($C1426="3 - HS",'C1. Verprobung'!$E$19,
IF($C1426="4 - HS/MS",'C1. Verprobung'!$E$20,
IF($C1426="5 - MS",'C1. Verprobung'!$E$21,
IF($C1426="6 - MS/NS",'C1. Verprobung'!$E$22,
IF($C1426="7 - NS",'C1. Verprobung'!$E$23,"-")))))))</f>
        <v>-</v>
      </c>
      <c r="R1426" s="322" t="str">
        <f>IF($C1426="1 - HöS",'C1. Verprobung'!$F$17,
IF($C1426="2 - HöS/HS",'C1. Verprobung'!$F$18,
IF($C1426="3 - HS",'C1. Verprobung'!$F$19,
IF($C1426="4 - HS/MS",'C1. Verprobung'!$F$20,
IF($C1426="5 - MS",'C1. Verprobung'!$F$21,
IF($C1426="6 - MS/NS",'C1. Verprobung'!$F$22,
IF($C1426="7 - NS",'C1. Verprobung'!$F$23,"-")))))))</f>
        <v>-</v>
      </c>
      <c r="S1426" s="151"/>
      <c r="T1426" s="181">
        <f t="shared" si="113"/>
        <v>0</v>
      </c>
      <c r="U1426" s="181">
        <f t="shared" si="114"/>
        <v>0</v>
      </c>
      <c r="V1426" s="181">
        <f t="shared" si="115"/>
        <v>0</v>
      </c>
      <c r="W1426" s="181">
        <f t="shared" ref="W1426:W1489" si="116">IF($B1426="§ 118 Abs. 6 Satz 9 EnWG",(($K1426*$O1426)+($L1426*$P1426/100))*($S1426),0)</f>
        <v>0</v>
      </c>
      <c r="X1426" s="181">
        <f t="shared" ref="X1426:X1489" si="117">IF($B1426="§ 118 Abs. 6 Satz 9 EnWG",(($M1426*$Q1426)+($N1426*$R1426/100))*($S1426),0)</f>
        <v>0</v>
      </c>
    </row>
    <row r="1427" spans="2:24" ht="15" customHeight="1" x14ac:dyDescent="0.2">
      <c r="B1427" s="337" t="s">
        <v>36</v>
      </c>
      <c r="C1427" s="133" t="s">
        <v>36</v>
      </c>
      <c r="D1427" s="133" t="s">
        <v>36</v>
      </c>
      <c r="E1427" s="133"/>
      <c r="F1427" s="133"/>
      <c r="G1427" s="133"/>
      <c r="H1427" s="133"/>
      <c r="I1427" s="133"/>
      <c r="J1427" s="133"/>
      <c r="K1427" s="154"/>
      <c r="L1427" s="154"/>
      <c r="M1427" s="154"/>
      <c r="N1427" s="154"/>
      <c r="O1427" s="322" t="str">
        <f>IF($C1427="1 - HöS",'C1. Verprobung'!$C$17,
IF($C1427="2 - HöS/HS",'C1. Verprobung'!$C$18,
IF($C1427="3 - HS",'C1. Verprobung'!$C$19,
IF($C1427="4 - HS/MS",'C1. Verprobung'!$C$20,
IF($C1427="5 - MS",'C1. Verprobung'!$C$21,
IF($C1427="6 - MS/NS",'C1. Verprobung'!$C$22,
IF($C1427="7 - NS",'C1. Verprobung'!$C$23,"-")))))))</f>
        <v>-</v>
      </c>
      <c r="P1427" s="322" t="str">
        <f>IF($C1427="1 - HöS",'C1. Verprobung'!$D$17,
IF($C1427="2 - HöS/HS",'C1. Verprobung'!$D$18,
IF($C1427="3 - HS",'C1. Verprobung'!$D$19,
IF($C1427="4 - HS/MS",'C1. Verprobung'!$D$20,
IF($C1427="5 - MS",'C1. Verprobung'!$D$21,
IF($C1427="6 - MS/NS",'C1. Verprobung'!$D$22,
IF($C1427="7 - NS",'C1. Verprobung'!$D$23,"-")))))))</f>
        <v>-</v>
      </c>
      <c r="Q1427" s="322" t="str">
        <f>IF($C1427="1 - HöS",'C1. Verprobung'!$E$17,
IF($C1427="2 - HöS/HS",'C1. Verprobung'!$E$18,
IF($C1427="3 - HS",'C1. Verprobung'!$E$19,
IF($C1427="4 - HS/MS",'C1. Verprobung'!$E$20,
IF($C1427="5 - MS",'C1. Verprobung'!$E$21,
IF($C1427="6 - MS/NS",'C1. Verprobung'!$E$22,
IF($C1427="7 - NS",'C1. Verprobung'!$E$23,"-")))))))</f>
        <v>-</v>
      </c>
      <c r="R1427" s="322" t="str">
        <f>IF($C1427="1 - HöS",'C1. Verprobung'!$F$17,
IF($C1427="2 - HöS/HS",'C1. Verprobung'!$F$18,
IF($C1427="3 - HS",'C1. Verprobung'!$F$19,
IF($C1427="4 - HS/MS",'C1. Verprobung'!$F$20,
IF($C1427="5 - MS",'C1. Verprobung'!$F$21,
IF($C1427="6 - MS/NS",'C1. Verprobung'!$F$22,
IF($C1427="7 - NS",'C1. Verprobung'!$F$23,"-")))))))</f>
        <v>-</v>
      </c>
      <c r="S1427" s="151"/>
      <c r="T1427" s="181">
        <f t="shared" si="113"/>
        <v>0</v>
      </c>
      <c r="U1427" s="181">
        <f t="shared" si="114"/>
        <v>0</v>
      </c>
      <c r="V1427" s="181">
        <f t="shared" si="115"/>
        <v>0</v>
      </c>
      <c r="W1427" s="181">
        <f t="shared" si="116"/>
        <v>0</v>
      </c>
      <c r="X1427" s="181">
        <f t="shared" si="117"/>
        <v>0</v>
      </c>
    </row>
    <row r="1428" spans="2:24" ht="15" customHeight="1" x14ac:dyDescent="0.2">
      <c r="B1428" s="337" t="s">
        <v>36</v>
      </c>
      <c r="C1428" s="133" t="s">
        <v>36</v>
      </c>
      <c r="D1428" s="133" t="s">
        <v>36</v>
      </c>
      <c r="E1428" s="133"/>
      <c r="F1428" s="133"/>
      <c r="G1428" s="133"/>
      <c r="H1428" s="133"/>
      <c r="I1428" s="133"/>
      <c r="J1428" s="133"/>
      <c r="K1428" s="154"/>
      <c r="L1428" s="154"/>
      <c r="M1428" s="154"/>
      <c r="N1428" s="154"/>
      <c r="O1428" s="322" t="str">
        <f>IF($C1428="1 - HöS",'C1. Verprobung'!$C$17,
IF($C1428="2 - HöS/HS",'C1. Verprobung'!$C$18,
IF($C1428="3 - HS",'C1. Verprobung'!$C$19,
IF($C1428="4 - HS/MS",'C1. Verprobung'!$C$20,
IF($C1428="5 - MS",'C1. Verprobung'!$C$21,
IF($C1428="6 - MS/NS",'C1. Verprobung'!$C$22,
IF($C1428="7 - NS",'C1. Verprobung'!$C$23,"-")))))))</f>
        <v>-</v>
      </c>
      <c r="P1428" s="322" t="str">
        <f>IF($C1428="1 - HöS",'C1. Verprobung'!$D$17,
IF($C1428="2 - HöS/HS",'C1. Verprobung'!$D$18,
IF($C1428="3 - HS",'C1. Verprobung'!$D$19,
IF($C1428="4 - HS/MS",'C1. Verprobung'!$D$20,
IF($C1428="5 - MS",'C1. Verprobung'!$D$21,
IF($C1428="6 - MS/NS",'C1. Verprobung'!$D$22,
IF($C1428="7 - NS",'C1. Verprobung'!$D$23,"-")))))))</f>
        <v>-</v>
      </c>
      <c r="Q1428" s="322" t="str">
        <f>IF($C1428="1 - HöS",'C1. Verprobung'!$E$17,
IF($C1428="2 - HöS/HS",'C1. Verprobung'!$E$18,
IF($C1428="3 - HS",'C1. Verprobung'!$E$19,
IF($C1428="4 - HS/MS",'C1. Verprobung'!$E$20,
IF($C1428="5 - MS",'C1. Verprobung'!$E$21,
IF($C1428="6 - MS/NS",'C1. Verprobung'!$E$22,
IF($C1428="7 - NS",'C1. Verprobung'!$E$23,"-")))))))</f>
        <v>-</v>
      </c>
      <c r="R1428" s="322" t="str">
        <f>IF($C1428="1 - HöS",'C1. Verprobung'!$F$17,
IF($C1428="2 - HöS/HS",'C1. Verprobung'!$F$18,
IF($C1428="3 - HS",'C1. Verprobung'!$F$19,
IF($C1428="4 - HS/MS",'C1. Verprobung'!$F$20,
IF($C1428="5 - MS",'C1. Verprobung'!$F$21,
IF($C1428="6 - MS/NS",'C1. Verprobung'!$F$22,
IF($C1428="7 - NS",'C1. Verprobung'!$F$23,"-")))))))</f>
        <v>-</v>
      </c>
      <c r="S1428" s="151"/>
      <c r="T1428" s="181">
        <f t="shared" si="113"/>
        <v>0</v>
      </c>
      <c r="U1428" s="181">
        <f t="shared" si="114"/>
        <v>0</v>
      </c>
      <c r="V1428" s="181">
        <f t="shared" si="115"/>
        <v>0</v>
      </c>
      <c r="W1428" s="181">
        <f t="shared" si="116"/>
        <v>0</v>
      </c>
      <c r="X1428" s="181">
        <f t="shared" si="117"/>
        <v>0</v>
      </c>
    </row>
    <row r="1429" spans="2:24" ht="15" customHeight="1" x14ac:dyDescent="0.2">
      <c r="B1429" s="337" t="s">
        <v>36</v>
      </c>
      <c r="C1429" s="133" t="s">
        <v>36</v>
      </c>
      <c r="D1429" s="133" t="s">
        <v>36</v>
      </c>
      <c r="E1429" s="133"/>
      <c r="F1429" s="133"/>
      <c r="G1429" s="133"/>
      <c r="H1429" s="133"/>
      <c r="I1429" s="133"/>
      <c r="J1429" s="133"/>
      <c r="K1429" s="154"/>
      <c r="L1429" s="154"/>
      <c r="M1429" s="154"/>
      <c r="N1429" s="154"/>
      <c r="O1429" s="322" t="str">
        <f>IF($C1429="1 - HöS",'C1. Verprobung'!$C$17,
IF($C1429="2 - HöS/HS",'C1. Verprobung'!$C$18,
IF($C1429="3 - HS",'C1. Verprobung'!$C$19,
IF($C1429="4 - HS/MS",'C1. Verprobung'!$C$20,
IF($C1429="5 - MS",'C1. Verprobung'!$C$21,
IF($C1429="6 - MS/NS",'C1. Verprobung'!$C$22,
IF($C1429="7 - NS",'C1. Verprobung'!$C$23,"-")))))))</f>
        <v>-</v>
      </c>
      <c r="P1429" s="322" t="str">
        <f>IF($C1429="1 - HöS",'C1. Verprobung'!$D$17,
IF($C1429="2 - HöS/HS",'C1. Verprobung'!$D$18,
IF($C1429="3 - HS",'C1. Verprobung'!$D$19,
IF($C1429="4 - HS/MS",'C1. Verprobung'!$D$20,
IF($C1429="5 - MS",'C1. Verprobung'!$D$21,
IF($C1429="6 - MS/NS",'C1. Verprobung'!$D$22,
IF($C1429="7 - NS",'C1. Verprobung'!$D$23,"-")))))))</f>
        <v>-</v>
      </c>
      <c r="Q1429" s="322" t="str">
        <f>IF($C1429="1 - HöS",'C1. Verprobung'!$E$17,
IF($C1429="2 - HöS/HS",'C1. Verprobung'!$E$18,
IF($C1429="3 - HS",'C1. Verprobung'!$E$19,
IF($C1429="4 - HS/MS",'C1. Verprobung'!$E$20,
IF($C1429="5 - MS",'C1. Verprobung'!$E$21,
IF($C1429="6 - MS/NS",'C1. Verprobung'!$E$22,
IF($C1429="7 - NS",'C1. Verprobung'!$E$23,"-")))))))</f>
        <v>-</v>
      </c>
      <c r="R1429" s="322" t="str">
        <f>IF($C1429="1 - HöS",'C1. Verprobung'!$F$17,
IF($C1429="2 - HöS/HS",'C1. Verprobung'!$F$18,
IF($C1429="3 - HS",'C1. Verprobung'!$F$19,
IF($C1429="4 - HS/MS",'C1. Verprobung'!$F$20,
IF($C1429="5 - MS",'C1. Verprobung'!$F$21,
IF($C1429="6 - MS/NS",'C1. Verprobung'!$F$22,
IF($C1429="7 - NS",'C1. Verprobung'!$F$23,"-")))))))</f>
        <v>-</v>
      </c>
      <c r="S1429" s="151"/>
      <c r="T1429" s="181">
        <f t="shared" si="113"/>
        <v>0</v>
      </c>
      <c r="U1429" s="181">
        <f t="shared" si="114"/>
        <v>0</v>
      </c>
      <c r="V1429" s="181">
        <f t="shared" si="115"/>
        <v>0</v>
      </c>
      <c r="W1429" s="181">
        <f t="shared" si="116"/>
        <v>0</v>
      </c>
      <c r="X1429" s="181">
        <f t="shared" si="117"/>
        <v>0</v>
      </c>
    </row>
    <row r="1430" spans="2:24" ht="15" customHeight="1" x14ac:dyDescent="0.2">
      <c r="B1430" s="337" t="s">
        <v>36</v>
      </c>
      <c r="C1430" s="133" t="s">
        <v>36</v>
      </c>
      <c r="D1430" s="133" t="s">
        <v>36</v>
      </c>
      <c r="E1430" s="133"/>
      <c r="F1430" s="133"/>
      <c r="G1430" s="133"/>
      <c r="H1430" s="133"/>
      <c r="I1430" s="133"/>
      <c r="J1430" s="133"/>
      <c r="K1430" s="154"/>
      <c r="L1430" s="154"/>
      <c r="M1430" s="154"/>
      <c r="N1430" s="154"/>
      <c r="O1430" s="322" t="str">
        <f>IF($C1430="1 - HöS",'C1. Verprobung'!$C$17,
IF($C1430="2 - HöS/HS",'C1. Verprobung'!$C$18,
IF($C1430="3 - HS",'C1. Verprobung'!$C$19,
IF($C1430="4 - HS/MS",'C1. Verprobung'!$C$20,
IF($C1430="5 - MS",'C1. Verprobung'!$C$21,
IF($C1430="6 - MS/NS",'C1. Verprobung'!$C$22,
IF($C1430="7 - NS",'C1. Verprobung'!$C$23,"-")))))))</f>
        <v>-</v>
      </c>
      <c r="P1430" s="322" t="str">
        <f>IF($C1430="1 - HöS",'C1. Verprobung'!$D$17,
IF($C1430="2 - HöS/HS",'C1. Verprobung'!$D$18,
IF($C1430="3 - HS",'C1. Verprobung'!$D$19,
IF($C1430="4 - HS/MS",'C1. Verprobung'!$D$20,
IF($C1430="5 - MS",'C1. Verprobung'!$D$21,
IF($C1430="6 - MS/NS",'C1. Verprobung'!$D$22,
IF($C1430="7 - NS",'C1. Verprobung'!$D$23,"-")))))))</f>
        <v>-</v>
      </c>
      <c r="Q1430" s="322" t="str">
        <f>IF($C1430="1 - HöS",'C1. Verprobung'!$E$17,
IF($C1430="2 - HöS/HS",'C1. Verprobung'!$E$18,
IF($C1430="3 - HS",'C1. Verprobung'!$E$19,
IF($C1430="4 - HS/MS",'C1. Verprobung'!$E$20,
IF($C1430="5 - MS",'C1. Verprobung'!$E$21,
IF($C1430="6 - MS/NS",'C1. Verprobung'!$E$22,
IF($C1430="7 - NS",'C1. Verprobung'!$E$23,"-")))))))</f>
        <v>-</v>
      </c>
      <c r="R1430" s="322" t="str">
        <f>IF($C1430="1 - HöS",'C1. Verprobung'!$F$17,
IF($C1430="2 - HöS/HS",'C1. Verprobung'!$F$18,
IF($C1430="3 - HS",'C1. Verprobung'!$F$19,
IF($C1430="4 - HS/MS",'C1. Verprobung'!$F$20,
IF($C1430="5 - MS",'C1. Verprobung'!$F$21,
IF($C1430="6 - MS/NS",'C1. Verprobung'!$F$22,
IF($C1430="7 - NS",'C1. Verprobung'!$F$23,"-")))))))</f>
        <v>-</v>
      </c>
      <c r="S1430" s="151"/>
      <c r="T1430" s="181">
        <f t="shared" si="113"/>
        <v>0</v>
      </c>
      <c r="U1430" s="181">
        <f t="shared" si="114"/>
        <v>0</v>
      </c>
      <c r="V1430" s="181">
        <f t="shared" si="115"/>
        <v>0</v>
      </c>
      <c r="W1430" s="181">
        <f t="shared" si="116"/>
        <v>0</v>
      </c>
      <c r="X1430" s="181">
        <f t="shared" si="117"/>
        <v>0</v>
      </c>
    </row>
    <row r="1431" spans="2:24" ht="15" customHeight="1" x14ac:dyDescent="0.2">
      <c r="B1431" s="337" t="s">
        <v>36</v>
      </c>
      <c r="C1431" s="133" t="s">
        <v>36</v>
      </c>
      <c r="D1431" s="133" t="s">
        <v>36</v>
      </c>
      <c r="E1431" s="133"/>
      <c r="F1431" s="133"/>
      <c r="G1431" s="133"/>
      <c r="H1431" s="133"/>
      <c r="I1431" s="133"/>
      <c r="J1431" s="133"/>
      <c r="K1431" s="154"/>
      <c r="L1431" s="154"/>
      <c r="M1431" s="154"/>
      <c r="N1431" s="154"/>
      <c r="O1431" s="322" t="str">
        <f>IF($C1431="1 - HöS",'C1. Verprobung'!$C$17,
IF($C1431="2 - HöS/HS",'C1. Verprobung'!$C$18,
IF($C1431="3 - HS",'C1. Verprobung'!$C$19,
IF($C1431="4 - HS/MS",'C1. Verprobung'!$C$20,
IF($C1431="5 - MS",'C1. Verprobung'!$C$21,
IF($C1431="6 - MS/NS",'C1. Verprobung'!$C$22,
IF($C1431="7 - NS",'C1. Verprobung'!$C$23,"-")))))))</f>
        <v>-</v>
      </c>
      <c r="P1431" s="322" t="str">
        <f>IF($C1431="1 - HöS",'C1. Verprobung'!$D$17,
IF($C1431="2 - HöS/HS",'C1. Verprobung'!$D$18,
IF($C1431="3 - HS",'C1. Verprobung'!$D$19,
IF($C1431="4 - HS/MS",'C1. Verprobung'!$D$20,
IF($C1431="5 - MS",'C1. Verprobung'!$D$21,
IF($C1431="6 - MS/NS",'C1. Verprobung'!$D$22,
IF($C1431="7 - NS",'C1. Verprobung'!$D$23,"-")))))))</f>
        <v>-</v>
      </c>
      <c r="Q1431" s="322" t="str">
        <f>IF($C1431="1 - HöS",'C1. Verprobung'!$E$17,
IF($C1431="2 - HöS/HS",'C1. Verprobung'!$E$18,
IF($C1431="3 - HS",'C1. Verprobung'!$E$19,
IF($C1431="4 - HS/MS",'C1. Verprobung'!$E$20,
IF($C1431="5 - MS",'C1. Verprobung'!$E$21,
IF($C1431="6 - MS/NS",'C1. Verprobung'!$E$22,
IF($C1431="7 - NS",'C1. Verprobung'!$E$23,"-")))))))</f>
        <v>-</v>
      </c>
      <c r="R1431" s="322" t="str">
        <f>IF($C1431="1 - HöS",'C1. Verprobung'!$F$17,
IF($C1431="2 - HöS/HS",'C1. Verprobung'!$F$18,
IF($C1431="3 - HS",'C1. Verprobung'!$F$19,
IF($C1431="4 - HS/MS",'C1. Verprobung'!$F$20,
IF($C1431="5 - MS",'C1. Verprobung'!$F$21,
IF($C1431="6 - MS/NS",'C1. Verprobung'!$F$22,
IF($C1431="7 - NS",'C1. Verprobung'!$F$23,"-")))))))</f>
        <v>-</v>
      </c>
      <c r="S1431" s="151"/>
      <c r="T1431" s="181">
        <f t="shared" si="113"/>
        <v>0</v>
      </c>
      <c r="U1431" s="181">
        <f t="shared" si="114"/>
        <v>0</v>
      </c>
      <c r="V1431" s="181">
        <f t="shared" si="115"/>
        <v>0</v>
      </c>
      <c r="W1431" s="181">
        <f t="shared" si="116"/>
        <v>0</v>
      </c>
      <c r="X1431" s="181">
        <f t="shared" si="117"/>
        <v>0</v>
      </c>
    </row>
    <row r="1432" spans="2:24" ht="15" customHeight="1" x14ac:dyDescent="0.2">
      <c r="B1432" s="337" t="s">
        <v>36</v>
      </c>
      <c r="C1432" s="133" t="s">
        <v>36</v>
      </c>
      <c r="D1432" s="133" t="s">
        <v>36</v>
      </c>
      <c r="E1432" s="133"/>
      <c r="F1432" s="133"/>
      <c r="G1432" s="133"/>
      <c r="H1432" s="133"/>
      <c r="I1432" s="133"/>
      <c r="J1432" s="133"/>
      <c r="K1432" s="154"/>
      <c r="L1432" s="154"/>
      <c r="M1432" s="154"/>
      <c r="N1432" s="154"/>
      <c r="O1432" s="322" t="str">
        <f>IF($C1432="1 - HöS",'C1. Verprobung'!$C$17,
IF($C1432="2 - HöS/HS",'C1. Verprobung'!$C$18,
IF($C1432="3 - HS",'C1. Verprobung'!$C$19,
IF($C1432="4 - HS/MS",'C1. Verprobung'!$C$20,
IF($C1432="5 - MS",'C1. Verprobung'!$C$21,
IF($C1432="6 - MS/NS",'C1. Verprobung'!$C$22,
IF($C1432="7 - NS",'C1. Verprobung'!$C$23,"-")))))))</f>
        <v>-</v>
      </c>
      <c r="P1432" s="322" t="str">
        <f>IF($C1432="1 - HöS",'C1. Verprobung'!$D$17,
IF($C1432="2 - HöS/HS",'C1. Verprobung'!$D$18,
IF($C1432="3 - HS",'C1. Verprobung'!$D$19,
IF($C1432="4 - HS/MS",'C1. Verprobung'!$D$20,
IF($C1432="5 - MS",'C1. Verprobung'!$D$21,
IF($C1432="6 - MS/NS",'C1. Verprobung'!$D$22,
IF($C1432="7 - NS",'C1. Verprobung'!$D$23,"-")))))))</f>
        <v>-</v>
      </c>
      <c r="Q1432" s="322" t="str">
        <f>IF($C1432="1 - HöS",'C1. Verprobung'!$E$17,
IF($C1432="2 - HöS/HS",'C1. Verprobung'!$E$18,
IF($C1432="3 - HS",'C1. Verprobung'!$E$19,
IF($C1432="4 - HS/MS",'C1. Verprobung'!$E$20,
IF($C1432="5 - MS",'C1. Verprobung'!$E$21,
IF($C1432="6 - MS/NS",'C1. Verprobung'!$E$22,
IF($C1432="7 - NS",'C1. Verprobung'!$E$23,"-")))))))</f>
        <v>-</v>
      </c>
      <c r="R1432" s="322" t="str">
        <f>IF($C1432="1 - HöS",'C1. Verprobung'!$F$17,
IF($C1432="2 - HöS/HS",'C1. Verprobung'!$F$18,
IF($C1432="3 - HS",'C1. Verprobung'!$F$19,
IF($C1432="4 - HS/MS",'C1. Verprobung'!$F$20,
IF($C1432="5 - MS",'C1. Verprobung'!$F$21,
IF($C1432="6 - MS/NS",'C1. Verprobung'!$F$22,
IF($C1432="7 - NS",'C1. Verprobung'!$F$23,"-")))))))</f>
        <v>-</v>
      </c>
      <c r="S1432" s="151"/>
      <c r="T1432" s="181">
        <f t="shared" si="113"/>
        <v>0</v>
      </c>
      <c r="U1432" s="181">
        <f t="shared" si="114"/>
        <v>0</v>
      </c>
      <c r="V1432" s="181">
        <f t="shared" si="115"/>
        <v>0</v>
      </c>
      <c r="W1432" s="181">
        <f t="shared" si="116"/>
        <v>0</v>
      </c>
      <c r="X1432" s="181">
        <f t="shared" si="117"/>
        <v>0</v>
      </c>
    </row>
    <row r="1433" spans="2:24" ht="15" customHeight="1" x14ac:dyDescent="0.2">
      <c r="B1433" s="337" t="s">
        <v>36</v>
      </c>
      <c r="C1433" s="133" t="s">
        <v>36</v>
      </c>
      <c r="D1433" s="133" t="s">
        <v>36</v>
      </c>
      <c r="E1433" s="133"/>
      <c r="F1433" s="133"/>
      <c r="G1433" s="133"/>
      <c r="H1433" s="133"/>
      <c r="I1433" s="133"/>
      <c r="J1433" s="133"/>
      <c r="K1433" s="154"/>
      <c r="L1433" s="154"/>
      <c r="M1433" s="154"/>
      <c r="N1433" s="154"/>
      <c r="O1433" s="322" t="str">
        <f>IF($C1433="1 - HöS",'C1. Verprobung'!$C$17,
IF($C1433="2 - HöS/HS",'C1. Verprobung'!$C$18,
IF($C1433="3 - HS",'C1. Verprobung'!$C$19,
IF($C1433="4 - HS/MS",'C1. Verprobung'!$C$20,
IF($C1433="5 - MS",'C1. Verprobung'!$C$21,
IF($C1433="6 - MS/NS",'C1. Verprobung'!$C$22,
IF($C1433="7 - NS",'C1. Verprobung'!$C$23,"-")))))))</f>
        <v>-</v>
      </c>
      <c r="P1433" s="322" t="str">
        <f>IF($C1433="1 - HöS",'C1. Verprobung'!$D$17,
IF($C1433="2 - HöS/HS",'C1. Verprobung'!$D$18,
IF($C1433="3 - HS",'C1. Verprobung'!$D$19,
IF($C1433="4 - HS/MS",'C1. Verprobung'!$D$20,
IF($C1433="5 - MS",'C1. Verprobung'!$D$21,
IF($C1433="6 - MS/NS",'C1. Verprobung'!$D$22,
IF($C1433="7 - NS",'C1. Verprobung'!$D$23,"-")))))))</f>
        <v>-</v>
      </c>
      <c r="Q1433" s="322" t="str">
        <f>IF($C1433="1 - HöS",'C1. Verprobung'!$E$17,
IF($C1433="2 - HöS/HS",'C1. Verprobung'!$E$18,
IF($C1433="3 - HS",'C1. Verprobung'!$E$19,
IF($C1433="4 - HS/MS",'C1. Verprobung'!$E$20,
IF($C1433="5 - MS",'C1. Verprobung'!$E$21,
IF($C1433="6 - MS/NS",'C1. Verprobung'!$E$22,
IF($C1433="7 - NS",'C1. Verprobung'!$E$23,"-")))))))</f>
        <v>-</v>
      </c>
      <c r="R1433" s="322" t="str">
        <f>IF($C1433="1 - HöS",'C1. Verprobung'!$F$17,
IF($C1433="2 - HöS/HS",'C1. Verprobung'!$F$18,
IF($C1433="3 - HS",'C1. Verprobung'!$F$19,
IF($C1433="4 - HS/MS",'C1. Verprobung'!$F$20,
IF($C1433="5 - MS",'C1. Verprobung'!$F$21,
IF($C1433="6 - MS/NS",'C1. Verprobung'!$F$22,
IF($C1433="7 - NS",'C1. Verprobung'!$F$23,"-")))))))</f>
        <v>-</v>
      </c>
      <c r="S1433" s="151"/>
      <c r="T1433" s="181">
        <f t="shared" si="113"/>
        <v>0</v>
      </c>
      <c r="U1433" s="181">
        <f t="shared" si="114"/>
        <v>0</v>
      </c>
      <c r="V1433" s="181">
        <f t="shared" si="115"/>
        <v>0</v>
      </c>
      <c r="W1433" s="181">
        <f t="shared" si="116"/>
        <v>0</v>
      </c>
      <c r="X1433" s="181">
        <f t="shared" si="117"/>
        <v>0</v>
      </c>
    </row>
    <row r="1434" spans="2:24" ht="15" customHeight="1" x14ac:dyDescent="0.2">
      <c r="B1434" s="337" t="s">
        <v>36</v>
      </c>
      <c r="C1434" s="133" t="s">
        <v>36</v>
      </c>
      <c r="D1434" s="133" t="s">
        <v>36</v>
      </c>
      <c r="E1434" s="133"/>
      <c r="F1434" s="133"/>
      <c r="G1434" s="133"/>
      <c r="H1434" s="133"/>
      <c r="I1434" s="133"/>
      <c r="J1434" s="133"/>
      <c r="K1434" s="154"/>
      <c r="L1434" s="154"/>
      <c r="M1434" s="154"/>
      <c r="N1434" s="154"/>
      <c r="O1434" s="322" t="str">
        <f>IF($C1434="1 - HöS",'C1. Verprobung'!$C$17,
IF($C1434="2 - HöS/HS",'C1. Verprobung'!$C$18,
IF($C1434="3 - HS",'C1. Verprobung'!$C$19,
IF($C1434="4 - HS/MS",'C1. Verprobung'!$C$20,
IF($C1434="5 - MS",'C1. Verprobung'!$C$21,
IF($C1434="6 - MS/NS",'C1. Verprobung'!$C$22,
IF($C1434="7 - NS",'C1. Verprobung'!$C$23,"-")))))))</f>
        <v>-</v>
      </c>
      <c r="P1434" s="322" t="str">
        <f>IF($C1434="1 - HöS",'C1. Verprobung'!$D$17,
IF($C1434="2 - HöS/HS",'C1. Verprobung'!$D$18,
IF($C1434="3 - HS",'C1. Verprobung'!$D$19,
IF($C1434="4 - HS/MS",'C1. Verprobung'!$D$20,
IF($C1434="5 - MS",'C1. Verprobung'!$D$21,
IF($C1434="6 - MS/NS",'C1. Verprobung'!$D$22,
IF($C1434="7 - NS",'C1. Verprobung'!$D$23,"-")))))))</f>
        <v>-</v>
      </c>
      <c r="Q1434" s="322" t="str">
        <f>IF($C1434="1 - HöS",'C1. Verprobung'!$E$17,
IF($C1434="2 - HöS/HS",'C1. Verprobung'!$E$18,
IF($C1434="3 - HS",'C1. Verprobung'!$E$19,
IF($C1434="4 - HS/MS",'C1. Verprobung'!$E$20,
IF($C1434="5 - MS",'C1. Verprobung'!$E$21,
IF($C1434="6 - MS/NS",'C1. Verprobung'!$E$22,
IF($C1434="7 - NS",'C1. Verprobung'!$E$23,"-")))))))</f>
        <v>-</v>
      </c>
      <c r="R1434" s="322" t="str">
        <f>IF($C1434="1 - HöS",'C1. Verprobung'!$F$17,
IF($C1434="2 - HöS/HS",'C1. Verprobung'!$F$18,
IF($C1434="3 - HS",'C1. Verprobung'!$F$19,
IF($C1434="4 - HS/MS",'C1. Verprobung'!$F$20,
IF($C1434="5 - MS",'C1. Verprobung'!$F$21,
IF($C1434="6 - MS/NS",'C1. Verprobung'!$F$22,
IF($C1434="7 - NS",'C1. Verprobung'!$F$23,"-")))))))</f>
        <v>-</v>
      </c>
      <c r="S1434" s="151"/>
      <c r="T1434" s="181">
        <f t="shared" si="113"/>
        <v>0</v>
      </c>
      <c r="U1434" s="181">
        <f t="shared" si="114"/>
        <v>0</v>
      </c>
      <c r="V1434" s="181">
        <f t="shared" si="115"/>
        <v>0</v>
      </c>
      <c r="W1434" s="181">
        <f t="shared" si="116"/>
        <v>0</v>
      </c>
      <c r="X1434" s="181">
        <f t="shared" si="117"/>
        <v>0</v>
      </c>
    </row>
    <row r="1435" spans="2:24" ht="15" customHeight="1" x14ac:dyDescent="0.2">
      <c r="B1435" s="337" t="s">
        <v>36</v>
      </c>
      <c r="C1435" s="133" t="s">
        <v>36</v>
      </c>
      <c r="D1435" s="133" t="s">
        <v>36</v>
      </c>
      <c r="E1435" s="133"/>
      <c r="F1435" s="133"/>
      <c r="G1435" s="133"/>
      <c r="H1435" s="133"/>
      <c r="I1435" s="133"/>
      <c r="J1435" s="133"/>
      <c r="K1435" s="154"/>
      <c r="L1435" s="154"/>
      <c r="M1435" s="154"/>
      <c r="N1435" s="154"/>
      <c r="O1435" s="322" t="str">
        <f>IF($C1435="1 - HöS",'C1. Verprobung'!$C$17,
IF($C1435="2 - HöS/HS",'C1. Verprobung'!$C$18,
IF($C1435="3 - HS",'C1. Verprobung'!$C$19,
IF($C1435="4 - HS/MS",'C1. Verprobung'!$C$20,
IF($C1435="5 - MS",'C1. Verprobung'!$C$21,
IF($C1435="6 - MS/NS",'C1. Verprobung'!$C$22,
IF($C1435="7 - NS",'C1. Verprobung'!$C$23,"-")))))))</f>
        <v>-</v>
      </c>
      <c r="P1435" s="322" t="str">
        <f>IF($C1435="1 - HöS",'C1. Verprobung'!$D$17,
IF($C1435="2 - HöS/HS",'C1. Verprobung'!$D$18,
IF($C1435="3 - HS",'C1. Verprobung'!$D$19,
IF($C1435="4 - HS/MS",'C1. Verprobung'!$D$20,
IF($C1435="5 - MS",'C1. Verprobung'!$D$21,
IF($C1435="6 - MS/NS",'C1. Verprobung'!$D$22,
IF($C1435="7 - NS",'C1. Verprobung'!$D$23,"-")))))))</f>
        <v>-</v>
      </c>
      <c r="Q1435" s="322" t="str">
        <f>IF($C1435="1 - HöS",'C1. Verprobung'!$E$17,
IF($C1435="2 - HöS/HS",'C1. Verprobung'!$E$18,
IF($C1435="3 - HS",'C1. Verprobung'!$E$19,
IF($C1435="4 - HS/MS",'C1. Verprobung'!$E$20,
IF($C1435="5 - MS",'C1. Verprobung'!$E$21,
IF($C1435="6 - MS/NS",'C1. Verprobung'!$E$22,
IF($C1435="7 - NS",'C1. Verprobung'!$E$23,"-")))))))</f>
        <v>-</v>
      </c>
      <c r="R1435" s="322" t="str">
        <f>IF($C1435="1 - HöS",'C1. Verprobung'!$F$17,
IF($C1435="2 - HöS/HS",'C1. Verprobung'!$F$18,
IF($C1435="3 - HS",'C1. Verprobung'!$F$19,
IF($C1435="4 - HS/MS",'C1. Verprobung'!$F$20,
IF($C1435="5 - MS",'C1. Verprobung'!$F$21,
IF($C1435="6 - MS/NS",'C1. Verprobung'!$F$22,
IF($C1435="7 - NS",'C1. Verprobung'!$F$23,"-")))))))</f>
        <v>-</v>
      </c>
      <c r="S1435" s="151"/>
      <c r="T1435" s="181">
        <f t="shared" si="113"/>
        <v>0</v>
      </c>
      <c r="U1435" s="181">
        <f t="shared" si="114"/>
        <v>0</v>
      </c>
      <c r="V1435" s="181">
        <f t="shared" si="115"/>
        <v>0</v>
      </c>
      <c r="W1435" s="181">
        <f t="shared" si="116"/>
        <v>0</v>
      </c>
      <c r="X1435" s="181">
        <f t="shared" si="117"/>
        <v>0</v>
      </c>
    </row>
    <row r="1436" spans="2:24" ht="15" customHeight="1" x14ac:dyDescent="0.2">
      <c r="B1436" s="337" t="s">
        <v>36</v>
      </c>
      <c r="C1436" s="133" t="s">
        <v>36</v>
      </c>
      <c r="D1436" s="133" t="s">
        <v>36</v>
      </c>
      <c r="E1436" s="133"/>
      <c r="F1436" s="133"/>
      <c r="G1436" s="133"/>
      <c r="H1436" s="133"/>
      <c r="I1436" s="133"/>
      <c r="J1436" s="133"/>
      <c r="K1436" s="154"/>
      <c r="L1436" s="154"/>
      <c r="M1436" s="154"/>
      <c r="N1436" s="154"/>
      <c r="O1436" s="322" t="str">
        <f>IF($C1436="1 - HöS",'C1. Verprobung'!$C$17,
IF($C1436="2 - HöS/HS",'C1. Verprobung'!$C$18,
IF($C1436="3 - HS",'C1. Verprobung'!$C$19,
IF($C1436="4 - HS/MS",'C1. Verprobung'!$C$20,
IF($C1436="5 - MS",'C1. Verprobung'!$C$21,
IF($C1436="6 - MS/NS",'C1. Verprobung'!$C$22,
IF($C1436="7 - NS",'C1. Verprobung'!$C$23,"-")))))))</f>
        <v>-</v>
      </c>
      <c r="P1436" s="322" t="str">
        <f>IF($C1436="1 - HöS",'C1. Verprobung'!$D$17,
IF($C1436="2 - HöS/HS",'C1. Verprobung'!$D$18,
IF($C1436="3 - HS",'C1. Verprobung'!$D$19,
IF($C1436="4 - HS/MS",'C1. Verprobung'!$D$20,
IF($C1436="5 - MS",'C1. Verprobung'!$D$21,
IF($C1436="6 - MS/NS",'C1. Verprobung'!$D$22,
IF($C1436="7 - NS",'C1. Verprobung'!$D$23,"-")))))))</f>
        <v>-</v>
      </c>
      <c r="Q1436" s="322" t="str">
        <f>IF($C1436="1 - HöS",'C1. Verprobung'!$E$17,
IF($C1436="2 - HöS/HS",'C1. Verprobung'!$E$18,
IF($C1436="3 - HS",'C1. Verprobung'!$E$19,
IF($C1436="4 - HS/MS",'C1. Verprobung'!$E$20,
IF($C1436="5 - MS",'C1. Verprobung'!$E$21,
IF($C1436="6 - MS/NS",'C1. Verprobung'!$E$22,
IF($C1436="7 - NS",'C1. Verprobung'!$E$23,"-")))))))</f>
        <v>-</v>
      </c>
      <c r="R1436" s="322" t="str">
        <f>IF($C1436="1 - HöS",'C1. Verprobung'!$F$17,
IF($C1436="2 - HöS/HS",'C1. Verprobung'!$F$18,
IF($C1436="3 - HS",'C1. Verprobung'!$F$19,
IF($C1436="4 - HS/MS",'C1. Verprobung'!$F$20,
IF($C1436="5 - MS",'C1. Verprobung'!$F$21,
IF($C1436="6 - MS/NS",'C1. Verprobung'!$F$22,
IF($C1436="7 - NS",'C1. Verprobung'!$F$23,"-")))))))</f>
        <v>-</v>
      </c>
      <c r="S1436" s="151"/>
      <c r="T1436" s="181">
        <f t="shared" si="113"/>
        <v>0</v>
      </c>
      <c r="U1436" s="181">
        <f t="shared" si="114"/>
        <v>0</v>
      </c>
      <c r="V1436" s="181">
        <f t="shared" si="115"/>
        <v>0</v>
      </c>
      <c r="W1436" s="181">
        <f t="shared" si="116"/>
        <v>0</v>
      </c>
      <c r="X1436" s="181">
        <f t="shared" si="117"/>
        <v>0</v>
      </c>
    </row>
    <row r="1437" spans="2:24" ht="15" customHeight="1" x14ac:dyDescent="0.2">
      <c r="B1437" s="337" t="s">
        <v>36</v>
      </c>
      <c r="C1437" s="133" t="s">
        <v>36</v>
      </c>
      <c r="D1437" s="133" t="s">
        <v>36</v>
      </c>
      <c r="E1437" s="133"/>
      <c r="F1437" s="133"/>
      <c r="G1437" s="133"/>
      <c r="H1437" s="133"/>
      <c r="I1437" s="133"/>
      <c r="J1437" s="133"/>
      <c r="K1437" s="154"/>
      <c r="L1437" s="154"/>
      <c r="M1437" s="154"/>
      <c r="N1437" s="154"/>
      <c r="O1437" s="322" t="str">
        <f>IF($C1437="1 - HöS",'C1. Verprobung'!$C$17,
IF($C1437="2 - HöS/HS",'C1. Verprobung'!$C$18,
IF($C1437="3 - HS",'C1. Verprobung'!$C$19,
IF($C1437="4 - HS/MS",'C1. Verprobung'!$C$20,
IF($C1437="5 - MS",'C1. Verprobung'!$C$21,
IF($C1437="6 - MS/NS",'C1. Verprobung'!$C$22,
IF($C1437="7 - NS",'C1. Verprobung'!$C$23,"-")))))))</f>
        <v>-</v>
      </c>
      <c r="P1437" s="322" t="str">
        <f>IF($C1437="1 - HöS",'C1. Verprobung'!$D$17,
IF($C1437="2 - HöS/HS",'C1. Verprobung'!$D$18,
IF($C1437="3 - HS",'C1. Verprobung'!$D$19,
IF($C1437="4 - HS/MS",'C1. Verprobung'!$D$20,
IF($C1437="5 - MS",'C1. Verprobung'!$D$21,
IF($C1437="6 - MS/NS",'C1. Verprobung'!$D$22,
IF($C1437="7 - NS",'C1. Verprobung'!$D$23,"-")))))))</f>
        <v>-</v>
      </c>
      <c r="Q1437" s="322" t="str">
        <f>IF($C1437="1 - HöS",'C1. Verprobung'!$E$17,
IF($C1437="2 - HöS/HS",'C1. Verprobung'!$E$18,
IF($C1437="3 - HS",'C1. Verprobung'!$E$19,
IF($C1437="4 - HS/MS",'C1. Verprobung'!$E$20,
IF($C1437="5 - MS",'C1. Verprobung'!$E$21,
IF($C1437="6 - MS/NS",'C1. Verprobung'!$E$22,
IF($C1437="7 - NS",'C1. Verprobung'!$E$23,"-")))))))</f>
        <v>-</v>
      </c>
      <c r="R1437" s="322" t="str">
        <f>IF($C1437="1 - HöS",'C1. Verprobung'!$F$17,
IF($C1437="2 - HöS/HS",'C1. Verprobung'!$F$18,
IF($C1437="3 - HS",'C1. Verprobung'!$F$19,
IF($C1437="4 - HS/MS",'C1. Verprobung'!$F$20,
IF($C1437="5 - MS",'C1. Verprobung'!$F$21,
IF($C1437="6 - MS/NS",'C1. Verprobung'!$F$22,
IF($C1437="7 - NS",'C1. Verprobung'!$F$23,"-")))))))</f>
        <v>-</v>
      </c>
      <c r="S1437" s="151"/>
      <c r="T1437" s="181">
        <f t="shared" si="113"/>
        <v>0</v>
      </c>
      <c r="U1437" s="181">
        <f t="shared" si="114"/>
        <v>0</v>
      </c>
      <c r="V1437" s="181">
        <f t="shared" si="115"/>
        <v>0</v>
      </c>
      <c r="W1437" s="181">
        <f t="shared" si="116"/>
        <v>0</v>
      </c>
      <c r="X1437" s="181">
        <f t="shared" si="117"/>
        <v>0</v>
      </c>
    </row>
    <row r="1438" spans="2:24" ht="15" customHeight="1" x14ac:dyDescent="0.2">
      <c r="B1438" s="337" t="s">
        <v>36</v>
      </c>
      <c r="C1438" s="133" t="s">
        <v>36</v>
      </c>
      <c r="D1438" s="133" t="s">
        <v>36</v>
      </c>
      <c r="E1438" s="133"/>
      <c r="F1438" s="133"/>
      <c r="G1438" s="133"/>
      <c r="H1438" s="133"/>
      <c r="I1438" s="133"/>
      <c r="J1438" s="133"/>
      <c r="K1438" s="154"/>
      <c r="L1438" s="154"/>
      <c r="M1438" s="154"/>
      <c r="N1438" s="154"/>
      <c r="O1438" s="322" t="str">
        <f>IF($C1438="1 - HöS",'C1. Verprobung'!$C$17,
IF($C1438="2 - HöS/HS",'C1. Verprobung'!$C$18,
IF($C1438="3 - HS",'C1. Verprobung'!$C$19,
IF($C1438="4 - HS/MS",'C1. Verprobung'!$C$20,
IF($C1438="5 - MS",'C1. Verprobung'!$C$21,
IF($C1438="6 - MS/NS",'C1. Verprobung'!$C$22,
IF($C1438="7 - NS",'C1. Verprobung'!$C$23,"-")))))))</f>
        <v>-</v>
      </c>
      <c r="P1438" s="322" t="str">
        <f>IF($C1438="1 - HöS",'C1. Verprobung'!$D$17,
IF($C1438="2 - HöS/HS",'C1. Verprobung'!$D$18,
IF($C1438="3 - HS",'C1. Verprobung'!$D$19,
IF($C1438="4 - HS/MS",'C1. Verprobung'!$D$20,
IF($C1438="5 - MS",'C1. Verprobung'!$D$21,
IF($C1438="6 - MS/NS",'C1. Verprobung'!$D$22,
IF($C1438="7 - NS",'C1. Verprobung'!$D$23,"-")))))))</f>
        <v>-</v>
      </c>
      <c r="Q1438" s="322" t="str">
        <f>IF($C1438="1 - HöS",'C1. Verprobung'!$E$17,
IF($C1438="2 - HöS/HS",'C1. Verprobung'!$E$18,
IF($C1438="3 - HS",'C1. Verprobung'!$E$19,
IF($C1438="4 - HS/MS",'C1. Verprobung'!$E$20,
IF($C1438="5 - MS",'C1. Verprobung'!$E$21,
IF($C1438="6 - MS/NS",'C1. Verprobung'!$E$22,
IF($C1438="7 - NS",'C1. Verprobung'!$E$23,"-")))))))</f>
        <v>-</v>
      </c>
      <c r="R1438" s="322" t="str">
        <f>IF($C1438="1 - HöS",'C1. Verprobung'!$F$17,
IF($C1438="2 - HöS/HS",'C1. Verprobung'!$F$18,
IF($C1438="3 - HS",'C1. Verprobung'!$F$19,
IF($C1438="4 - HS/MS",'C1. Verprobung'!$F$20,
IF($C1438="5 - MS",'C1. Verprobung'!$F$21,
IF($C1438="6 - MS/NS",'C1. Verprobung'!$F$22,
IF($C1438="7 - NS",'C1. Verprobung'!$F$23,"-")))))))</f>
        <v>-</v>
      </c>
      <c r="S1438" s="151"/>
      <c r="T1438" s="181">
        <f t="shared" si="113"/>
        <v>0</v>
      </c>
      <c r="U1438" s="181">
        <f t="shared" si="114"/>
        <v>0</v>
      </c>
      <c r="V1438" s="181">
        <f t="shared" si="115"/>
        <v>0</v>
      </c>
      <c r="W1438" s="181">
        <f t="shared" si="116"/>
        <v>0</v>
      </c>
      <c r="X1438" s="181">
        <f t="shared" si="117"/>
        <v>0</v>
      </c>
    </row>
    <row r="1439" spans="2:24" ht="15" customHeight="1" x14ac:dyDescent="0.2">
      <c r="B1439" s="337" t="s">
        <v>36</v>
      </c>
      <c r="C1439" s="133" t="s">
        <v>36</v>
      </c>
      <c r="D1439" s="133" t="s">
        <v>36</v>
      </c>
      <c r="E1439" s="133"/>
      <c r="F1439" s="133"/>
      <c r="G1439" s="133"/>
      <c r="H1439" s="133"/>
      <c r="I1439" s="133"/>
      <c r="J1439" s="133"/>
      <c r="K1439" s="154"/>
      <c r="L1439" s="154"/>
      <c r="M1439" s="154"/>
      <c r="N1439" s="154"/>
      <c r="O1439" s="322" t="str">
        <f>IF($C1439="1 - HöS",'C1. Verprobung'!$C$17,
IF($C1439="2 - HöS/HS",'C1. Verprobung'!$C$18,
IF($C1439="3 - HS",'C1. Verprobung'!$C$19,
IF($C1439="4 - HS/MS",'C1. Verprobung'!$C$20,
IF($C1439="5 - MS",'C1. Verprobung'!$C$21,
IF($C1439="6 - MS/NS",'C1. Verprobung'!$C$22,
IF($C1439="7 - NS",'C1. Verprobung'!$C$23,"-")))))))</f>
        <v>-</v>
      </c>
      <c r="P1439" s="322" t="str">
        <f>IF($C1439="1 - HöS",'C1. Verprobung'!$D$17,
IF($C1439="2 - HöS/HS",'C1. Verprobung'!$D$18,
IF($C1439="3 - HS",'C1. Verprobung'!$D$19,
IF($C1439="4 - HS/MS",'C1. Verprobung'!$D$20,
IF($C1439="5 - MS",'C1. Verprobung'!$D$21,
IF($C1439="6 - MS/NS",'C1. Verprobung'!$D$22,
IF($C1439="7 - NS",'C1. Verprobung'!$D$23,"-")))))))</f>
        <v>-</v>
      </c>
      <c r="Q1439" s="322" t="str">
        <f>IF($C1439="1 - HöS",'C1. Verprobung'!$E$17,
IF($C1439="2 - HöS/HS",'C1. Verprobung'!$E$18,
IF($C1439="3 - HS",'C1. Verprobung'!$E$19,
IF($C1439="4 - HS/MS",'C1. Verprobung'!$E$20,
IF($C1439="5 - MS",'C1. Verprobung'!$E$21,
IF($C1439="6 - MS/NS",'C1. Verprobung'!$E$22,
IF($C1439="7 - NS",'C1. Verprobung'!$E$23,"-")))))))</f>
        <v>-</v>
      </c>
      <c r="R1439" s="322" t="str">
        <f>IF($C1439="1 - HöS",'C1. Verprobung'!$F$17,
IF($C1439="2 - HöS/HS",'C1. Verprobung'!$F$18,
IF($C1439="3 - HS",'C1. Verprobung'!$F$19,
IF($C1439="4 - HS/MS",'C1. Verprobung'!$F$20,
IF($C1439="5 - MS",'C1. Verprobung'!$F$21,
IF($C1439="6 - MS/NS",'C1. Verprobung'!$F$22,
IF($C1439="7 - NS",'C1. Verprobung'!$F$23,"-")))))))</f>
        <v>-</v>
      </c>
      <c r="S1439" s="151"/>
      <c r="T1439" s="181">
        <f t="shared" si="113"/>
        <v>0</v>
      </c>
      <c r="U1439" s="181">
        <f t="shared" si="114"/>
        <v>0</v>
      </c>
      <c r="V1439" s="181">
        <f t="shared" si="115"/>
        <v>0</v>
      </c>
      <c r="W1439" s="181">
        <f t="shared" si="116"/>
        <v>0</v>
      </c>
      <c r="X1439" s="181">
        <f t="shared" si="117"/>
        <v>0</v>
      </c>
    </row>
    <row r="1440" spans="2:24" ht="15" customHeight="1" x14ac:dyDescent="0.2">
      <c r="B1440" s="337" t="s">
        <v>36</v>
      </c>
      <c r="C1440" s="133" t="s">
        <v>36</v>
      </c>
      <c r="D1440" s="133" t="s">
        <v>36</v>
      </c>
      <c r="E1440" s="133"/>
      <c r="F1440" s="133"/>
      <c r="G1440" s="133"/>
      <c r="H1440" s="133"/>
      <c r="I1440" s="133"/>
      <c r="J1440" s="133"/>
      <c r="K1440" s="154"/>
      <c r="L1440" s="154"/>
      <c r="M1440" s="154"/>
      <c r="N1440" s="154"/>
      <c r="O1440" s="322" t="str">
        <f>IF($C1440="1 - HöS",'C1. Verprobung'!$C$17,
IF($C1440="2 - HöS/HS",'C1. Verprobung'!$C$18,
IF($C1440="3 - HS",'C1. Verprobung'!$C$19,
IF($C1440="4 - HS/MS",'C1. Verprobung'!$C$20,
IF($C1440="5 - MS",'C1. Verprobung'!$C$21,
IF($C1440="6 - MS/NS",'C1. Verprobung'!$C$22,
IF($C1440="7 - NS",'C1. Verprobung'!$C$23,"-")))))))</f>
        <v>-</v>
      </c>
      <c r="P1440" s="322" t="str">
        <f>IF($C1440="1 - HöS",'C1. Verprobung'!$D$17,
IF($C1440="2 - HöS/HS",'C1. Verprobung'!$D$18,
IF($C1440="3 - HS",'C1. Verprobung'!$D$19,
IF($C1440="4 - HS/MS",'C1. Verprobung'!$D$20,
IF($C1440="5 - MS",'C1. Verprobung'!$D$21,
IF($C1440="6 - MS/NS",'C1. Verprobung'!$D$22,
IF($C1440="7 - NS",'C1. Verprobung'!$D$23,"-")))))))</f>
        <v>-</v>
      </c>
      <c r="Q1440" s="322" t="str">
        <f>IF($C1440="1 - HöS",'C1. Verprobung'!$E$17,
IF($C1440="2 - HöS/HS",'C1. Verprobung'!$E$18,
IF($C1440="3 - HS",'C1. Verprobung'!$E$19,
IF($C1440="4 - HS/MS",'C1. Verprobung'!$E$20,
IF($C1440="5 - MS",'C1. Verprobung'!$E$21,
IF($C1440="6 - MS/NS",'C1. Verprobung'!$E$22,
IF($C1440="7 - NS",'C1. Verprobung'!$E$23,"-")))))))</f>
        <v>-</v>
      </c>
      <c r="R1440" s="322" t="str">
        <f>IF($C1440="1 - HöS",'C1. Verprobung'!$F$17,
IF($C1440="2 - HöS/HS",'C1. Verprobung'!$F$18,
IF($C1440="3 - HS",'C1. Verprobung'!$F$19,
IF($C1440="4 - HS/MS",'C1. Verprobung'!$F$20,
IF($C1440="5 - MS",'C1. Verprobung'!$F$21,
IF($C1440="6 - MS/NS",'C1. Verprobung'!$F$22,
IF($C1440="7 - NS",'C1. Verprobung'!$F$23,"-")))))))</f>
        <v>-</v>
      </c>
      <c r="S1440" s="151"/>
      <c r="T1440" s="181">
        <f t="shared" si="113"/>
        <v>0</v>
      </c>
      <c r="U1440" s="181">
        <f t="shared" si="114"/>
        <v>0</v>
      </c>
      <c r="V1440" s="181">
        <f t="shared" si="115"/>
        <v>0</v>
      </c>
      <c r="W1440" s="181">
        <f t="shared" si="116"/>
        <v>0</v>
      </c>
      <c r="X1440" s="181">
        <f t="shared" si="117"/>
        <v>0</v>
      </c>
    </row>
    <row r="1441" spans="2:24" ht="15" customHeight="1" x14ac:dyDescent="0.2">
      <c r="B1441" s="337" t="s">
        <v>36</v>
      </c>
      <c r="C1441" s="133" t="s">
        <v>36</v>
      </c>
      <c r="D1441" s="133" t="s">
        <v>36</v>
      </c>
      <c r="E1441" s="133"/>
      <c r="F1441" s="133"/>
      <c r="G1441" s="133"/>
      <c r="H1441" s="133"/>
      <c r="I1441" s="133"/>
      <c r="J1441" s="133"/>
      <c r="K1441" s="154"/>
      <c r="L1441" s="154"/>
      <c r="M1441" s="154"/>
      <c r="N1441" s="154"/>
      <c r="O1441" s="322" t="str">
        <f>IF($C1441="1 - HöS",'C1. Verprobung'!$C$17,
IF($C1441="2 - HöS/HS",'C1. Verprobung'!$C$18,
IF($C1441="3 - HS",'C1. Verprobung'!$C$19,
IF($C1441="4 - HS/MS",'C1. Verprobung'!$C$20,
IF($C1441="5 - MS",'C1. Verprobung'!$C$21,
IF($C1441="6 - MS/NS",'C1. Verprobung'!$C$22,
IF($C1441="7 - NS",'C1. Verprobung'!$C$23,"-")))))))</f>
        <v>-</v>
      </c>
      <c r="P1441" s="322" t="str">
        <f>IF($C1441="1 - HöS",'C1. Verprobung'!$D$17,
IF($C1441="2 - HöS/HS",'C1. Verprobung'!$D$18,
IF($C1441="3 - HS",'C1. Verprobung'!$D$19,
IF($C1441="4 - HS/MS",'C1. Verprobung'!$D$20,
IF($C1441="5 - MS",'C1. Verprobung'!$D$21,
IF($C1441="6 - MS/NS",'C1. Verprobung'!$D$22,
IF($C1441="7 - NS",'C1. Verprobung'!$D$23,"-")))))))</f>
        <v>-</v>
      </c>
      <c r="Q1441" s="322" t="str">
        <f>IF($C1441="1 - HöS",'C1. Verprobung'!$E$17,
IF($C1441="2 - HöS/HS",'C1. Verprobung'!$E$18,
IF($C1441="3 - HS",'C1. Verprobung'!$E$19,
IF($C1441="4 - HS/MS",'C1. Verprobung'!$E$20,
IF($C1441="5 - MS",'C1. Verprobung'!$E$21,
IF($C1441="6 - MS/NS",'C1. Verprobung'!$E$22,
IF($C1441="7 - NS",'C1. Verprobung'!$E$23,"-")))))))</f>
        <v>-</v>
      </c>
      <c r="R1441" s="322" t="str">
        <f>IF($C1441="1 - HöS",'C1. Verprobung'!$F$17,
IF($C1441="2 - HöS/HS",'C1. Verprobung'!$F$18,
IF($C1441="3 - HS",'C1. Verprobung'!$F$19,
IF($C1441="4 - HS/MS",'C1. Verprobung'!$F$20,
IF($C1441="5 - MS",'C1. Verprobung'!$F$21,
IF($C1441="6 - MS/NS",'C1. Verprobung'!$F$22,
IF($C1441="7 - NS",'C1. Verprobung'!$F$23,"-")))))))</f>
        <v>-</v>
      </c>
      <c r="S1441" s="151"/>
      <c r="T1441" s="181">
        <f t="shared" si="113"/>
        <v>0</v>
      </c>
      <c r="U1441" s="181">
        <f t="shared" si="114"/>
        <v>0</v>
      </c>
      <c r="V1441" s="181">
        <f t="shared" si="115"/>
        <v>0</v>
      </c>
      <c r="W1441" s="181">
        <f t="shared" si="116"/>
        <v>0</v>
      </c>
      <c r="X1441" s="181">
        <f t="shared" si="117"/>
        <v>0</v>
      </c>
    </row>
    <row r="1442" spans="2:24" ht="15" customHeight="1" x14ac:dyDescent="0.2">
      <c r="B1442" s="337" t="s">
        <v>36</v>
      </c>
      <c r="C1442" s="133" t="s">
        <v>36</v>
      </c>
      <c r="D1442" s="133" t="s">
        <v>36</v>
      </c>
      <c r="E1442" s="133"/>
      <c r="F1442" s="133"/>
      <c r="G1442" s="133"/>
      <c r="H1442" s="133"/>
      <c r="I1442" s="133"/>
      <c r="J1442" s="133"/>
      <c r="K1442" s="154"/>
      <c r="L1442" s="154"/>
      <c r="M1442" s="154"/>
      <c r="N1442" s="154"/>
      <c r="O1442" s="322" t="str">
        <f>IF($C1442="1 - HöS",'C1. Verprobung'!$C$17,
IF($C1442="2 - HöS/HS",'C1. Verprobung'!$C$18,
IF($C1442="3 - HS",'C1. Verprobung'!$C$19,
IF($C1442="4 - HS/MS",'C1. Verprobung'!$C$20,
IF($C1442="5 - MS",'C1. Verprobung'!$C$21,
IF($C1442="6 - MS/NS",'C1. Verprobung'!$C$22,
IF($C1442="7 - NS",'C1. Verprobung'!$C$23,"-")))))))</f>
        <v>-</v>
      </c>
      <c r="P1442" s="322" t="str">
        <f>IF($C1442="1 - HöS",'C1. Verprobung'!$D$17,
IF($C1442="2 - HöS/HS",'C1. Verprobung'!$D$18,
IF($C1442="3 - HS",'C1. Verprobung'!$D$19,
IF($C1442="4 - HS/MS",'C1. Verprobung'!$D$20,
IF($C1442="5 - MS",'C1. Verprobung'!$D$21,
IF($C1442="6 - MS/NS",'C1. Verprobung'!$D$22,
IF($C1442="7 - NS",'C1. Verprobung'!$D$23,"-")))))))</f>
        <v>-</v>
      </c>
      <c r="Q1442" s="322" t="str">
        <f>IF($C1442="1 - HöS",'C1. Verprobung'!$E$17,
IF($C1442="2 - HöS/HS",'C1. Verprobung'!$E$18,
IF($C1442="3 - HS",'C1. Verprobung'!$E$19,
IF($C1442="4 - HS/MS",'C1. Verprobung'!$E$20,
IF($C1442="5 - MS",'C1. Verprobung'!$E$21,
IF($C1442="6 - MS/NS",'C1. Verprobung'!$E$22,
IF($C1442="7 - NS",'C1. Verprobung'!$E$23,"-")))))))</f>
        <v>-</v>
      </c>
      <c r="R1442" s="322" t="str">
        <f>IF($C1442="1 - HöS",'C1. Verprobung'!$F$17,
IF($C1442="2 - HöS/HS",'C1. Verprobung'!$F$18,
IF($C1442="3 - HS",'C1. Verprobung'!$F$19,
IF($C1442="4 - HS/MS",'C1. Verprobung'!$F$20,
IF($C1442="5 - MS",'C1. Verprobung'!$F$21,
IF($C1442="6 - MS/NS",'C1. Verprobung'!$F$22,
IF($C1442="7 - NS",'C1. Verprobung'!$F$23,"-")))))))</f>
        <v>-</v>
      </c>
      <c r="S1442" s="151"/>
      <c r="T1442" s="181">
        <f t="shared" si="113"/>
        <v>0</v>
      </c>
      <c r="U1442" s="181">
        <f t="shared" si="114"/>
        <v>0</v>
      </c>
      <c r="V1442" s="181">
        <f t="shared" si="115"/>
        <v>0</v>
      </c>
      <c r="W1442" s="181">
        <f t="shared" si="116"/>
        <v>0</v>
      </c>
      <c r="X1442" s="181">
        <f t="shared" si="117"/>
        <v>0</v>
      </c>
    </row>
    <row r="1443" spans="2:24" ht="15" customHeight="1" x14ac:dyDescent="0.2">
      <c r="B1443" s="337" t="s">
        <v>36</v>
      </c>
      <c r="C1443" s="133" t="s">
        <v>36</v>
      </c>
      <c r="D1443" s="133" t="s">
        <v>36</v>
      </c>
      <c r="E1443" s="133"/>
      <c r="F1443" s="133"/>
      <c r="G1443" s="133"/>
      <c r="H1443" s="133"/>
      <c r="I1443" s="133"/>
      <c r="J1443" s="133"/>
      <c r="K1443" s="154"/>
      <c r="L1443" s="154"/>
      <c r="M1443" s="154"/>
      <c r="N1443" s="154"/>
      <c r="O1443" s="322" t="str">
        <f>IF($C1443="1 - HöS",'C1. Verprobung'!$C$17,
IF($C1443="2 - HöS/HS",'C1. Verprobung'!$C$18,
IF($C1443="3 - HS",'C1. Verprobung'!$C$19,
IF($C1443="4 - HS/MS",'C1. Verprobung'!$C$20,
IF($C1443="5 - MS",'C1. Verprobung'!$C$21,
IF($C1443="6 - MS/NS",'C1. Verprobung'!$C$22,
IF($C1443="7 - NS",'C1. Verprobung'!$C$23,"-")))))))</f>
        <v>-</v>
      </c>
      <c r="P1443" s="322" t="str">
        <f>IF($C1443="1 - HöS",'C1. Verprobung'!$D$17,
IF($C1443="2 - HöS/HS",'C1. Verprobung'!$D$18,
IF($C1443="3 - HS",'C1. Verprobung'!$D$19,
IF($C1443="4 - HS/MS",'C1. Verprobung'!$D$20,
IF($C1443="5 - MS",'C1. Verprobung'!$D$21,
IF($C1443="6 - MS/NS",'C1. Verprobung'!$D$22,
IF($C1443="7 - NS",'C1. Verprobung'!$D$23,"-")))))))</f>
        <v>-</v>
      </c>
      <c r="Q1443" s="322" t="str">
        <f>IF($C1443="1 - HöS",'C1. Verprobung'!$E$17,
IF($C1443="2 - HöS/HS",'C1. Verprobung'!$E$18,
IF($C1443="3 - HS",'C1. Verprobung'!$E$19,
IF($C1443="4 - HS/MS",'C1. Verprobung'!$E$20,
IF($C1443="5 - MS",'C1. Verprobung'!$E$21,
IF($C1443="6 - MS/NS",'C1. Verprobung'!$E$22,
IF($C1443="7 - NS",'C1. Verprobung'!$E$23,"-")))))))</f>
        <v>-</v>
      </c>
      <c r="R1443" s="322" t="str">
        <f>IF($C1443="1 - HöS",'C1. Verprobung'!$F$17,
IF($C1443="2 - HöS/HS",'C1. Verprobung'!$F$18,
IF($C1443="3 - HS",'C1. Verprobung'!$F$19,
IF($C1443="4 - HS/MS",'C1. Verprobung'!$F$20,
IF($C1443="5 - MS",'C1. Verprobung'!$F$21,
IF($C1443="6 - MS/NS",'C1. Verprobung'!$F$22,
IF($C1443="7 - NS",'C1. Verprobung'!$F$23,"-")))))))</f>
        <v>-</v>
      </c>
      <c r="S1443" s="151"/>
      <c r="T1443" s="181">
        <f t="shared" si="113"/>
        <v>0</v>
      </c>
      <c r="U1443" s="181">
        <f t="shared" si="114"/>
        <v>0</v>
      </c>
      <c r="V1443" s="181">
        <f t="shared" si="115"/>
        <v>0</v>
      </c>
      <c r="W1443" s="181">
        <f t="shared" si="116"/>
        <v>0</v>
      </c>
      <c r="X1443" s="181">
        <f t="shared" si="117"/>
        <v>0</v>
      </c>
    </row>
    <row r="1444" spans="2:24" ht="15" customHeight="1" x14ac:dyDescent="0.2">
      <c r="B1444" s="337" t="s">
        <v>36</v>
      </c>
      <c r="C1444" s="133" t="s">
        <v>36</v>
      </c>
      <c r="D1444" s="133" t="s">
        <v>36</v>
      </c>
      <c r="E1444" s="133"/>
      <c r="F1444" s="133"/>
      <c r="G1444" s="133"/>
      <c r="H1444" s="133"/>
      <c r="I1444" s="133"/>
      <c r="J1444" s="133"/>
      <c r="K1444" s="154"/>
      <c r="L1444" s="154"/>
      <c r="M1444" s="154"/>
      <c r="N1444" s="154"/>
      <c r="O1444" s="322" t="str">
        <f>IF($C1444="1 - HöS",'C1. Verprobung'!$C$17,
IF($C1444="2 - HöS/HS",'C1. Verprobung'!$C$18,
IF($C1444="3 - HS",'C1. Verprobung'!$C$19,
IF($C1444="4 - HS/MS",'C1. Verprobung'!$C$20,
IF($C1444="5 - MS",'C1. Verprobung'!$C$21,
IF($C1444="6 - MS/NS",'C1. Verprobung'!$C$22,
IF($C1444="7 - NS",'C1. Verprobung'!$C$23,"-")))))))</f>
        <v>-</v>
      </c>
      <c r="P1444" s="322" t="str">
        <f>IF($C1444="1 - HöS",'C1. Verprobung'!$D$17,
IF($C1444="2 - HöS/HS",'C1. Verprobung'!$D$18,
IF($C1444="3 - HS",'C1. Verprobung'!$D$19,
IF($C1444="4 - HS/MS",'C1. Verprobung'!$D$20,
IF($C1444="5 - MS",'C1. Verprobung'!$D$21,
IF($C1444="6 - MS/NS",'C1. Verprobung'!$D$22,
IF($C1444="7 - NS",'C1. Verprobung'!$D$23,"-")))))))</f>
        <v>-</v>
      </c>
      <c r="Q1444" s="322" t="str">
        <f>IF($C1444="1 - HöS",'C1. Verprobung'!$E$17,
IF($C1444="2 - HöS/HS",'C1. Verprobung'!$E$18,
IF($C1444="3 - HS",'C1. Verprobung'!$E$19,
IF($C1444="4 - HS/MS",'C1. Verprobung'!$E$20,
IF($C1444="5 - MS",'C1. Verprobung'!$E$21,
IF($C1444="6 - MS/NS",'C1. Verprobung'!$E$22,
IF($C1444="7 - NS",'C1. Verprobung'!$E$23,"-")))))))</f>
        <v>-</v>
      </c>
      <c r="R1444" s="322" t="str">
        <f>IF($C1444="1 - HöS",'C1. Verprobung'!$F$17,
IF($C1444="2 - HöS/HS",'C1. Verprobung'!$F$18,
IF($C1444="3 - HS",'C1. Verprobung'!$F$19,
IF($C1444="4 - HS/MS",'C1. Verprobung'!$F$20,
IF($C1444="5 - MS",'C1. Verprobung'!$F$21,
IF($C1444="6 - MS/NS",'C1. Verprobung'!$F$22,
IF($C1444="7 - NS",'C1. Verprobung'!$F$23,"-")))))))</f>
        <v>-</v>
      </c>
      <c r="S1444" s="151"/>
      <c r="T1444" s="181">
        <f t="shared" si="113"/>
        <v>0</v>
      </c>
      <c r="U1444" s="181">
        <f t="shared" si="114"/>
        <v>0</v>
      </c>
      <c r="V1444" s="181">
        <f t="shared" si="115"/>
        <v>0</v>
      </c>
      <c r="W1444" s="181">
        <f t="shared" si="116"/>
        <v>0</v>
      </c>
      <c r="X1444" s="181">
        <f t="shared" si="117"/>
        <v>0</v>
      </c>
    </row>
    <row r="1445" spans="2:24" ht="15" customHeight="1" x14ac:dyDescent="0.2">
      <c r="B1445" s="337" t="s">
        <v>36</v>
      </c>
      <c r="C1445" s="133" t="s">
        <v>36</v>
      </c>
      <c r="D1445" s="133" t="s">
        <v>36</v>
      </c>
      <c r="E1445" s="133"/>
      <c r="F1445" s="133"/>
      <c r="G1445" s="133"/>
      <c r="H1445" s="133"/>
      <c r="I1445" s="133"/>
      <c r="J1445" s="133"/>
      <c r="K1445" s="154"/>
      <c r="L1445" s="154"/>
      <c r="M1445" s="154"/>
      <c r="N1445" s="154"/>
      <c r="O1445" s="322" t="str">
        <f>IF($C1445="1 - HöS",'C1. Verprobung'!$C$17,
IF($C1445="2 - HöS/HS",'C1. Verprobung'!$C$18,
IF($C1445="3 - HS",'C1. Verprobung'!$C$19,
IF($C1445="4 - HS/MS",'C1. Verprobung'!$C$20,
IF($C1445="5 - MS",'C1. Verprobung'!$C$21,
IF($C1445="6 - MS/NS",'C1. Verprobung'!$C$22,
IF($C1445="7 - NS",'C1. Verprobung'!$C$23,"-")))))))</f>
        <v>-</v>
      </c>
      <c r="P1445" s="322" t="str">
        <f>IF($C1445="1 - HöS",'C1. Verprobung'!$D$17,
IF($C1445="2 - HöS/HS",'C1. Verprobung'!$D$18,
IF($C1445="3 - HS",'C1. Verprobung'!$D$19,
IF($C1445="4 - HS/MS",'C1. Verprobung'!$D$20,
IF($C1445="5 - MS",'C1. Verprobung'!$D$21,
IF($C1445="6 - MS/NS",'C1. Verprobung'!$D$22,
IF($C1445="7 - NS",'C1. Verprobung'!$D$23,"-")))))))</f>
        <v>-</v>
      </c>
      <c r="Q1445" s="322" t="str">
        <f>IF($C1445="1 - HöS",'C1. Verprobung'!$E$17,
IF($C1445="2 - HöS/HS",'C1. Verprobung'!$E$18,
IF($C1445="3 - HS",'C1. Verprobung'!$E$19,
IF($C1445="4 - HS/MS",'C1. Verprobung'!$E$20,
IF($C1445="5 - MS",'C1. Verprobung'!$E$21,
IF($C1445="6 - MS/NS",'C1. Verprobung'!$E$22,
IF($C1445="7 - NS",'C1. Verprobung'!$E$23,"-")))))))</f>
        <v>-</v>
      </c>
      <c r="R1445" s="322" t="str">
        <f>IF($C1445="1 - HöS",'C1. Verprobung'!$F$17,
IF($C1445="2 - HöS/HS",'C1. Verprobung'!$F$18,
IF($C1445="3 - HS",'C1. Verprobung'!$F$19,
IF($C1445="4 - HS/MS",'C1. Verprobung'!$F$20,
IF($C1445="5 - MS",'C1. Verprobung'!$F$21,
IF($C1445="6 - MS/NS",'C1. Verprobung'!$F$22,
IF($C1445="7 - NS",'C1. Verprobung'!$F$23,"-")))))))</f>
        <v>-</v>
      </c>
      <c r="S1445" s="151"/>
      <c r="T1445" s="181">
        <f t="shared" si="113"/>
        <v>0</v>
      </c>
      <c r="U1445" s="181">
        <f t="shared" si="114"/>
        <v>0</v>
      </c>
      <c r="V1445" s="181">
        <f t="shared" si="115"/>
        <v>0</v>
      </c>
      <c r="W1445" s="181">
        <f t="shared" si="116"/>
        <v>0</v>
      </c>
      <c r="X1445" s="181">
        <f t="shared" si="117"/>
        <v>0</v>
      </c>
    </row>
    <row r="1446" spans="2:24" ht="15" customHeight="1" x14ac:dyDescent="0.2">
      <c r="B1446" s="337" t="s">
        <v>36</v>
      </c>
      <c r="C1446" s="133" t="s">
        <v>36</v>
      </c>
      <c r="D1446" s="133" t="s">
        <v>36</v>
      </c>
      <c r="E1446" s="133"/>
      <c r="F1446" s="133"/>
      <c r="G1446" s="133"/>
      <c r="H1446" s="133"/>
      <c r="I1446" s="133"/>
      <c r="J1446" s="133"/>
      <c r="K1446" s="154"/>
      <c r="L1446" s="154"/>
      <c r="M1446" s="154"/>
      <c r="N1446" s="154"/>
      <c r="O1446" s="322" t="str">
        <f>IF($C1446="1 - HöS",'C1. Verprobung'!$C$17,
IF($C1446="2 - HöS/HS",'C1. Verprobung'!$C$18,
IF($C1446="3 - HS",'C1. Verprobung'!$C$19,
IF($C1446="4 - HS/MS",'C1. Verprobung'!$C$20,
IF($C1446="5 - MS",'C1. Verprobung'!$C$21,
IF($C1446="6 - MS/NS",'C1. Verprobung'!$C$22,
IF($C1446="7 - NS",'C1. Verprobung'!$C$23,"-")))))))</f>
        <v>-</v>
      </c>
      <c r="P1446" s="322" t="str">
        <f>IF($C1446="1 - HöS",'C1. Verprobung'!$D$17,
IF($C1446="2 - HöS/HS",'C1. Verprobung'!$D$18,
IF($C1446="3 - HS",'C1. Verprobung'!$D$19,
IF($C1446="4 - HS/MS",'C1. Verprobung'!$D$20,
IF($C1446="5 - MS",'C1. Verprobung'!$D$21,
IF($C1446="6 - MS/NS",'C1. Verprobung'!$D$22,
IF($C1446="7 - NS",'C1. Verprobung'!$D$23,"-")))))))</f>
        <v>-</v>
      </c>
      <c r="Q1446" s="322" t="str">
        <f>IF($C1446="1 - HöS",'C1. Verprobung'!$E$17,
IF($C1446="2 - HöS/HS",'C1. Verprobung'!$E$18,
IF($C1446="3 - HS",'C1. Verprobung'!$E$19,
IF($C1446="4 - HS/MS",'C1. Verprobung'!$E$20,
IF($C1446="5 - MS",'C1. Verprobung'!$E$21,
IF($C1446="6 - MS/NS",'C1. Verprobung'!$E$22,
IF($C1446="7 - NS",'C1. Verprobung'!$E$23,"-")))))))</f>
        <v>-</v>
      </c>
      <c r="R1446" s="322" t="str">
        <f>IF($C1446="1 - HöS",'C1. Verprobung'!$F$17,
IF($C1446="2 - HöS/HS",'C1. Verprobung'!$F$18,
IF($C1446="3 - HS",'C1. Verprobung'!$F$19,
IF($C1446="4 - HS/MS",'C1. Verprobung'!$F$20,
IF($C1446="5 - MS",'C1. Verprobung'!$F$21,
IF($C1446="6 - MS/NS",'C1. Verprobung'!$F$22,
IF($C1446="7 - NS",'C1. Verprobung'!$F$23,"-")))))))</f>
        <v>-</v>
      </c>
      <c r="S1446" s="151"/>
      <c r="T1446" s="181">
        <f t="shared" si="113"/>
        <v>0</v>
      </c>
      <c r="U1446" s="181">
        <f t="shared" si="114"/>
        <v>0</v>
      </c>
      <c r="V1446" s="181">
        <f t="shared" si="115"/>
        <v>0</v>
      </c>
      <c r="W1446" s="181">
        <f t="shared" si="116"/>
        <v>0</v>
      </c>
      <c r="X1446" s="181">
        <f t="shared" si="117"/>
        <v>0</v>
      </c>
    </row>
    <row r="1447" spans="2:24" ht="15" customHeight="1" x14ac:dyDescent="0.2">
      <c r="B1447" s="337" t="s">
        <v>36</v>
      </c>
      <c r="C1447" s="133" t="s">
        <v>36</v>
      </c>
      <c r="D1447" s="133" t="s">
        <v>36</v>
      </c>
      <c r="E1447" s="133"/>
      <c r="F1447" s="133"/>
      <c r="G1447" s="133"/>
      <c r="H1447" s="133"/>
      <c r="I1447" s="133"/>
      <c r="J1447" s="133"/>
      <c r="K1447" s="154"/>
      <c r="L1447" s="154"/>
      <c r="M1447" s="154"/>
      <c r="N1447" s="154"/>
      <c r="O1447" s="322" t="str">
        <f>IF($C1447="1 - HöS",'C1. Verprobung'!$C$17,
IF($C1447="2 - HöS/HS",'C1. Verprobung'!$C$18,
IF($C1447="3 - HS",'C1. Verprobung'!$C$19,
IF($C1447="4 - HS/MS",'C1. Verprobung'!$C$20,
IF($C1447="5 - MS",'C1. Verprobung'!$C$21,
IF($C1447="6 - MS/NS",'C1. Verprobung'!$C$22,
IF($C1447="7 - NS",'C1. Verprobung'!$C$23,"-")))))))</f>
        <v>-</v>
      </c>
      <c r="P1447" s="322" t="str">
        <f>IF($C1447="1 - HöS",'C1. Verprobung'!$D$17,
IF($C1447="2 - HöS/HS",'C1. Verprobung'!$D$18,
IF($C1447="3 - HS",'C1. Verprobung'!$D$19,
IF($C1447="4 - HS/MS",'C1. Verprobung'!$D$20,
IF($C1447="5 - MS",'C1. Verprobung'!$D$21,
IF($C1447="6 - MS/NS",'C1. Verprobung'!$D$22,
IF($C1447="7 - NS",'C1. Verprobung'!$D$23,"-")))))))</f>
        <v>-</v>
      </c>
      <c r="Q1447" s="322" t="str">
        <f>IF($C1447="1 - HöS",'C1. Verprobung'!$E$17,
IF($C1447="2 - HöS/HS",'C1. Verprobung'!$E$18,
IF($C1447="3 - HS",'C1. Verprobung'!$E$19,
IF($C1447="4 - HS/MS",'C1. Verprobung'!$E$20,
IF($C1447="5 - MS",'C1. Verprobung'!$E$21,
IF($C1447="6 - MS/NS",'C1. Verprobung'!$E$22,
IF($C1447="7 - NS",'C1. Verprobung'!$E$23,"-")))))))</f>
        <v>-</v>
      </c>
      <c r="R1447" s="322" t="str">
        <f>IF($C1447="1 - HöS",'C1. Verprobung'!$F$17,
IF($C1447="2 - HöS/HS",'C1. Verprobung'!$F$18,
IF($C1447="3 - HS",'C1. Verprobung'!$F$19,
IF($C1447="4 - HS/MS",'C1. Verprobung'!$F$20,
IF($C1447="5 - MS",'C1. Verprobung'!$F$21,
IF($C1447="6 - MS/NS",'C1. Verprobung'!$F$22,
IF($C1447="7 - NS",'C1. Verprobung'!$F$23,"-")))))))</f>
        <v>-</v>
      </c>
      <c r="S1447" s="151"/>
      <c r="T1447" s="181">
        <f t="shared" si="113"/>
        <v>0</v>
      </c>
      <c r="U1447" s="181">
        <f t="shared" si="114"/>
        <v>0</v>
      </c>
      <c r="V1447" s="181">
        <f t="shared" si="115"/>
        <v>0</v>
      </c>
      <c r="W1447" s="181">
        <f t="shared" si="116"/>
        <v>0</v>
      </c>
      <c r="X1447" s="181">
        <f t="shared" si="117"/>
        <v>0</v>
      </c>
    </row>
    <row r="1448" spans="2:24" ht="15" customHeight="1" x14ac:dyDescent="0.2">
      <c r="B1448" s="337" t="s">
        <v>36</v>
      </c>
      <c r="C1448" s="133" t="s">
        <v>36</v>
      </c>
      <c r="D1448" s="133" t="s">
        <v>36</v>
      </c>
      <c r="E1448" s="133"/>
      <c r="F1448" s="133"/>
      <c r="G1448" s="133"/>
      <c r="H1448" s="133"/>
      <c r="I1448" s="133"/>
      <c r="J1448" s="133"/>
      <c r="K1448" s="154"/>
      <c r="L1448" s="154"/>
      <c r="M1448" s="154"/>
      <c r="N1448" s="154"/>
      <c r="O1448" s="322" t="str">
        <f>IF($C1448="1 - HöS",'C1. Verprobung'!$C$17,
IF($C1448="2 - HöS/HS",'C1. Verprobung'!$C$18,
IF($C1448="3 - HS",'C1. Verprobung'!$C$19,
IF($C1448="4 - HS/MS",'C1. Verprobung'!$C$20,
IF($C1448="5 - MS",'C1. Verprobung'!$C$21,
IF($C1448="6 - MS/NS",'C1. Verprobung'!$C$22,
IF($C1448="7 - NS",'C1. Verprobung'!$C$23,"-")))))))</f>
        <v>-</v>
      </c>
      <c r="P1448" s="322" t="str">
        <f>IF($C1448="1 - HöS",'C1. Verprobung'!$D$17,
IF($C1448="2 - HöS/HS",'C1. Verprobung'!$D$18,
IF($C1448="3 - HS",'C1. Verprobung'!$D$19,
IF($C1448="4 - HS/MS",'C1. Verprobung'!$D$20,
IF($C1448="5 - MS",'C1. Verprobung'!$D$21,
IF($C1448="6 - MS/NS",'C1. Verprobung'!$D$22,
IF($C1448="7 - NS",'C1. Verprobung'!$D$23,"-")))))))</f>
        <v>-</v>
      </c>
      <c r="Q1448" s="322" t="str">
        <f>IF($C1448="1 - HöS",'C1. Verprobung'!$E$17,
IF($C1448="2 - HöS/HS",'C1. Verprobung'!$E$18,
IF($C1448="3 - HS",'C1. Verprobung'!$E$19,
IF($C1448="4 - HS/MS",'C1. Verprobung'!$E$20,
IF($C1448="5 - MS",'C1. Verprobung'!$E$21,
IF($C1448="6 - MS/NS",'C1. Verprobung'!$E$22,
IF($C1448="7 - NS",'C1. Verprobung'!$E$23,"-")))))))</f>
        <v>-</v>
      </c>
      <c r="R1448" s="322" t="str">
        <f>IF($C1448="1 - HöS",'C1. Verprobung'!$F$17,
IF($C1448="2 - HöS/HS",'C1. Verprobung'!$F$18,
IF($C1448="3 - HS",'C1. Verprobung'!$F$19,
IF($C1448="4 - HS/MS",'C1. Verprobung'!$F$20,
IF($C1448="5 - MS",'C1. Verprobung'!$F$21,
IF($C1448="6 - MS/NS",'C1. Verprobung'!$F$22,
IF($C1448="7 - NS",'C1. Verprobung'!$F$23,"-")))))))</f>
        <v>-</v>
      </c>
      <c r="S1448" s="151"/>
      <c r="T1448" s="181">
        <f t="shared" si="113"/>
        <v>0</v>
      </c>
      <c r="U1448" s="181">
        <f t="shared" si="114"/>
        <v>0</v>
      </c>
      <c r="V1448" s="181">
        <f t="shared" si="115"/>
        <v>0</v>
      </c>
      <c r="W1448" s="181">
        <f t="shared" si="116"/>
        <v>0</v>
      </c>
      <c r="X1448" s="181">
        <f t="shared" si="117"/>
        <v>0</v>
      </c>
    </row>
    <row r="1449" spans="2:24" ht="15" customHeight="1" x14ac:dyDescent="0.2">
      <c r="B1449" s="337" t="s">
        <v>36</v>
      </c>
      <c r="C1449" s="133" t="s">
        <v>36</v>
      </c>
      <c r="D1449" s="133" t="s">
        <v>36</v>
      </c>
      <c r="E1449" s="133"/>
      <c r="F1449" s="133"/>
      <c r="G1449" s="133"/>
      <c r="H1449" s="133"/>
      <c r="I1449" s="133"/>
      <c r="J1449" s="133"/>
      <c r="K1449" s="154"/>
      <c r="L1449" s="154"/>
      <c r="M1449" s="154"/>
      <c r="N1449" s="154"/>
      <c r="O1449" s="322" t="str">
        <f>IF($C1449="1 - HöS",'C1. Verprobung'!$C$17,
IF($C1449="2 - HöS/HS",'C1. Verprobung'!$C$18,
IF($C1449="3 - HS",'C1. Verprobung'!$C$19,
IF($C1449="4 - HS/MS",'C1. Verprobung'!$C$20,
IF($C1449="5 - MS",'C1. Verprobung'!$C$21,
IF($C1449="6 - MS/NS",'C1. Verprobung'!$C$22,
IF($C1449="7 - NS",'C1. Verprobung'!$C$23,"-")))))))</f>
        <v>-</v>
      </c>
      <c r="P1449" s="322" t="str">
        <f>IF($C1449="1 - HöS",'C1. Verprobung'!$D$17,
IF($C1449="2 - HöS/HS",'C1. Verprobung'!$D$18,
IF($C1449="3 - HS",'C1. Verprobung'!$D$19,
IF($C1449="4 - HS/MS",'C1. Verprobung'!$D$20,
IF($C1449="5 - MS",'C1. Verprobung'!$D$21,
IF($C1449="6 - MS/NS",'C1. Verprobung'!$D$22,
IF($C1449="7 - NS",'C1. Verprobung'!$D$23,"-")))))))</f>
        <v>-</v>
      </c>
      <c r="Q1449" s="322" t="str">
        <f>IF($C1449="1 - HöS",'C1. Verprobung'!$E$17,
IF($C1449="2 - HöS/HS",'C1. Verprobung'!$E$18,
IF($C1449="3 - HS",'C1. Verprobung'!$E$19,
IF($C1449="4 - HS/MS",'C1. Verprobung'!$E$20,
IF($C1449="5 - MS",'C1. Verprobung'!$E$21,
IF($C1449="6 - MS/NS",'C1. Verprobung'!$E$22,
IF($C1449="7 - NS",'C1. Verprobung'!$E$23,"-")))))))</f>
        <v>-</v>
      </c>
      <c r="R1449" s="322" t="str">
        <f>IF($C1449="1 - HöS",'C1. Verprobung'!$F$17,
IF($C1449="2 - HöS/HS",'C1. Verprobung'!$F$18,
IF($C1449="3 - HS",'C1. Verprobung'!$F$19,
IF($C1449="4 - HS/MS",'C1. Verprobung'!$F$20,
IF($C1449="5 - MS",'C1. Verprobung'!$F$21,
IF($C1449="6 - MS/NS",'C1. Verprobung'!$F$22,
IF($C1449="7 - NS",'C1. Verprobung'!$F$23,"-")))))))</f>
        <v>-</v>
      </c>
      <c r="S1449" s="151"/>
      <c r="T1449" s="181">
        <f t="shared" si="113"/>
        <v>0</v>
      </c>
      <c r="U1449" s="181">
        <f t="shared" si="114"/>
        <v>0</v>
      </c>
      <c r="V1449" s="181">
        <f t="shared" si="115"/>
        <v>0</v>
      </c>
      <c r="W1449" s="181">
        <f t="shared" si="116"/>
        <v>0</v>
      </c>
      <c r="X1449" s="181">
        <f t="shared" si="117"/>
        <v>0</v>
      </c>
    </row>
    <row r="1450" spans="2:24" ht="15" customHeight="1" x14ac:dyDescent="0.2">
      <c r="B1450" s="337" t="s">
        <v>36</v>
      </c>
      <c r="C1450" s="133" t="s">
        <v>36</v>
      </c>
      <c r="D1450" s="133" t="s">
        <v>36</v>
      </c>
      <c r="E1450" s="133"/>
      <c r="F1450" s="133"/>
      <c r="G1450" s="133"/>
      <c r="H1450" s="133"/>
      <c r="I1450" s="133"/>
      <c r="J1450" s="133"/>
      <c r="K1450" s="154"/>
      <c r="L1450" s="154"/>
      <c r="M1450" s="154"/>
      <c r="N1450" s="154"/>
      <c r="O1450" s="322" t="str">
        <f>IF($C1450="1 - HöS",'C1. Verprobung'!$C$17,
IF($C1450="2 - HöS/HS",'C1. Verprobung'!$C$18,
IF($C1450="3 - HS",'C1. Verprobung'!$C$19,
IF($C1450="4 - HS/MS",'C1. Verprobung'!$C$20,
IF($C1450="5 - MS",'C1. Verprobung'!$C$21,
IF($C1450="6 - MS/NS",'C1. Verprobung'!$C$22,
IF($C1450="7 - NS",'C1. Verprobung'!$C$23,"-")))))))</f>
        <v>-</v>
      </c>
      <c r="P1450" s="322" t="str">
        <f>IF($C1450="1 - HöS",'C1. Verprobung'!$D$17,
IF($C1450="2 - HöS/HS",'C1. Verprobung'!$D$18,
IF($C1450="3 - HS",'C1. Verprobung'!$D$19,
IF($C1450="4 - HS/MS",'C1. Verprobung'!$D$20,
IF($C1450="5 - MS",'C1. Verprobung'!$D$21,
IF($C1450="6 - MS/NS",'C1. Verprobung'!$D$22,
IF($C1450="7 - NS",'C1. Verprobung'!$D$23,"-")))))))</f>
        <v>-</v>
      </c>
      <c r="Q1450" s="322" t="str">
        <f>IF($C1450="1 - HöS",'C1. Verprobung'!$E$17,
IF($C1450="2 - HöS/HS",'C1. Verprobung'!$E$18,
IF($C1450="3 - HS",'C1. Verprobung'!$E$19,
IF($C1450="4 - HS/MS",'C1. Verprobung'!$E$20,
IF($C1450="5 - MS",'C1. Verprobung'!$E$21,
IF($C1450="6 - MS/NS",'C1. Verprobung'!$E$22,
IF($C1450="7 - NS",'C1. Verprobung'!$E$23,"-")))))))</f>
        <v>-</v>
      </c>
      <c r="R1450" s="322" t="str">
        <f>IF($C1450="1 - HöS",'C1. Verprobung'!$F$17,
IF($C1450="2 - HöS/HS",'C1. Verprobung'!$F$18,
IF($C1450="3 - HS",'C1. Verprobung'!$F$19,
IF($C1450="4 - HS/MS",'C1. Verprobung'!$F$20,
IF($C1450="5 - MS",'C1. Verprobung'!$F$21,
IF($C1450="6 - MS/NS",'C1. Verprobung'!$F$22,
IF($C1450="7 - NS",'C1. Verprobung'!$F$23,"-")))))))</f>
        <v>-</v>
      </c>
      <c r="S1450" s="151"/>
      <c r="T1450" s="181">
        <f t="shared" si="113"/>
        <v>0</v>
      </c>
      <c r="U1450" s="181">
        <f t="shared" si="114"/>
        <v>0</v>
      </c>
      <c r="V1450" s="181">
        <f t="shared" si="115"/>
        <v>0</v>
      </c>
      <c r="W1450" s="181">
        <f t="shared" si="116"/>
        <v>0</v>
      </c>
      <c r="X1450" s="181">
        <f t="shared" si="117"/>
        <v>0</v>
      </c>
    </row>
    <row r="1451" spans="2:24" ht="15" customHeight="1" x14ac:dyDescent="0.2">
      <c r="B1451" s="337" t="s">
        <v>36</v>
      </c>
      <c r="C1451" s="133" t="s">
        <v>36</v>
      </c>
      <c r="D1451" s="133" t="s">
        <v>36</v>
      </c>
      <c r="E1451" s="133"/>
      <c r="F1451" s="133"/>
      <c r="G1451" s="133"/>
      <c r="H1451" s="133"/>
      <c r="I1451" s="133"/>
      <c r="J1451" s="133"/>
      <c r="K1451" s="154"/>
      <c r="L1451" s="154"/>
      <c r="M1451" s="154"/>
      <c r="N1451" s="154"/>
      <c r="O1451" s="322" t="str">
        <f>IF($C1451="1 - HöS",'C1. Verprobung'!$C$17,
IF($C1451="2 - HöS/HS",'C1. Verprobung'!$C$18,
IF($C1451="3 - HS",'C1. Verprobung'!$C$19,
IF($C1451="4 - HS/MS",'C1. Verprobung'!$C$20,
IF($C1451="5 - MS",'C1. Verprobung'!$C$21,
IF($C1451="6 - MS/NS",'C1. Verprobung'!$C$22,
IF($C1451="7 - NS",'C1. Verprobung'!$C$23,"-")))))))</f>
        <v>-</v>
      </c>
      <c r="P1451" s="322" t="str">
        <f>IF($C1451="1 - HöS",'C1. Verprobung'!$D$17,
IF($C1451="2 - HöS/HS",'C1. Verprobung'!$D$18,
IF($C1451="3 - HS",'C1. Verprobung'!$D$19,
IF($C1451="4 - HS/MS",'C1. Verprobung'!$D$20,
IF($C1451="5 - MS",'C1. Verprobung'!$D$21,
IF($C1451="6 - MS/NS",'C1. Verprobung'!$D$22,
IF($C1451="7 - NS",'C1. Verprobung'!$D$23,"-")))))))</f>
        <v>-</v>
      </c>
      <c r="Q1451" s="322" t="str">
        <f>IF($C1451="1 - HöS",'C1. Verprobung'!$E$17,
IF($C1451="2 - HöS/HS",'C1. Verprobung'!$E$18,
IF($C1451="3 - HS",'C1. Verprobung'!$E$19,
IF($C1451="4 - HS/MS",'C1. Verprobung'!$E$20,
IF($C1451="5 - MS",'C1. Verprobung'!$E$21,
IF($C1451="6 - MS/NS",'C1. Verprobung'!$E$22,
IF($C1451="7 - NS",'C1. Verprobung'!$E$23,"-")))))))</f>
        <v>-</v>
      </c>
      <c r="R1451" s="322" t="str">
        <f>IF($C1451="1 - HöS",'C1. Verprobung'!$F$17,
IF($C1451="2 - HöS/HS",'C1. Verprobung'!$F$18,
IF($C1451="3 - HS",'C1. Verprobung'!$F$19,
IF($C1451="4 - HS/MS",'C1. Verprobung'!$F$20,
IF($C1451="5 - MS",'C1. Verprobung'!$F$21,
IF($C1451="6 - MS/NS",'C1. Verprobung'!$F$22,
IF($C1451="7 - NS",'C1. Verprobung'!$F$23,"-")))))))</f>
        <v>-</v>
      </c>
      <c r="S1451" s="151"/>
      <c r="T1451" s="181">
        <f t="shared" si="113"/>
        <v>0</v>
      </c>
      <c r="U1451" s="181">
        <f t="shared" si="114"/>
        <v>0</v>
      </c>
      <c r="V1451" s="181">
        <f t="shared" si="115"/>
        <v>0</v>
      </c>
      <c r="W1451" s="181">
        <f t="shared" si="116"/>
        <v>0</v>
      </c>
      <c r="X1451" s="181">
        <f t="shared" si="117"/>
        <v>0</v>
      </c>
    </row>
    <row r="1452" spans="2:24" ht="15" customHeight="1" x14ac:dyDescent="0.2">
      <c r="B1452" s="337" t="s">
        <v>36</v>
      </c>
      <c r="C1452" s="133" t="s">
        <v>36</v>
      </c>
      <c r="D1452" s="133" t="s">
        <v>36</v>
      </c>
      <c r="E1452" s="133"/>
      <c r="F1452" s="133"/>
      <c r="G1452" s="133"/>
      <c r="H1452" s="133"/>
      <c r="I1452" s="133"/>
      <c r="J1452" s="133"/>
      <c r="K1452" s="154"/>
      <c r="L1452" s="154"/>
      <c r="M1452" s="154"/>
      <c r="N1452" s="154"/>
      <c r="O1452" s="322" t="str">
        <f>IF($C1452="1 - HöS",'C1. Verprobung'!$C$17,
IF($C1452="2 - HöS/HS",'C1. Verprobung'!$C$18,
IF($C1452="3 - HS",'C1. Verprobung'!$C$19,
IF($C1452="4 - HS/MS",'C1. Verprobung'!$C$20,
IF($C1452="5 - MS",'C1. Verprobung'!$C$21,
IF($C1452="6 - MS/NS",'C1. Verprobung'!$C$22,
IF($C1452="7 - NS",'C1. Verprobung'!$C$23,"-")))))))</f>
        <v>-</v>
      </c>
      <c r="P1452" s="322" t="str">
        <f>IF($C1452="1 - HöS",'C1. Verprobung'!$D$17,
IF($C1452="2 - HöS/HS",'C1. Verprobung'!$D$18,
IF($C1452="3 - HS",'C1. Verprobung'!$D$19,
IF($C1452="4 - HS/MS",'C1. Verprobung'!$D$20,
IF($C1452="5 - MS",'C1. Verprobung'!$D$21,
IF($C1452="6 - MS/NS",'C1. Verprobung'!$D$22,
IF($C1452="7 - NS",'C1. Verprobung'!$D$23,"-")))))))</f>
        <v>-</v>
      </c>
      <c r="Q1452" s="322" t="str">
        <f>IF($C1452="1 - HöS",'C1. Verprobung'!$E$17,
IF($C1452="2 - HöS/HS",'C1. Verprobung'!$E$18,
IF($C1452="3 - HS",'C1. Verprobung'!$E$19,
IF($C1452="4 - HS/MS",'C1. Verprobung'!$E$20,
IF($C1452="5 - MS",'C1. Verprobung'!$E$21,
IF($C1452="6 - MS/NS",'C1. Verprobung'!$E$22,
IF($C1452="7 - NS",'C1. Verprobung'!$E$23,"-")))))))</f>
        <v>-</v>
      </c>
      <c r="R1452" s="322" t="str">
        <f>IF($C1452="1 - HöS",'C1. Verprobung'!$F$17,
IF($C1452="2 - HöS/HS",'C1. Verprobung'!$F$18,
IF($C1452="3 - HS",'C1. Verprobung'!$F$19,
IF($C1452="4 - HS/MS",'C1. Verprobung'!$F$20,
IF($C1452="5 - MS",'C1. Verprobung'!$F$21,
IF($C1452="6 - MS/NS",'C1. Verprobung'!$F$22,
IF($C1452="7 - NS",'C1. Verprobung'!$F$23,"-")))))))</f>
        <v>-</v>
      </c>
      <c r="S1452" s="151"/>
      <c r="T1452" s="181">
        <f t="shared" si="113"/>
        <v>0</v>
      </c>
      <c r="U1452" s="181">
        <f t="shared" si="114"/>
        <v>0</v>
      </c>
      <c r="V1452" s="181">
        <f t="shared" si="115"/>
        <v>0</v>
      </c>
      <c r="W1452" s="181">
        <f t="shared" si="116"/>
        <v>0</v>
      </c>
      <c r="X1452" s="181">
        <f t="shared" si="117"/>
        <v>0</v>
      </c>
    </row>
    <row r="1453" spans="2:24" ht="15" customHeight="1" x14ac:dyDescent="0.2">
      <c r="B1453" s="337" t="s">
        <v>36</v>
      </c>
      <c r="C1453" s="133" t="s">
        <v>36</v>
      </c>
      <c r="D1453" s="133" t="s">
        <v>36</v>
      </c>
      <c r="E1453" s="133"/>
      <c r="F1453" s="133"/>
      <c r="G1453" s="133"/>
      <c r="H1453" s="133"/>
      <c r="I1453" s="133"/>
      <c r="J1453" s="133"/>
      <c r="K1453" s="154"/>
      <c r="L1453" s="154"/>
      <c r="M1453" s="154"/>
      <c r="N1453" s="154"/>
      <c r="O1453" s="322" t="str">
        <f>IF($C1453="1 - HöS",'C1. Verprobung'!$C$17,
IF($C1453="2 - HöS/HS",'C1. Verprobung'!$C$18,
IF($C1453="3 - HS",'C1. Verprobung'!$C$19,
IF($C1453="4 - HS/MS",'C1. Verprobung'!$C$20,
IF($C1453="5 - MS",'C1. Verprobung'!$C$21,
IF($C1453="6 - MS/NS",'C1. Verprobung'!$C$22,
IF($C1453="7 - NS",'C1. Verprobung'!$C$23,"-")))))))</f>
        <v>-</v>
      </c>
      <c r="P1453" s="322" t="str">
        <f>IF($C1453="1 - HöS",'C1. Verprobung'!$D$17,
IF($C1453="2 - HöS/HS",'C1. Verprobung'!$D$18,
IF($C1453="3 - HS",'C1. Verprobung'!$D$19,
IF($C1453="4 - HS/MS",'C1. Verprobung'!$D$20,
IF($C1453="5 - MS",'C1. Verprobung'!$D$21,
IF($C1453="6 - MS/NS",'C1. Verprobung'!$D$22,
IF($C1453="7 - NS",'C1. Verprobung'!$D$23,"-")))))))</f>
        <v>-</v>
      </c>
      <c r="Q1453" s="322" t="str">
        <f>IF($C1453="1 - HöS",'C1. Verprobung'!$E$17,
IF($C1453="2 - HöS/HS",'C1. Verprobung'!$E$18,
IF($C1453="3 - HS",'C1. Verprobung'!$E$19,
IF($C1453="4 - HS/MS",'C1. Verprobung'!$E$20,
IF($C1453="5 - MS",'C1. Verprobung'!$E$21,
IF($C1453="6 - MS/NS",'C1. Verprobung'!$E$22,
IF($C1453="7 - NS",'C1. Verprobung'!$E$23,"-")))))))</f>
        <v>-</v>
      </c>
      <c r="R1453" s="322" t="str">
        <f>IF($C1453="1 - HöS",'C1. Verprobung'!$F$17,
IF($C1453="2 - HöS/HS",'C1. Verprobung'!$F$18,
IF($C1453="3 - HS",'C1. Verprobung'!$F$19,
IF($C1453="4 - HS/MS",'C1. Verprobung'!$F$20,
IF($C1453="5 - MS",'C1. Verprobung'!$F$21,
IF($C1453="6 - MS/NS",'C1. Verprobung'!$F$22,
IF($C1453="7 - NS",'C1. Verprobung'!$F$23,"-")))))))</f>
        <v>-</v>
      </c>
      <c r="S1453" s="151"/>
      <c r="T1453" s="181">
        <f t="shared" si="113"/>
        <v>0</v>
      </c>
      <c r="U1453" s="181">
        <f t="shared" si="114"/>
        <v>0</v>
      </c>
      <c r="V1453" s="181">
        <f t="shared" si="115"/>
        <v>0</v>
      </c>
      <c r="W1453" s="181">
        <f t="shared" si="116"/>
        <v>0</v>
      </c>
      <c r="X1453" s="181">
        <f t="shared" si="117"/>
        <v>0</v>
      </c>
    </row>
    <row r="1454" spans="2:24" ht="15" customHeight="1" x14ac:dyDescent="0.2">
      <c r="B1454" s="337" t="s">
        <v>36</v>
      </c>
      <c r="C1454" s="133" t="s">
        <v>36</v>
      </c>
      <c r="D1454" s="133" t="s">
        <v>36</v>
      </c>
      <c r="E1454" s="133"/>
      <c r="F1454" s="133"/>
      <c r="G1454" s="133"/>
      <c r="H1454" s="133"/>
      <c r="I1454" s="133"/>
      <c r="J1454" s="133"/>
      <c r="K1454" s="154"/>
      <c r="L1454" s="154"/>
      <c r="M1454" s="154"/>
      <c r="N1454" s="154"/>
      <c r="O1454" s="322" t="str">
        <f>IF($C1454="1 - HöS",'C1. Verprobung'!$C$17,
IF($C1454="2 - HöS/HS",'C1. Verprobung'!$C$18,
IF($C1454="3 - HS",'C1. Verprobung'!$C$19,
IF($C1454="4 - HS/MS",'C1. Verprobung'!$C$20,
IF($C1454="5 - MS",'C1. Verprobung'!$C$21,
IF($C1454="6 - MS/NS",'C1. Verprobung'!$C$22,
IF($C1454="7 - NS",'C1. Verprobung'!$C$23,"-")))))))</f>
        <v>-</v>
      </c>
      <c r="P1454" s="322" t="str">
        <f>IF($C1454="1 - HöS",'C1. Verprobung'!$D$17,
IF($C1454="2 - HöS/HS",'C1. Verprobung'!$D$18,
IF($C1454="3 - HS",'C1. Verprobung'!$D$19,
IF($C1454="4 - HS/MS",'C1. Verprobung'!$D$20,
IF($C1454="5 - MS",'C1. Verprobung'!$D$21,
IF($C1454="6 - MS/NS",'C1. Verprobung'!$D$22,
IF($C1454="7 - NS",'C1. Verprobung'!$D$23,"-")))))))</f>
        <v>-</v>
      </c>
      <c r="Q1454" s="322" t="str">
        <f>IF($C1454="1 - HöS",'C1. Verprobung'!$E$17,
IF($C1454="2 - HöS/HS",'C1. Verprobung'!$E$18,
IF($C1454="3 - HS",'C1. Verprobung'!$E$19,
IF($C1454="4 - HS/MS",'C1. Verprobung'!$E$20,
IF($C1454="5 - MS",'C1. Verprobung'!$E$21,
IF($C1454="6 - MS/NS",'C1. Verprobung'!$E$22,
IF($C1454="7 - NS",'C1. Verprobung'!$E$23,"-")))))))</f>
        <v>-</v>
      </c>
      <c r="R1454" s="322" t="str">
        <f>IF($C1454="1 - HöS",'C1. Verprobung'!$F$17,
IF($C1454="2 - HöS/HS",'C1. Verprobung'!$F$18,
IF($C1454="3 - HS",'C1. Verprobung'!$F$19,
IF($C1454="4 - HS/MS",'C1. Verprobung'!$F$20,
IF($C1454="5 - MS",'C1. Verprobung'!$F$21,
IF($C1454="6 - MS/NS",'C1. Verprobung'!$F$22,
IF($C1454="7 - NS",'C1. Verprobung'!$F$23,"-")))))))</f>
        <v>-</v>
      </c>
      <c r="S1454" s="151"/>
      <c r="T1454" s="181">
        <f t="shared" si="113"/>
        <v>0</v>
      </c>
      <c r="U1454" s="181">
        <f t="shared" si="114"/>
        <v>0</v>
      </c>
      <c r="V1454" s="181">
        <f t="shared" si="115"/>
        <v>0</v>
      </c>
      <c r="W1454" s="181">
        <f t="shared" si="116"/>
        <v>0</v>
      </c>
      <c r="X1454" s="181">
        <f t="shared" si="117"/>
        <v>0</v>
      </c>
    </row>
    <row r="1455" spans="2:24" ht="15" customHeight="1" x14ac:dyDescent="0.2">
      <c r="B1455" s="337" t="s">
        <v>36</v>
      </c>
      <c r="C1455" s="133" t="s">
        <v>36</v>
      </c>
      <c r="D1455" s="133" t="s">
        <v>36</v>
      </c>
      <c r="E1455" s="133"/>
      <c r="F1455" s="133"/>
      <c r="G1455" s="133"/>
      <c r="H1455" s="133"/>
      <c r="I1455" s="133"/>
      <c r="J1455" s="133"/>
      <c r="K1455" s="154"/>
      <c r="L1455" s="154"/>
      <c r="M1455" s="154"/>
      <c r="N1455" s="154"/>
      <c r="O1455" s="322" t="str">
        <f>IF($C1455="1 - HöS",'C1. Verprobung'!$C$17,
IF($C1455="2 - HöS/HS",'C1. Verprobung'!$C$18,
IF($C1455="3 - HS",'C1. Verprobung'!$C$19,
IF($C1455="4 - HS/MS",'C1. Verprobung'!$C$20,
IF($C1455="5 - MS",'C1. Verprobung'!$C$21,
IF($C1455="6 - MS/NS",'C1. Verprobung'!$C$22,
IF($C1455="7 - NS",'C1. Verprobung'!$C$23,"-")))))))</f>
        <v>-</v>
      </c>
      <c r="P1455" s="322" t="str">
        <f>IF($C1455="1 - HöS",'C1. Verprobung'!$D$17,
IF($C1455="2 - HöS/HS",'C1. Verprobung'!$D$18,
IF($C1455="3 - HS",'C1. Verprobung'!$D$19,
IF($C1455="4 - HS/MS",'C1. Verprobung'!$D$20,
IF($C1455="5 - MS",'C1. Verprobung'!$D$21,
IF($C1455="6 - MS/NS",'C1. Verprobung'!$D$22,
IF($C1455="7 - NS",'C1. Verprobung'!$D$23,"-")))))))</f>
        <v>-</v>
      </c>
      <c r="Q1455" s="322" t="str">
        <f>IF($C1455="1 - HöS",'C1. Verprobung'!$E$17,
IF($C1455="2 - HöS/HS",'C1. Verprobung'!$E$18,
IF($C1455="3 - HS",'C1. Verprobung'!$E$19,
IF($C1455="4 - HS/MS",'C1. Verprobung'!$E$20,
IF($C1455="5 - MS",'C1. Verprobung'!$E$21,
IF($C1455="6 - MS/NS",'C1. Verprobung'!$E$22,
IF($C1455="7 - NS",'C1. Verprobung'!$E$23,"-")))))))</f>
        <v>-</v>
      </c>
      <c r="R1455" s="322" t="str">
        <f>IF($C1455="1 - HöS",'C1. Verprobung'!$F$17,
IF($C1455="2 - HöS/HS",'C1. Verprobung'!$F$18,
IF($C1455="3 - HS",'C1. Verprobung'!$F$19,
IF($C1455="4 - HS/MS",'C1. Verprobung'!$F$20,
IF($C1455="5 - MS",'C1. Verprobung'!$F$21,
IF($C1455="6 - MS/NS",'C1. Verprobung'!$F$22,
IF($C1455="7 - NS",'C1. Verprobung'!$F$23,"-")))))))</f>
        <v>-</v>
      </c>
      <c r="S1455" s="151"/>
      <c r="T1455" s="181">
        <f t="shared" si="113"/>
        <v>0</v>
      </c>
      <c r="U1455" s="181">
        <f t="shared" si="114"/>
        <v>0</v>
      </c>
      <c r="V1455" s="181">
        <f t="shared" si="115"/>
        <v>0</v>
      </c>
      <c r="W1455" s="181">
        <f t="shared" si="116"/>
        <v>0</v>
      </c>
      <c r="X1455" s="181">
        <f t="shared" si="117"/>
        <v>0</v>
      </c>
    </row>
    <row r="1456" spans="2:24" ht="15" customHeight="1" x14ac:dyDescent="0.2">
      <c r="B1456" s="337" t="s">
        <v>36</v>
      </c>
      <c r="C1456" s="133" t="s">
        <v>36</v>
      </c>
      <c r="D1456" s="133" t="s">
        <v>36</v>
      </c>
      <c r="E1456" s="133"/>
      <c r="F1456" s="133"/>
      <c r="G1456" s="133"/>
      <c r="H1456" s="133"/>
      <c r="I1456" s="133"/>
      <c r="J1456" s="133"/>
      <c r="K1456" s="154"/>
      <c r="L1456" s="154"/>
      <c r="M1456" s="154"/>
      <c r="N1456" s="154"/>
      <c r="O1456" s="322" t="str">
        <f>IF($C1456="1 - HöS",'C1. Verprobung'!$C$17,
IF($C1456="2 - HöS/HS",'C1. Verprobung'!$C$18,
IF($C1456="3 - HS",'C1. Verprobung'!$C$19,
IF($C1456="4 - HS/MS",'C1. Verprobung'!$C$20,
IF($C1456="5 - MS",'C1. Verprobung'!$C$21,
IF($C1456="6 - MS/NS",'C1. Verprobung'!$C$22,
IF($C1456="7 - NS",'C1. Verprobung'!$C$23,"-")))))))</f>
        <v>-</v>
      </c>
      <c r="P1456" s="322" t="str">
        <f>IF($C1456="1 - HöS",'C1. Verprobung'!$D$17,
IF($C1456="2 - HöS/HS",'C1. Verprobung'!$D$18,
IF($C1456="3 - HS",'C1. Verprobung'!$D$19,
IF($C1456="4 - HS/MS",'C1. Verprobung'!$D$20,
IF($C1456="5 - MS",'C1. Verprobung'!$D$21,
IF($C1456="6 - MS/NS",'C1. Verprobung'!$D$22,
IF($C1456="7 - NS",'C1. Verprobung'!$D$23,"-")))))))</f>
        <v>-</v>
      </c>
      <c r="Q1456" s="322" t="str">
        <f>IF($C1456="1 - HöS",'C1. Verprobung'!$E$17,
IF($C1456="2 - HöS/HS",'C1. Verprobung'!$E$18,
IF($C1456="3 - HS",'C1. Verprobung'!$E$19,
IF($C1456="4 - HS/MS",'C1. Verprobung'!$E$20,
IF($C1456="5 - MS",'C1. Verprobung'!$E$21,
IF($C1456="6 - MS/NS",'C1. Verprobung'!$E$22,
IF($C1456="7 - NS",'C1. Verprobung'!$E$23,"-")))))))</f>
        <v>-</v>
      </c>
      <c r="R1456" s="322" t="str">
        <f>IF($C1456="1 - HöS",'C1. Verprobung'!$F$17,
IF($C1456="2 - HöS/HS",'C1. Verprobung'!$F$18,
IF($C1456="3 - HS",'C1. Verprobung'!$F$19,
IF($C1456="4 - HS/MS",'C1. Verprobung'!$F$20,
IF($C1456="5 - MS",'C1. Verprobung'!$F$21,
IF($C1456="6 - MS/NS",'C1. Verprobung'!$F$22,
IF($C1456="7 - NS",'C1. Verprobung'!$F$23,"-")))))))</f>
        <v>-</v>
      </c>
      <c r="S1456" s="151"/>
      <c r="T1456" s="181">
        <f t="shared" si="113"/>
        <v>0</v>
      </c>
      <c r="U1456" s="181">
        <f t="shared" si="114"/>
        <v>0</v>
      </c>
      <c r="V1456" s="181">
        <f t="shared" si="115"/>
        <v>0</v>
      </c>
      <c r="W1456" s="181">
        <f t="shared" si="116"/>
        <v>0</v>
      </c>
      <c r="X1456" s="181">
        <f t="shared" si="117"/>
        <v>0</v>
      </c>
    </row>
    <row r="1457" spans="2:24" ht="15" customHeight="1" x14ac:dyDescent="0.2">
      <c r="B1457" s="337" t="s">
        <v>36</v>
      </c>
      <c r="C1457" s="133" t="s">
        <v>36</v>
      </c>
      <c r="D1457" s="133" t="s">
        <v>36</v>
      </c>
      <c r="E1457" s="133"/>
      <c r="F1457" s="133"/>
      <c r="G1457" s="133"/>
      <c r="H1457" s="133"/>
      <c r="I1457" s="133"/>
      <c r="J1457" s="133"/>
      <c r="K1457" s="154"/>
      <c r="L1457" s="154"/>
      <c r="M1457" s="154"/>
      <c r="N1457" s="154"/>
      <c r="O1457" s="322" t="str">
        <f>IF($C1457="1 - HöS",'C1. Verprobung'!$C$17,
IF($C1457="2 - HöS/HS",'C1. Verprobung'!$C$18,
IF($C1457="3 - HS",'C1. Verprobung'!$C$19,
IF($C1457="4 - HS/MS",'C1. Verprobung'!$C$20,
IF($C1457="5 - MS",'C1. Verprobung'!$C$21,
IF($C1457="6 - MS/NS",'C1. Verprobung'!$C$22,
IF($C1457="7 - NS",'C1. Verprobung'!$C$23,"-")))))))</f>
        <v>-</v>
      </c>
      <c r="P1457" s="322" t="str">
        <f>IF($C1457="1 - HöS",'C1. Verprobung'!$D$17,
IF($C1457="2 - HöS/HS",'C1. Verprobung'!$D$18,
IF($C1457="3 - HS",'C1. Verprobung'!$D$19,
IF($C1457="4 - HS/MS",'C1. Verprobung'!$D$20,
IF($C1457="5 - MS",'C1. Verprobung'!$D$21,
IF($C1457="6 - MS/NS",'C1. Verprobung'!$D$22,
IF($C1457="7 - NS",'C1. Verprobung'!$D$23,"-")))))))</f>
        <v>-</v>
      </c>
      <c r="Q1457" s="322" t="str">
        <f>IF($C1457="1 - HöS",'C1. Verprobung'!$E$17,
IF($C1457="2 - HöS/HS",'C1. Verprobung'!$E$18,
IF($C1457="3 - HS",'C1. Verprobung'!$E$19,
IF($C1457="4 - HS/MS",'C1. Verprobung'!$E$20,
IF($C1457="5 - MS",'C1. Verprobung'!$E$21,
IF($C1457="6 - MS/NS",'C1. Verprobung'!$E$22,
IF($C1457="7 - NS",'C1. Verprobung'!$E$23,"-")))))))</f>
        <v>-</v>
      </c>
      <c r="R1457" s="322" t="str">
        <f>IF($C1457="1 - HöS",'C1. Verprobung'!$F$17,
IF($C1457="2 - HöS/HS",'C1. Verprobung'!$F$18,
IF($C1457="3 - HS",'C1. Verprobung'!$F$19,
IF($C1457="4 - HS/MS",'C1. Verprobung'!$F$20,
IF($C1457="5 - MS",'C1. Verprobung'!$F$21,
IF($C1457="6 - MS/NS",'C1. Verprobung'!$F$22,
IF($C1457="7 - NS",'C1. Verprobung'!$F$23,"-")))))))</f>
        <v>-</v>
      </c>
      <c r="S1457" s="151"/>
      <c r="T1457" s="181">
        <f t="shared" si="113"/>
        <v>0</v>
      </c>
      <c r="U1457" s="181">
        <f t="shared" si="114"/>
        <v>0</v>
      </c>
      <c r="V1457" s="181">
        <f t="shared" si="115"/>
        <v>0</v>
      </c>
      <c r="W1457" s="181">
        <f t="shared" si="116"/>
        <v>0</v>
      </c>
      <c r="X1457" s="181">
        <f t="shared" si="117"/>
        <v>0</v>
      </c>
    </row>
    <row r="1458" spans="2:24" ht="15" customHeight="1" x14ac:dyDescent="0.2">
      <c r="B1458" s="337" t="s">
        <v>36</v>
      </c>
      <c r="C1458" s="133" t="s">
        <v>36</v>
      </c>
      <c r="D1458" s="133" t="s">
        <v>36</v>
      </c>
      <c r="E1458" s="133"/>
      <c r="F1458" s="133"/>
      <c r="G1458" s="133"/>
      <c r="H1458" s="133"/>
      <c r="I1458" s="133"/>
      <c r="J1458" s="133"/>
      <c r="K1458" s="154"/>
      <c r="L1458" s="154"/>
      <c r="M1458" s="154"/>
      <c r="N1458" s="154"/>
      <c r="O1458" s="322" t="str">
        <f>IF($C1458="1 - HöS",'C1. Verprobung'!$C$17,
IF($C1458="2 - HöS/HS",'C1. Verprobung'!$C$18,
IF($C1458="3 - HS",'C1. Verprobung'!$C$19,
IF($C1458="4 - HS/MS",'C1. Verprobung'!$C$20,
IF($C1458="5 - MS",'C1. Verprobung'!$C$21,
IF($C1458="6 - MS/NS",'C1. Verprobung'!$C$22,
IF($C1458="7 - NS",'C1. Verprobung'!$C$23,"-")))))))</f>
        <v>-</v>
      </c>
      <c r="P1458" s="322" t="str">
        <f>IF($C1458="1 - HöS",'C1. Verprobung'!$D$17,
IF($C1458="2 - HöS/HS",'C1. Verprobung'!$D$18,
IF($C1458="3 - HS",'C1. Verprobung'!$D$19,
IF($C1458="4 - HS/MS",'C1. Verprobung'!$D$20,
IF($C1458="5 - MS",'C1. Verprobung'!$D$21,
IF($C1458="6 - MS/NS",'C1. Verprobung'!$D$22,
IF($C1458="7 - NS",'C1. Verprobung'!$D$23,"-")))))))</f>
        <v>-</v>
      </c>
      <c r="Q1458" s="322" t="str">
        <f>IF($C1458="1 - HöS",'C1. Verprobung'!$E$17,
IF($C1458="2 - HöS/HS",'C1. Verprobung'!$E$18,
IF($C1458="3 - HS",'C1. Verprobung'!$E$19,
IF($C1458="4 - HS/MS",'C1. Verprobung'!$E$20,
IF($C1458="5 - MS",'C1. Verprobung'!$E$21,
IF($C1458="6 - MS/NS",'C1. Verprobung'!$E$22,
IF($C1458="7 - NS",'C1. Verprobung'!$E$23,"-")))))))</f>
        <v>-</v>
      </c>
      <c r="R1458" s="322" t="str">
        <f>IF($C1458="1 - HöS",'C1. Verprobung'!$F$17,
IF($C1458="2 - HöS/HS",'C1. Verprobung'!$F$18,
IF($C1458="3 - HS",'C1. Verprobung'!$F$19,
IF($C1458="4 - HS/MS",'C1. Verprobung'!$F$20,
IF($C1458="5 - MS",'C1. Verprobung'!$F$21,
IF($C1458="6 - MS/NS",'C1. Verprobung'!$F$22,
IF($C1458="7 - NS",'C1. Verprobung'!$F$23,"-")))))))</f>
        <v>-</v>
      </c>
      <c r="S1458" s="151"/>
      <c r="T1458" s="181">
        <f t="shared" si="113"/>
        <v>0</v>
      </c>
      <c r="U1458" s="181">
        <f t="shared" si="114"/>
        <v>0</v>
      </c>
      <c r="V1458" s="181">
        <f t="shared" si="115"/>
        <v>0</v>
      </c>
      <c r="W1458" s="181">
        <f t="shared" si="116"/>
        <v>0</v>
      </c>
      <c r="X1458" s="181">
        <f t="shared" si="117"/>
        <v>0</v>
      </c>
    </row>
    <row r="1459" spans="2:24" ht="15" customHeight="1" x14ac:dyDescent="0.2">
      <c r="B1459" s="337" t="s">
        <v>36</v>
      </c>
      <c r="C1459" s="133" t="s">
        <v>36</v>
      </c>
      <c r="D1459" s="133" t="s">
        <v>36</v>
      </c>
      <c r="E1459" s="133"/>
      <c r="F1459" s="133"/>
      <c r="G1459" s="133"/>
      <c r="H1459" s="133"/>
      <c r="I1459" s="133"/>
      <c r="J1459" s="133"/>
      <c r="K1459" s="154"/>
      <c r="L1459" s="154"/>
      <c r="M1459" s="154"/>
      <c r="N1459" s="154"/>
      <c r="O1459" s="322" t="str">
        <f>IF($C1459="1 - HöS",'C1. Verprobung'!$C$17,
IF($C1459="2 - HöS/HS",'C1. Verprobung'!$C$18,
IF($C1459="3 - HS",'C1. Verprobung'!$C$19,
IF($C1459="4 - HS/MS",'C1. Verprobung'!$C$20,
IF($C1459="5 - MS",'C1. Verprobung'!$C$21,
IF($C1459="6 - MS/NS",'C1. Verprobung'!$C$22,
IF($C1459="7 - NS",'C1. Verprobung'!$C$23,"-")))))))</f>
        <v>-</v>
      </c>
      <c r="P1459" s="322" t="str">
        <f>IF($C1459="1 - HöS",'C1. Verprobung'!$D$17,
IF($C1459="2 - HöS/HS",'C1. Verprobung'!$D$18,
IF($C1459="3 - HS",'C1. Verprobung'!$D$19,
IF($C1459="4 - HS/MS",'C1. Verprobung'!$D$20,
IF($C1459="5 - MS",'C1. Verprobung'!$D$21,
IF($C1459="6 - MS/NS",'C1. Verprobung'!$D$22,
IF($C1459="7 - NS",'C1. Verprobung'!$D$23,"-")))))))</f>
        <v>-</v>
      </c>
      <c r="Q1459" s="322" t="str">
        <f>IF($C1459="1 - HöS",'C1. Verprobung'!$E$17,
IF($C1459="2 - HöS/HS",'C1. Verprobung'!$E$18,
IF($C1459="3 - HS",'C1. Verprobung'!$E$19,
IF($C1459="4 - HS/MS",'C1. Verprobung'!$E$20,
IF($C1459="5 - MS",'C1. Verprobung'!$E$21,
IF($C1459="6 - MS/NS",'C1. Verprobung'!$E$22,
IF($C1459="7 - NS",'C1. Verprobung'!$E$23,"-")))))))</f>
        <v>-</v>
      </c>
      <c r="R1459" s="322" t="str">
        <f>IF($C1459="1 - HöS",'C1. Verprobung'!$F$17,
IF($C1459="2 - HöS/HS",'C1. Verprobung'!$F$18,
IF($C1459="3 - HS",'C1. Verprobung'!$F$19,
IF($C1459="4 - HS/MS",'C1. Verprobung'!$F$20,
IF($C1459="5 - MS",'C1. Verprobung'!$F$21,
IF($C1459="6 - MS/NS",'C1. Verprobung'!$F$22,
IF($C1459="7 - NS",'C1. Verprobung'!$F$23,"-")))))))</f>
        <v>-</v>
      </c>
      <c r="S1459" s="151"/>
      <c r="T1459" s="181">
        <f t="shared" si="113"/>
        <v>0</v>
      </c>
      <c r="U1459" s="181">
        <f t="shared" si="114"/>
        <v>0</v>
      </c>
      <c r="V1459" s="181">
        <f t="shared" si="115"/>
        <v>0</v>
      </c>
      <c r="W1459" s="181">
        <f t="shared" si="116"/>
        <v>0</v>
      </c>
      <c r="X1459" s="181">
        <f t="shared" si="117"/>
        <v>0</v>
      </c>
    </row>
    <row r="1460" spans="2:24" ht="15" customHeight="1" x14ac:dyDescent="0.2">
      <c r="B1460" s="337" t="s">
        <v>36</v>
      </c>
      <c r="C1460" s="133" t="s">
        <v>36</v>
      </c>
      <c r="D1460" s="133" t="s">
        <v>36</v>
      </c>
      <c r="E1460" s="133"/>
      <c r="F1460" s="133"/>
      <c r="G1460" s="133"/>
      <c r="H1460" s="133"/>
      <c r="I1460" s="133"/>
      <c r="J1460" s="133"/>
      <c r="K1460" s="154"/>
      <c r="L1460" s="154"/>
      <c r="M1460" s="154"/>
      <c r="N1460" s="154"/>
      <c r="O1460" s="322" t="str">
        <f>IF($C1460="1 - HöS",'C1. Verprobung'!$C$17,
IF($C1460="2 - HöS/HS",'C1. Verprobung'!$C$18,
IF($C1460="3 - HS",'C1. Verprobung'!$C$19,
IF($C1460="4 - HS/MS",'C1. Verprobung'!$C$20,
IF($C1460="5 - MS",'C1. Verprobung'!$C$21,
IF($C1460="6 - MS/NS",'C1. Verprobung'!$C$22,
IF($C1460="7 - NS",'C1. Verprobung'!$C$23,"-")))))))</f>
        <v>-</v>
      </c>
      <c r="P1460" s="322" t="str">
        <f>IF($C1460="1 - HöS",'C1. Verprobung'!$D$17,
IF($C1460="2 - HöS/HS",'C1. Verprobung'!$D$18,
IF($C1460="3 - HS",'C1. Verprobung'!$D$19,
IF($C1460="4 - HS/MS",'C1. Verprobung'!$D$20,
IF($C1460="5 - MS",'C1. Verprobung'!$D$21,
IF($C1460="6 - MS/NS",'C1. Verprobung'!$D$22,
IF($C1460="7 - NS",'C1. Verprobung'!$D$23,"-")))))))</f>
        <v>-</v>
      </c>
      <c r="Q1460" s="322" t="str">
        <f>IF($C1460="1 - HöS",'C1. Verprobung'!$E$17,
IF($C1460="2 - HöS/HS",'C1. Verprobung'!$E$18,
IF($C1460="3 - HS",'C1. Verprobung'!$E$19,
IF($C1460="4 - HS/MS",'C1. Verprobung'!$E$20,
IF($C1460="5 - MS",'C1. Verprobung'!$E$21,
IF($C1460="6 - MS/NS",'C1. Verprobung'!$E$22,
IF($C1460="7 - NS",'C1. Verprobung'!$E$23,"-")))))))</f>
        <v>-</v>
      </c>
      <c r="R1460" s="322" t="str">
        <f>IF($C1460="1 - HöS",'C1. Verprobung'!$F$17,
IF($C1460="2 - HöS/HS",'C1. Verprobung'!$F$18,
IF($C1460="3 - HS",'C1. Verprobung'!$F$19,
IF($C1460="4 - HS/MS",'C1. Verprobung'!$F$20,
IF($C1460="5 - MS",'C1. Verprobung'!$F$21,
IF($C1460="6 - MS/NS",'C1. Verprobung'!$F$22,
IF($C1460="7 - NS",'C1. Verprobung'!$F$23,"-")))))))</f>
        <v>-</v>
      </c>
      <c r="S1460" s="151"/>
      <c r="T1460" s="181">
        <f t="shared" si="113"/>
        <v>0</v>
      </c>
      <c r="U1460" s="181">
        <f t="shared" si="114"/>
        <v>0</v>
      </c>
      <c r="V1460" s="181">
        <f t="shared" si="115"/>
        <v>0</v>
      </c>
      <c r="W1460" s="181">
        <f t="shared" si="116"/>
        <v>0</v>
      </c>
      <c r="X1460" s="181">
        <f t="shared" si="117"/>
        <v>0</v>
      </c>
    </row>
    <row r="1461" spans="2:24" ht="15" customHeight="1" x14ac:dyDescent="0.2">
      <c r="B1461" s="337" t="s">
        <v>36</v>
      </c>
      <c r="C1461" s="133" t="s">
        <v>36</v>
      </c>
      <c r="D1461" s="133" t="s">
        <v>36</v>
      </c>
      <c r="E1461" s="133"/>
      <c r="F1461" s="133"/>
      <c r="G1461" s="133"/>
      <c r="H1461" s="133"/>
      <c r="I1461" s="133"/>
      <c r="J1461" s="133"/>
      <c r="K1461" s="154"/>
      <c r="L1461" s="154"/>
      <c r="M1461" s="154"/>
      <c r="N1461" s="154"/>
      <c r="O1461" s="322" t="str">
        <f>IF($C1461="1 - HöS",'C1. Verprobung'!$C$17,
IF($C1461="2 - HöS/HS",'C1. Verprobung'!$C$18,
IF($C1461="3 - HS",'C1. Verprobung'!$C$19,
IF($C1461="4 - HS/MS",'C1. Verprobung'!$C$20,
IF($C1461="5 - MS",'C1. Verprobung'!$C$21,
IF($C1461="6 - MS/NS",'C1. Verprobung'!$C$22,
IF($C1461="7 - NS",'C1. Verprobung'!$C$23,"-")))))))</f>
        <v>-</v>
      </c>
      <c r="P1461" s="322" t="str">
        <f>IF($C1461="1 - HöS",'C1. Verprobung'!$D$17,
IF($C1461="2 - HöS/HS",'C1. Verprobung'!$D$18,
IF($C1461="3 - HS",'C1. Verprobung'!$D$19,
IF($C1461="4 - HS/MS",'C1. Verprobung'!$D$20,
IF($C1461="5 - MS",'C1. Verprobung'!$D$21,
IF($C1461="6 - MS/NS",'C1. Verprobung'!$D$22,
IF($C1461="7 - NS",'C1. Verprobung'!$D$23,"-")))))))</f>
        <v>-</v>
      </c>
      <c r="Q1461" s="322" t="str">
        <f>IF($C1461="1 - HöS",'C1. Verprobung'!$E$17,
IF($C1461="2 - HöS/HS",'C1. Verprobung'!$E$18,
IF($C1461="3 - HS",'C1. Verprobung'!$E$19,
IF($C1461="4 - HS/MS",'C1. Verprobung'!$E$20,
IF($C1461="5 - MS",'C1. Verprobung'!$E$21,
IF($C1461="6 - MS/NS",'C1. Verprobung'!$E$22,
IF($C1461="7 - NS",'C1. Verprobung'!$E$23,"-")))))))</f>
        <v>-</v>
      </c>
      <c r="R1461" s="322" t="str">
        <f>IF($C1461="1 - HöS",'C1. Verprobung'!$F$17,
IF($C1461="2 - HöS/HS",'C1. Verprobung'!$F$18,
IF($C1461="3 - HS",'C1. Verprobung'!$F$19,
IF($C1461="4 - HS/MS",'C1. Verprobung'!$F$20,
IF($C1461="5 - MS",'C1. Verprobung'!$F$21,
IF($C1461="6 - MS/NS",'C1. Verprobung'!$F$22,
IF($C1461="7 - NS",'C1. Verprobung'!$F$23,"-")))))))</f>
        <v>-</v>
      </c>
      <c r="S1461" s="151"/>
      <c r="T1461" s="181">
        <f t="shared" si="113"/>
        <v>0</v>
      </c>
      <c r="U1461" s="181">
        <f t="shared" si="114"/>
        <v>0</v>
      </c>
      <c r="V1461" s="181">
        <f t="shared" si="115"/>
        <v>0</v>
      </c>
      <c r="W1461" s="181">
        <f t="shared" si="116"/>
        <v>0</v>
      </c>
      <c r="X1461" s="181">
        <f t="shared" si="117"/>
        <v>0</v>
      </c>
    </row>
    <row r="1462" spans="2:24" ht="15" customHeight="1" x14ac:dyDescent="0.2">
      <c r="B1462" s="337" t="s">
        <v>36</v>
      </c>
      <c r="C1462" s="133" t="s">
        <v>36</v>
      </c>
      <c r="D1462" s="133" t="s">
        <v>36</v>
      </c>
      <c r="E1462" s="133"/>
      <c r="F1462" s="133"/>
      <c r="G1462" s="133"/>
      <c r="H1462" s="133"/>
      <c r="I1462" s="133"/>
      <c r="J1462" s="133"/>
      <c r="K1462" s="154"/>
      <c r="L1462" s="154"/>
      <c r="M1462" s="154"/>
      <c r="N1462" s="154"/>
      <c r="O1462" s="322" t="str">
        <f>IF($C1462="1 - HöS",'C1. Verprobung'!$C$17,
IF($C1462="2 - HöS/HS",'C1. Verprobung'!$C$18,
IF($C1462="3 - HS",'C1. Verprobung'!$C$19,
IF($C1462="4 - HS/MS",'C1. Verprobung'!$C$20,
IF($C1462="5 - MS",'C1. Verprobung'!$C$21,
IF($C1462="6 - MS/NS",'C1. Verprobung'!$C$22,
IF($C1462="7 - NS",'C1. Verprobung'!$C$23,"-")))))))</f>
        <v>-</v>
      </c>
      <c r="P1462" s="322" t="str">
        <f>IF($C1462="1 - HöS",'C1. Verprobung'!$D$17,
IF($C1462="2 - HöS/HS",'C1. Verprobung'!$D$18,
IF($C1462="3 - HS",'C1. Verprobung'!$D$19,
IF($C1462="4 - HS/MS",'C1. Verprobung'!$D$20,
IF($C1462="5 - MS",'C1. Verprobung'!$D$21,
IF($C1462="6 - MS/NS",'C1. Verprobung'!$D$22,
IF($C1462="7 - NS",'C1. Verprobung'!$D$23,"-")))))))</f>
        <v>-</v>
      </c>
      <c r="Q1462" s="322" t="str">
        <f>IF($C1462="1 - HöS",'C1. Verprobung'!$E$17,
IF($C1462="2 - HöS/HS",'C1. Verprobung'!$E$18,
IF($C1462="3 - HS",'C1. Verprobung'!$E$19,
IF($C1462="4 - HS/MS",'C1. Verprobung'!$E$20,
IF($C1462="5 - MS",'C1. Verprobung'!$E$21,
IF($C1462="6 - MS/NS",'C1. Verprobung'!$E$22,
IF($C1462="7 - NS",'C1. Verprobung'!$E$23,"-")))))))</f>
        <v>-</v>
      </c>
      <c r="R1462" s="322" t="str">
        <f>IF($C1462="1 - HöS",'C1. Verprobung'!$F$17,
IF($C1462="2 - HöS/HS",'C1. Verprobung'!$F$18,
IF($C1462="3 - HS",'C1. Verprobung'!$F$19,
IF($C1462="4 - HS/MS",'C1. Verprobung'!$F$20,
IF($C1462="5 - MS",'C1. Verprobung'!$F$21,
IF($C1462="6 - MS/NS",'C1. Verprobung'!$F$22,
IF($C1462="7 - NS",'C1. Verprobung'!$F$23,"-")))))))</f>
        <v>-</v>
      </c>
      <c r="S1462" s="151"/>
      <c r="T1462" s="181">
        <f t="shared" si="113"/>
        <v>0</v>
      </c>
      <c r="U1462" s="181">
        <f t="shared" si="114"/>
        <v>0</v>
      </c>
      <c r="V1462" s="181">
        <f t="shared" si="115"/>
        <v>0</v>
      </c>
      <c r="W1462" s="181">
        <f t="shared" si="116"/>
        <v>0</v>
      </c>
      <c r="X1462" s="181">
        <f t="shared" si="117"/>
        <v>0</v>
      </c>
    </row>
    <row r="1463" spans="2:24" ht="15" customHeight="1" x14ac:dyDescent="0.2">
      <c r="B1463" s="337" t="s">
        <v>36</v>
      </c>
      <c r="C1463" s="133" t="s">
        <v>36</v>
      </c>
      <c r="D1463" s="133" t="s">
        <v>36</v>
      </c>
      <c r="E1463" s="133"/>
      <c r="F1463" s="133"/>
      <c r="G1463" s="133"/>
      <c r="H1463" s="133"/>
      <c r="I1463" s="133"/>
      <c r="J1463" s="133"/>
      <c r="K1463" s="154"/>
      <c r="L1463" s="154"/>
      <c r="M1463" s="154"/>
      <c r="N1463" s="154"/>
      <c r="O1463" s="322" t="str">
        <f>IF($C1463="1 - HöS",'C1. Verprobung'!$C$17,
IF($C1463="2 - HöS/HS",'C1. Verprobung'!$C$18,
IF($C1463="3 - HS",'C1. Verprobung'!$C$19,
IF($C1463="4 - HS/MS",'C1. Verprobung'!$C$20,
IF($C1463="5 - MS",'C1. Verprobung'!$C$21,
IF($C1463="6 - MS/NS",'C1. Verprobung'!$C$22,
IF($C1463="7 - NS",'C1. Verprobung'!$C$23,"-")))))))</f>
        <v>-</v>
      </c>
      <c r="P1463" s="322" t="str">
        <f>IF($C1463="1 - HöS",'C1. Verprobung'!$D$17,
IF($C1463="2 - HöS/HS",'C1. Verprobung'!$D$18,
IF($C1463="3 - HS",'C1. Verprobung'!$D$19,
IF($C1463="4 - HS/MS",'C1. Verprobung'!$D$20,
IF($C1463="5 - MS",'C1. Verprobung'!$D$21,
IF($C1463="6 - MS/NS",'C1. Verprobung'!$D$22,
IF($C1463="7 - NS",'C1. Verprobung'!$D$23,"-")))))))</f>
        <v>-</v>
      </c>
      <c r="Q1463" s="322" t="str">
        <f>IF($C1463="1 - HöS",'C1. Verprobung'!$E$17,
IF($C1463="2 - HöS/HS",'C1. Verprobung'!$E$18,
IF($C1463="3 - HS",'C1. Verprobung'!$E$19,
IF($C1463="4 - HS/MS",'C1. Verprobung'!$E$20,
IF($C1463="5 - MS",'C1. Verprobung'!$E$21,
IF($C1463="6 - MS/NS",'C1. Verprobung'!$E$22,
IF($C1463="7 - NS",'C1. Verprobung'!$E$23,"-")))))))</f>
        <v>-</v>
      </c>
      <c r="R1463" s="322" t="str">
        <f>IF($C1463="1 - HöS",'C1. Verprobung'!$F$17,
IF($C1463="2 - HöS/HS",'C1. Verprobung'!$F$18,
IF($C1463="3 - HS",'C1. Verprobung'!$F$19,
IF($C1463="4 - HS/MS",'C1. Verprobung'!$F$20,
IF($C1463="5 - MS",'C1. Verprobung'!$F$21,
IF($C1463="6 - MS/NS",'C1. Verprobung'!$F$22,
IF($C1463="7 - NS",'C1. Verprobung'!$F$23,"-")))))))</f>
        <v>-</v>
      </c>
      <c r="S1463" s="151"/>
      <c r="T1463" s="181">
        <f t="shared" si="113"/>
        <v>0</v>
      </c>
      <c r="U1463" s="181">
        <f t="shared" si="114"/>
        <v>0</v>
      </c>
      <c r="V1463" s="181">
        <f t="shared" si="115"/>
        <v>0</v>
      </c>
      <c r="W1463" s="181">
        <f t="shared" si="116"/>
        <v>0</v>
      </c>
      <c r="X1463" s="181">
        <f t="shared" si="117"/>
        <v>0</v>
      </c>
    </row>
    <row r="1464" spans="2:24" ht="15" customHeight="1" x14ac:dyDescent="0.2">
      <c r="B1464" s="337" t="s">
        <v>36</v>
      </c>
      <c r="C1464" s="133" t="s">
        <v>36</v>
      </c>
      <c r="D1464" s="133" t="s">
        <v>36</v>
      </c>
      <c r="E1464" s="133"/>
      <c r="F1464" s="133"/>
      <c r="G1464" s="133"/>
      <c r="H1464" s="133"/>
      <c r="I1464" s="133"/>
      <c r="J1464" s="133"/>
      <c r="K1464" s="154"/>
      <c r="L1464" s="154"/>
      <c r="M1464" s="154"/>
      <c r="N1464" s="154"/>
      <c r="O1464" s="322" t="str">
        <f>IF($C1464="1 - HöS",'C1. Verprobung'!$C$17,
IF($C1464="2 - HöS/HS",'C1. Verprobung'!$C$18,
IF($C1464="3 - HS",'C1. Verprobung'!$C$19,
IF($C1464="4 - HS/MS",'C1. Verprobung'!$C$20,
IF($C1464="5 - MS",'C1. Verprobung'!$C$21,
IF($C1464="6 - MS/NS",'C1. Verprobung'!$C$22,
IF($C1464="7 - NS",'C1. Verprobung'!$C$23,"-")))))))</f>
        <v>-</v>
      </c>
      <c r="P1464" s="322" t="str">
        <f>IF($C1464="1 - HöS",'C1. Verprobung'!$D$17,
IF($C1464="2 - HöS/HS",'C1. Verprobung'!$D$18,
IF($C1464="3 - HS",'C1. Verprobung'!$D$19,
IF($C1464="4 - HS/MS",'C1. Verprobung'!$D$20,
IF($C1464="5 - MS",'C1. Verprobung'!$D$21,
IF($C1464="6 - MS/NS",'C1. Verprobung'!$D$22,
IF($C1464="7 - NS",'C1. Verprobung'!$D$23,"-")))))))</f>
        <v>-</v>
      </c>
      <c r="Q1464" s="322" t="str">
        <f>IF($C1464="1 - HöS",'C1. Verprobung'!$E$17,
IF($C1464="2 - HöS/HS",'C1. Verprobung'!$E$18,
IF($C1464="3 - HS",'C1. Verprobung'!$E$19,
IF($C1464="4 - HS/MS",'C1. Verprobung'!$E$20,
IF($C1464="5 - MS",'C1. Verprobung'!$E$21,
IF($C1464="6 - MS/NS",'C1. Verprobung'!$E$22,
IF($C1464="7 - NS",'C1. Verprobung'!$E$23,"-")))))))</f>
        <v>-</v>
      </c>
      <c r="R1464" s="322" t="str">
        <f>IF($C1464="1 - HöS",'C1. Verprobung'!$F$17,
IF($C1464="2 - HöS/HS",'C1. Verprobung'!$F$18,
IF($C1464="3 - HS",'C1. Verprobung'!$F$19,
IF($C1464="4 - HS/MS",'C1. Verprobung'!$F$20,
IF($C1464="5 - MS",'C1. Verprobung'!$F$21,
IF($C1464="6 - MS/NS",'C1. Verprobung'!$F$22,
IF($C1464="7 - NS",'C1. Verprobung'!$F$23,"-")))))))</f>
        <v>-</v>
      </c>
      <c r="S1464" s="151"/>
      <c r="T1464" s="181">
        <f t="shared" si="113"/>
        <v>0</v>
      </c>
      <c r="U1464" s="181">
        <f t="shared" si="114"/>
        <v>0</v>
      </c>
      <c r="V1464" s="181">
        <f t="shared" si="115"/>
        <v>0</v>
      </c>
      <c r="W1464" s="181">
        <f t="shared" si="116"/>
        <v>0</v>
      </c>
      <c r="X1464" s="181">
        <f t="shared" si="117"/>
        <v>0</v>
      </c>
    </row>
    <row r="1465" spans="2:24" ht="15" customHeight="1" x14ac:dyDescent="0.2">
      <c r="B1465" s="337" t="s">
        <v>36</v>
      </c>
      <c r="C1465" s="133" t="s">
        <v>36</v>
      </c>
      <c r="D1465" s="133" t="s">
        <v>36</v>
      </c>
      <c r="E1465" s="133"/>
      <c r="F1465" s="133"/>
      <c r="G1465" s="133"/>
      <c r="H1465" s="133"/>
      <c r="I1465" s="133"/>
      <c r="J1465" s="133"/>
      <c r="K1465" s="154"/>
      <c r="L1465" s="154"/>
      <c r="M1465" s="154"/>
      <c r="N1465" s="154"/>
      <c r="O1465" s="322" t="str">
        <f>IF($C1465="1 - HöS",'C1. Verprobung'!$C$17,
IF($C1465="2 - HöS/HS",'C1. Verprobung'!$C$18,
IF($C1465="3 - HS",'C1. Verprobung'!$C$19,
IF($C1465="4 - HS/MS",'C1. Verprobung'!$C$20,
IF($C1465="5 - MS",'C1. Verprobung'!$C$21,
IF($C1465="6 - MS/NS",'C1. Verprobung'!$C$22,
IF($C1465="7 - NS",'C1. Verprobung'!$C$23,"-")))))))</f>
        <v>-</v>
      </c>
      <c r="P1465" s="322" t="str">
        <f>IF($C1465="1 - HöS",'C1. Verprobung'!$D$17,
IF($C1465="2 - HöS/HS",'C1. Verprobung'!$D$18,
IF($C1465="3 - HS",'C1. Verprobung'!$D$19,
IF($C1465="4 - HS/MS",'C1. Verprobung'!$D$20,
IF($C1465="5 - MS",'C1. Verprobung'!$D$21,
IF($C1465="6 - MS/NS",'C1. Verprobung'!$D$22,
IF($C1465="7 - NS",'C1. Verprobung'!$D$23,"-")))))))</f>
        <v>-</v>
      </c>
      <c r="Q1465" s="322" t="str">
        <f>IF($C1465="1 - HöS",'C1. Verprobung'!$E$17,
IF($C1465="2 - HöS/HS",'C1. Verprobung'!$E$18,
IF($C1465="3 - HS",'C1. Verprobung'!$E$19,
IF($C1465="4 - HS/MS",'C1. Verprobung'!$E$20,
IF($C1465="5 - MS",'C1. Verprobung'!$E$21,
IF($C1465="6 - MS/NS",'C1. Verprobung'!$E$22,
IF($C1465="7 - NS",'C1. Verprobung'!$E$23,"-")))))))</f>
        <v>-</v>
      </c>
      <c r="R1465" s="322" t="str">
        <f>IF($C1465="1 - HöS",'C1. Verprobung'!$F$17,
IF($C1465="2 - HöS/HS",'C1. Verprobung'!$F$18,
IF($C1465="3 - HS",'C1. Verprobung'!$F$19,
IF($C1465="4 - HS/MS",'C1. Verprobung'!$F$20,
IF($C1465="5 - MS",'C1. Verprobung'!$F$21,
IF($C1465="6 - MS/NS",'C1. Verprobung'!$F$22,
IF($C1465="7 - NS",'C1. Verprobung'!$F$23,"-")))))))</f>
        <v>-</v>
      </c>
      <c r="S1465" s="151"/>
      <c r="T1465" s="181">
        <f t="shared" si="113"/>
        <v>0</v>
      </c>
      <c r="U1465" s="181">
        <f t="shared" si="114"/>
        <v>0</v>
      </c>
      <c r="V1465" s="181">
        <f t="shared" si="115"/>
        <v>0</v>
      </c>
      <c r="W1465" s="181">
        <f t="shared" si="116"/>
        <v>0</v>
      </c>
      <c r="X1465" s="181">
        <f t="shared" si="117"/>
        <v>0</v>
      </c>
    </row>
    <row r="1466" spans="2:24" ht="15" customHeight="1" x14ac:dyDescent="0.2">
      <c r="B1466" s="337" t="s">
        <v>36</v>
      </c>
      <c r="C1466" s="133" t="s">
        <v>36</v>
      </c>
      <c r="D1466" s="133" t="s">
        <v>36</v>
      </c>
      <c r="E1466" s="133"/>
      <c r="F1466" s="133"/>
      <c r="G1466" s="133"/>
      <c r="H1466" s="133"/>
      <c r="I1466" s="133"/>
      <c r="J1466" s="133"/>
      <c r="K1466" s="154"/>
      <c r="L1466" s="154"/>
      <c r="M1466" s="154"/>
      <c r="N1466" s="154"/>
      <c r="O1466" s="322" t="str">
        <f>IF($C1466="1 - HöS",'C1. Verprobung'!$C$17,
IF($C1466="2 - HöS/HS",'C1. Verprobung'!$C$18,
IF($C1466="3 - HS",'C1. Verprobung'!$C$19,
IF($C1466="4 - HS/MS",'C1. Verprobung'!$C$20,
IF($C1466="5 - MS",'C1. Verprobung'!$C$21,
IF($C1466="6 - MS/NS",'C1. Verprobung'!$C$22,
IF($C1466="7 - NS",'C1. Verprobung'!$C$23,"-")))))))</f>
        <v>-</v>
      </c>
      <c r="P1466" s="322" t="str">
        <f>IF($C1466="1 - HöS",'C1. Verprobung'!$D$17,
IF($C1466="2 - HöS/HS",'C1. Verprobung'!$D$18,
IF($C1466="3 - HS",'C1. Verprobung'!$D$19,
IF($C1466="4 - HS/MS",'C1. Verprobung'!$D$20,
IF($C1466="5 - MS",'C1. Verprobung'!$D$21,
IF($C1466="6 - MS/NS",'C1. Verprobung'!$D$22,
IF($C1466="7 - NS",'C1. Verprobung'!$D$23,"-")))))))</f>
        <v>-</v>
      </c>
      <c r="Q1466" s="322" t="str">
        <f>IF($C1466="1 - HöS",'C1. Verprobung'!$E$17,
IF($C1466="2 - HöS/HS",'C1. Verprobung'!$E$18,
IF($C1466="3 - HS",'C1. Verprobung'!$E$19,
IF($C1466="4 - HS/MS",'C1. Verprobung'!$E$20,
IF($C1466="5 - MS",'C1. Verprobung'!$E$21,
IF($C1466="6 - MS/NS",'C1. Verprobung'!$E$22,
IF($C1466="7 - NS",'C1. Verprobung'!$E$23,"-")))))))</f>
        <v>-</v>
      </c>
      <c r="R1466" s="322" t="str">
        <f>IF($C1466="1 - HöS",'C1. Verprobung'!$F$17,
IF($C1466="2 - HöS/HS",'C1. Verprobung'!$F$18,
IF($C1466="3 - HS",'C1. Verprobung'!$F$19,
IF($C1466="4 - HS/MS",'C1. Verprobung'!$F$20,
IF($C1466="5 - MS",'C1. Verprobung'!$F$21,
IF($C1466="6 - MS/NS",'C1. Verprobung'!$F$22,
IF($C1466="7 - NS",'C1. Verprobung'!$F$23,"-")))))))</f>
        <v>-</v>
      </c>
      <c r="S1466" s="151"/>
      <c r="T1466" s="181">
        <f t="shared" si="113"/>
        <v>0</v>
      </c>
      <c r="U1466" s="181">
        <f t="shared" si="114"/>
        <v>0</v>
      </c>
      <c r="V1466" s="181">
        <f t="shared" si="115"/>
        <v>0</v>
      </c>
      <c r="W1466" s="181">
        <f t="shared" si="116"/>
        <v>0</v>
      </c>
      <c r="X1466" s="181">
        <f t="shared" si="117"/>
        <v>0</v>
      </c>
    </row>
    <row r="1467" spans="2:24" ht="15" customHeight="1" x14ac:dyDescent="0.2">
      <c r="B1467" s="337" t="s">
        <v>36</v>
      </c>
      <c r="C1467" s="133" t="s">
        <v>36</v>
      </c>
      <c r="D1467" s="133" t="s">
        <v>36</v>
      </c>
      <c r="E1467" s="133"/>
      <c r="F1467" s="133"/>
      <c r="G1467" s="133"/>
      <c r="H1467" s="133"/>
      <c r="I1467" s="133"/>
      <c r="J1467" s="133"/>
      <c r="K1467" s="154"/>
      <c r="L1467" s="154"/>
      <c r="M1467" s="154"/>
      <c r="N1467" s="154"/>
      <c r="O1467" s="322" t="str">
        <f>IF($C1467="1 - HöS",'C1. Verprobung'!$C$17,
IF($C1467="2 - HöS/HS",'C1. Verprobung'!$C$18,
IF($C1467="3 - HS",'C1. Verprobung'!$C$19,
IF($C1467="4 - HS/MS",'C1. Verprobung'!$C$20,
IF($C1467="5 - MS",'C1. Verprobung'!$C$21,
IF($C1467="6 - MS/NS",'C1. Verprobung'!$C$22,
IF($C1467="7 - NS",'C1. Verprobung'!$C$23,"-")))))))</f>
        <v>-</v>
      </c>
      <c r="P1467" s="322" t="str">
        <f>IF($C1467="1 - HöS",'C1. Verprobung'!$D$17,
IF($C1467="2 - HöS/HS",'C1. Verprobung'!$D$18,
IF($C1467="3 - HS",'C1. Verprobung'!$D$19,
IF($C1467="4 - HS/MS",'C1. Verprobung'!$D$20,
IF($C1467="5 - MS",'C1. Verprobung'!$D$21,
IF($C1467="6 - MS/NS",'C1. Verprobung'!$D$22,
IF($C1467="7 - NS",'C1. Verprobung'!$D$23,"-")))))))</f>
        <v>-</v>
      </c>
      <c r="Q1467" s="322" t="str">
        <f>IF($C1467="1 - HöS",'C1. Verprobung'!$E$17,
IF($C1467="2 - HöS/HS",'C1. Verprobung'!$E$18,
IF($C1467="3 - HS",'C1. Verprobung'!$E$19,
IF($C1467="4 - HS/MS",'C1. Verprobung'!$E$20,
IF($C1467="5 - MS",'C1. Verprobung'!$E$21,
IF($C1467="6 - MS/NS",'C1. Verprobung'!$E$22,
IF($C1467="7 - NS",'C1. Verprobung'!$E$23,"-")))))))</f>
        <v>-</v>
      </c>
      <c r="R1467" s="322" t="str">
        <f>IF($C1467="1 - HöS",'C1. Verprobung'!$F$17,
IF($C1467="2 - HöS/HS",'C1. Verprobung'!$F$18,
IF($C1467="3 - HS",'C1. Verprobung'!$F$19,
IF($C1467="4 - HS/MS",'C1. Verprobung'!$F$20,
IF($C1467="5 - MS",'C1. Verprobung'!$F$21,
IF($C1467="6 - MS/NS",'C1. Verprobung'!$F$22,
IF($C1467="7 - NS",'C1. Verprobung'!$F$23,"-")))))))</f>
        <v>-</v>
      </c>
      <c r="S1467" s="151"/>
      <c r="T1467" s="181">
        <f t="shared" si="113"/>
        <v>0</v>
      </c>
      <c r="U1467" s="181">
        <f t="shared" si="114"/>
        <v>0</v>
      </c>
      <c r="V1467" s="181">
        <f t="shared" si="115"/>
        <v>0</v>
      </c>
      <c r="W1467" s="181">
        <f t="shared" si="116"/>
        <v>0</v>
      </c>
      <c r="X1467" s="181">
        <f t="shared" si="117"/>
        <v>0</v>
      </c>
    </row>
    <row r="1468" spans="2:24" ht="15" customHeight="1" x14ac:dyDescent="0.2">
      <c r="B1468" s="337" t="s">
        <v>36</v>
      </c>
      <c r="C1468" s="133" t="s">
        <v>36</v>
      </c>
      <c r="D1468" s="133" t="s">
        <v>36</v>
      </c>
      <c r="E1468" s="133"/>
      <c r="F1468" s="133"/>
      <c r="G1468" s="133"/>
      <c r="H1468" s="133"/>
      <c r="I1468" s="133"/>
      <c r="J1468" s="133"/>
      <c r="K1468" s="154"/>
      <c r="L1468" s="154"/>
      <c r="M1468" s="154"/>
      <c r="N1468" s="154"/>
      <c r="O1468" s="322" t="str">
        <f>IF($C1468="1 - HöS",'C1. Verprobung'!$C$17,
IF($C1468="2 - HöS/HS",'C1. Verprobung'!$C$18,
IF($C1468="3 - HS",'C1. Verprobung'!$C$19,
IF($C1468="4 - HS/MS",'C1. Verprobung'!$C$20,
IF($C1468="5 - MS",'C1. Verprobung'!$C$21,
IF($C1468="6 - MS/NS",'C1. Verprobung'!$C$22,
IF($C1468="7 - NS",'C1. Verprobung'!$C$23,"-")))))))</f>
        <v>-</v>
      </c>
      <c r="P1468" s="322" t="str">
        <f>IF($C1468="1 - HöS",'C1. Verprobung'!$D$17,
IF($C1468="2 - HöS/HS",'C1. Verprobung'!$D$18,
IF($C1468="3 - HS",'C1. Verprobung'!$D$19,
IF($C1468="4 - HS/MS",'C1. Verprobung'!$D$20,
IF($C1468="5 - MS",'C1. Verprobung'!$D$21,
IF($C1468="6 - MS/NS",'C1. Verprobung'!$D$22,
IF($C1468="7 - NS",'C1. Verprobung'!$D$23,"-")))))))</f>
        <v>-</v>
      </c>
      <c r="Q1468" s="322" t="str">
        <f>IF($C1468="1 - HöS",'C1. Verprobung'!$E$17,
IF($C1468="2 - HöS/HS",'C1. Verprobung'!$E$18,
IF($C1468="3 - HS",'C1. Verprobung'!$E$19,
IF($C1468="4 - HS/MS",'C1. Verprobung'!$E$20,
IF($C1468="5 - MS",'C1. Verprobung'!$E$21,
IF($C1468="6 - MS/NS",'C1. Verprobung'!$E$22,
IF($C1468="7 - NS",'C1. Verprobung'!$E$23,"-")))))))</f>
        <v>-</v>
      </c>
      <c r="R1468" s="322" t="str">
        <f>IF($C1468="1 - HöS",'C1. Verprobung'!$F$17,
IF($C1468="2 - HöS/HS",'C1. Verprobung'!$F$18,
IF($C1468="3 - HS",'C1. Verprobung'!$F$19,
IF($C1468="4 - HS/MS",'C1. Verprobung'!$F$20,
IF($C1468="5 - MS",'C1. Verprobung'!$F$21,
IF($C1468="6 - MS/NS",'C1. Verprobung'!$F$22,
IF($C1468="7 - NS",'C1. Verprobung'!$F$23,"-")))))))</f>
        <v>-</v>
      </c>
      <c r="S1468" s="151"/>
      <c r="T1468" s="181">
        <f t="shared" si="113"/>
        <v>0</v>
      </c>
      <c r="U1468" s="181">
        <f t="shared" si="114"/>
        <v>0</v>
      </c>
      <c r="V1468" s="181">
        <f t="shared" si="115"/>
        <v>0</v>
      </c>
      <c r="W1468" s="181">
        <f t="shared" si="116"/>
        <v>0</v>
      </c>
      <c r="X1468" s="181">
        <f t="shared" si="117"/>
        <v>0</v>
      </c>
    </row>
    <row r="1469" spans="2:24" ht="15" customHeight="1" x14ac:dyDescent="0.2">
      <c r="B1469" s="337" t="s">
        <v>36</v>
      </c>
      <c r="C1469" s="133" t="s">
        <v>36</v>
      </c>
      <c r="D1469" s="133" t="s">
        <v>36</v>
      </c>
      <c r="E1469" s="133"/>
      <c r="F1469" s="133"/>
      <c r="G1469" s="133"/>
      <c r="H1469" s="133"/>
      <c r="I1469" s="133"/>
      <c r="J1469" s="133"/>
      <c r="K1469" s="154"/>
      <c r="L1469" s="154"/>
      <c r="M1469" s="154"/>
      <c r="N1469" s="154"/>
      <c r="O1469" s="322" t="str">
        <f>IF($C1469="1 - HöS",'C1. Verprobung'!$C$17,
IF($C1469="2 - HöS/HS",'C1. Verprobung'!$C$18,
IF($C1469="3 - HS",'C1. Verprobung'!$C$19,
IF($C1469="4 - HS/MS",'C1. Verprobung'!$C$20,
IF($C1469="5 - MS",'C1. Verprobung'!$C$21,
IF($C1469="6 - MS/NS",'C1. Verprobung'!$C$22,
IF($C1469="7 - NS",'C1. Verprobung'!$C$23,"-")))))))</f>
        <v>-</v>
      </c>
      <c r="P1469" s="322" t="str">
        <f>IF($C1469="1 - HöS",'C1. Verprobung'!$D$17,
IF($C1469="2 - HöS/HS",'C1. Verprobung'!$D$18,
IF($C1469="3 - HS",'C1. Verprobung'!$D$19,
IF($C1469="4 - HS/MS",'C1. Verprobung'!$D$20,
IF($C1469="5 - MS",'C1. Verprobung'!$D$21,
IF($C1469="6 - MS/NS",'C1. Verprobung'!$D$22,
IF($C1469="7 - NS",'C1. Verprobung'!$D$23,"-")))))))</f>
        <v>-</v>
      </c>
      <c r="Q1469" s="322" t="str">
        <f>IF($C1469="1 - HöS",'C1. Verprobung'!$E$17,
IF($C1469="2 - HöS/HS",'C1. Verprobung'!$E$18,
IF($C1469="3 - HS",'C1. Verprobung'!$E$19,
IF($C1469="4 - HS/MS",'C1. Verprobung'!$E$20,
IF($C1469="5 - MS",'C1. Verprobung'!$E$21,
IF($C1469="6 - MS/NS",'C1. Verprobung'!$E$22,
IF($C1469="7 - NS",'C1. Verprobung'!$E$23,"-")))))))</f>
        <v>-</v>
      </c>
      <c r="R1469" s="322" t="str">
        <f>IF($C1469="1 - HöS",'C1. Verprobung'!$F$17,
IF($C1469="2 - HöS/HS",'C1. Verprobung'!$F$18,
IF($C1469="3 - HS",'C1. Verprobung'!$F$19,
IF($C1469="4 - HS/MS",'C1. Verprobung'!$F$20,
IF($C1469="5 - MS",'C1. Verprobung'!$F$21,
IF($C1469="6 - MS/NS",'C1. Verprobung'!$F$22,
IF($C1469="7 - NS",'C1. Verprobung'!$F$23,"-")))))))</f>
        <v>-</v>
      </c>
      <c r="S1469" s="151"/>
      <c r="T1469" s="181">
        <f t="shared" si="113"/>
        <v>0</v>
      </c>
      <c r="U1469" s="181">
        <f t="shared" si="114"/>
        <v>0</v>
      </c>
      <c r="V1469" s="181">
        <f t="shared" si="115"/>
        <v>0</v>
      </c>
      <c r="W1469" s="181">
        <f t="shared" si="116"/>
        <v>0</v>
      </c>
      <c r="X1469" s="181">
        <f t="shared" si="117"/>
        <v>0</v>
      </c>
    </row>
    <row r="1470" spans="2:24" ht="15" customHeight="1" x14ac:dyDescent="0.2">
      <c r="B1470" s="337" t="s">
        <v>36</v>
      </c>
      <c r="C1470" s="133" t="s">
        <v>36</v>
      </c>
      <c r="D1470" s="133" t="s">
        <v>36</v>
      </c>
      <c r="E1470" s="133"/>
      <c r="F1470" s="133"/>
      <c r="G1470" s="133"/>
      <c r="H1470" s="133"/>
      <c r="I1470" s="133"/>
      <c r="J1470" s="133"/>
      <c r="K1470" s="154"/>
      <c r="L1470" s="154"/>
      <c r="M1470" s="154"/>
      <c r="N1470" s="154"/>
      <c r="O1470" s="322" t="str">
        <f>IF($C1470="1 - HöS",'C1. Verprobung'!$C$17,
IF($C1470="2 - HöS/HS",'C1. Verprobung'!$C$18,
IF($C1470="3 - HS",'C1. Verprobung'!$C$19,
IF($C1470="4 - HS/MS",'C1. Verprobung'!$C$20,
IF($C1470="5 - MS",'C1. Verprobung'!$C$21,
IF($C1470="6 - MS/NS",'C1. Verprobung'!$C$22,
IF($C1470="7 - NS",'C1. Verprobung'!$C$23,"-")))))))</f>
        <v>-</v>
      </c>
      <c r="P1470" s="322" t="str">
        <f>IF($C1470="1 - HöS",'C1. Verprobung'!$D$17,
IF($C1470="2 - HöS/HS",'C1. Verprobung'!$D$18,
IF($C1470="3 - HS",'C1. Verprobung'!$D$19,
IF($C1470="4 - HS/MS",'C1. Verprobung'!$D$20,
IF($C1470="5 - MS",'C1. Verprobung'!$D$21,
IF($C1470="6 - MS/NS",'C1. Verprobung'!$D$22,
IF($C1470="7 - NS",'C1. Verprobung'!$D$23,"-")))))))</f>
        <v>-</v>
      </c>
      <c r="Q1470" s="322" t="str">
        <f>IF($C1470="1 - HöS",'C1. Verprobung'!$E$17,
IF($C1470="2 - HöS/HS",'C1. Verprobung'!$E$18,
IF($C1470="3 - HS",'C1. Verprobung'!$E$19,
IF($C1470="4 - HS/MS",'C1. Verprobung'!$E$20,
IF($C1470="5 - MS",'C1. Verprobung'!$E$21,
IF($C1470="6 - MS/NS",'C1. Verprobung'!$E$22,
IF($C1470="7 - NS",'C1. Verprobung'!$E$23,"-")))))))</f>
        <v>-</v>
      </c>
      <c r="R1470" s="322" t="str">
        <f>IF($C1470="1 - HöS",'C1. Verprobung'!$F$17,
IF($C1470="2 - HöS/HS",'C1. Verprobung'!$F$18,
IF($C1470="3 - HS",'C1. Verprobung'!$F$19,
IF($C1470="4 - HS/MS",'C1. Verprobung'!$F$20,
IF($C1470="5 - MS",'C1. Verprobung'!$F$21,
IF($C1470="6 - MS/NS",'C1. Verprobung'!$F$22,
IF($C1470="7 - NS",'C1. Verprobung'!$F$23,"-")))))))</f>
        <v>-</v>
      </c>
      <c r="S1470" s="151"/>
      <c r="T1470" s="181">
        <f t="shared" si="113"/>
        <v>0</v>
      </c>
      <c r="U1470" s="181">
        <f t="shared" si="114"/>
        <v>0</v>
      </c>
      <c r="V1470" s="181">
        <f t="shared" si="115"/>
        <v>0</v>
      </c>
      <c r="W1470" s="181">
        <f t="shared" si="116"/>
        <v>0</v>
      </c>
      <c r="X1470" s="181">
        <f t="shared" si="117"/>
        <v>0</v>
      </c>
    </row>
    <row r="1471" spans="2:24" ht="15" customHeight="1" x14ac:dyDescent="0.2">
      <c r="B1471" s="337" t="s">
        <v>36</v>
      </c>
      <c r="C1471" s="133" t="s">
        <v>36</v>
      </c>
      <c r="D1471" s="133" t="s">
        <v>36</v>
      </c>
      <c r="E1471" s="133"/>
      <c r="F1471" s="133"/>
      <c r="G1471" s="133"/>
      <c r="H1471" s="133"/>
      <c r="I1471" s="133"/>
      <c r="J1471" s="133"/>
      <c r="K1471" s="154"/>
      <c r="L1471" s="154"/>
      <c r="M1471" s="154"/>
      <c r="N1471" s="154"/>
      <c r="O1471" s="322" t="str">
        <f>IF($C1471="1 - HöS",'C1. Verprobung'!$C$17,
IF($C1471="2 - HöS/HS",'C1. Verprobung'!$C$18,
IF($C1471="3 - HS",'C1. Verprobung'!$C$19,
IF($C1471="4 - HS/MS",'C1. Verprobung'!$C$20,
IF($C1471="5 - MS",'C1. Verprobung'!$C$21,
IF($C1471="6 - MS/NS",'C1. Verprobung'!$C$22,
IF($C1471="7 - NS",'C1. Verprobung'!$C$23,"-")))))))</f>
        <v>-</v>
      </c>
      <c r="P1471" s="322" t="str">
        <f>IF($C1471="1 - HöS",'C1. Verprobung'!$D$17,
IF($C1471="2 - HöS/HS",'C1. Verprobung'!$D$18,
IF($C1471="3 - HS",'C1. Verprobung'!$D$19,
IF($C1471="4 - HS/MS",'C1. Verprobung'!$D$20,
IF($C1471="5 - MS",'C1. Verprobung'!$D$21,
IF($C1471="6 - MS/NS",'C1. Verprobung'!$D$22,
IF($C1471="7 - NS",'C1. Verprobung'!$D$23,"-")))))))</f>
        <v>-</v>
      </c>
      <c r="Q1471" s="322" t="str">
        <f>IF($C1471="1 - HöS",'C1. Verprobung'!$E$17,
IF($C1471="2 - HöS/HS",'C1. Verprobung'!$E$18,
IF($C1471="3 - HS",'C1. Verprobung'!$E$19,
IF($C1471="4 - HS/MS",'C1. Verprobung'!$E$20,
IF($C1471="5 - MS",'C1. Verprobung'!$E$21,
IF($C1471="6 - MS/NS",'C1. Verprobung'!$E$22,
IF($C1471="7 - NS",'C1. Verprobung'!$E$23,"-")))))))</f>
        <v>-</v>
      </c>
      <c r="R1471" s="322" t="str">
        <f>IF($C1471="1 - HöS",'C1. Verprobung'!$F$17,
IF($C1471="2 - HöS/HS",'C1. Verprobung'!$F$18,
IF($C1471="3 - HS",'C1. Verprobung'!$F$19,
IF($C1471="4 - HS/MS",'C1. Verprobung'!$F$20,
IF($C1471="5 - MS",'C1. Verprobung'!$F$21,
IF($C1471="6 - MS/NS",'C1. Verprobung'!$F$22,
IF($C1471="7 - NS",'C1. Verprobung'!$F$23,"-")))))))</f>
        <v>-</v>
      </c>
      <c r="S1471" s="151"/>
      <c r="T1471" s="181">
        <f t="shared" si="113"/>
        <v>0</v>
      </c>
      <c r="U1471" s="181">
        <f t="shared" si="114"/>
        <v>0</v>
      </c>
      <c r="V1471" s="181">
        <f t="shared" si="115"/>
        <v>0</v>
      </c>
      <c r="W1471" s="181">
        <f t="shared" si="116"/>
        <v>0</v>
      </c>
      <c r="X1471" s="181">
        <f t="shared" si="117"/>
        <v>0</v>
      </c>
    </row>
    <row r="1472" spans="2:24" ht="15" customHeight="1" x14ac:dyDescent="0.2">
      <c r="B1472" s="337" t="s">
        <v>36</v>
      </c>
      <c r="C1472" s="133" t="s">
        <v>36</v>
      </c>
      <c r="D1472" s="133" t="s">
        <v>36</v>
      </c>
      <c r="E1472" s="133"/>
      <c r="F1472" s="133"/>
      <c r="G1472" s="133"/>
      <c r="H1472" s="133"/>
      <c r="I1472" s="133"/>
      <c r="J1472" s="133"/>
      <c r="K1472" s="154"/>
      <c r="L1472" s="154"/>
      <c r="M1472" s="154"/>
      <c r="N1472" s="154"/>
      <c r="O1472" s="322" t="str">
        <f>IF($C1472="1 - HöS",'C1. Verprobung'!$C$17,
IF($C1472="2 - HöS/HS",'C1. Verprobung'!$C$18,
IF($C1472="3 - HS",'C1. Verprobung'!$C$19,
IF($C1472="4 - HS/MS",'C1. Verprobung'!$C$20,
IF($C1472="5 - MS",'C1. Verprobung'!$C$21,
IF($C1472="6 - MS/NS",'C1. Verprobung'!$C$22,
IF($C1472="7 - NS",'C1. Verprobung'!$C$23,"-")))))))</f>
        <v>-</v>
      </c>
      <c r="P1472" s="322" t="str">
        <f>IF($C1472="1 - HöS",'C1. Verprobung'!$D$17,
IF($C1472="2 - HöS/HS",'C1. Verprobung'!$D$18,
IF($C1472="3 - HS",'C1. Verprobung'!$D$19,
IF($C1472="4 - HS/MS",'C1. Verprobung'!$D$20,
IF($C1472="5 - MS",'C1. Verprobung'!$D$21,
IF($C1472="6 - MS/NS",'C1. Verprobung'!$D$22,
IF($C1472="7 - NS",'C1. Verprobung'!$D$23,"-")))))))</f>
        <v>-</v>
      </c>
      <c r="Q1472" s="322" t="str">
        <f>IF($C1472="1 - HöS",'C1. Verprobung'!$E$17,
IF($C1472="2 - HöS/HS",'C1. Verprobung'!$E$18,
IF($C1472="3 - HS",'C1. Verprobung'!$E$19,
IF($C1472="4 - HS/MS",'C1. Verprobung'!$E$20,
IF($C1472="5 - MS",'C1. Verprobung'!$E$21,
IF($C1472="6 - MS/NS",'C1. Verprobung'!$E$22,
IF($C1472="7 - NS",'C1. Verprobung'!$E$23,"-")))))))</f>
        <v>-</v>
      </c>
      <c r="R1472" s="322" t="str">
        <f>IF($C1472="1 - HöS",'C1. Verprobung'!$F$17,
IF($C1472="2 - HöS/HS",'C1. Verprobung'!$F$18,
IF($C1472="3 - HS",'C1. Verprobung'!$F$19,
IF($C1472="4 - HS/MS",'C1. Verprobung'!$F$20,
IF($C1472="5 - MS",'C1. Verprobung'!$F$21,
IF($C1472="6 - MS/NS",'C1. Verprobung'!$F$22,
IF($C1472="7 - NS",'C1. Verprobung'!$F$23,"-")))))))</f>
        <v>-</v>
      </c>
      <c r="S1472" s="151"/>
      <c r="T1472" s="181">
        <f t="shared" si="113"/>
        <v>0</v>
      </c>
      <c r="U1472" s="181">
        <f t="shared" si="114"/>
        <v>0</v>
      </c>
      <c r="V1472" s="181">
        <f t="shared" si="115"/>
        <v>0</v>
      </c>
      <c r="W1472" s="181">
        <f t="shared" si="116"/>
        <v>0</v>
      </c>
      <c r="X1472" s="181">
        <f t="shared" si="117"/>
        <v>0</v>
      </c>
    </row>
    <row r="1473" spans="2:24" ht="15" customHeight="1" x14ac:dyDescent="0.2">
      <c r="B1473" s="337" t="s">
        <v>36</v>
      </c>
      <c r="C1473" s="133" t="s">
        <v>36</v>
      </c>
      <c r="D1473" s="133" t="s">
        <v>36</v>
      </c>
      <c r="E1473" s="133"/>
      <c r="F1473" s="133"/>
      <c r="G1473" s="133"/>
      <c r="H1473" s="133"/>
      <c r="I1473" s="133"/>
      <c r="J1473" s="133"/>
      <c r="K1473" s="154"/>
      <c r="L1473" s="154"/>
      <c r="M1473" s="154"/>
      <c r="N1473" s="154"/>
      <c r="O1473" s="322" t="str">
        <f>IF($C1473="1 - HöS",'C1. Verprobung'!$C$17,
IF($C1473="2 - HöS/HS",'C1. Verprobung'!$C$18,
IF($C1473="3 - HS",'C1. Verprobung'!$C$19,
IF($C1473="4 - HS/MS",'C1. Verprobung'!$C$20,
IF($C1473="5 - MS",'C1. Verprobung'!$C$21,
IF($C1473="6 - MS/NS",'C1. Verprobung'!$C$22,
IF($C1473="7 - NS",'C1. Verprobung'!$C$23,"-")))))))</f>
        <v>-</v>
      </c>
      <c r="P1473" s="322" t="str">
        <f>IF($C1473="1 - HöS",'C1. Verprobung'!$D$17,
IF($C1473="2 - HöS/HS",'C1. Verprobung'!$D$18,
IF($C1473="3 - HS",'C1. Verprobung'!$D$19,
IF($C1473="4 - HS/MS",'C1. Verprobung'!$D$20,
IF($C1473="5 - MS",'C1. Verprobung'!$D$21,
IF($C1473="6 - MS/NS",'C1. Verprobung'!$D$22,
IF($C1473="7 - NS",'C1. Verprobung'!$D$23,"-")))))))</f>
        <v>-</v>
      </c>
      <c r="Q1473" s="322" t="str">
        <f>IF($C1473="1 - HöS",'C1. Verprobung'!$E$17,
IF($C1473="2 - HöS/HS",'C1. Verprobung'!$E$18,
IF($C1473="3 - HS",'C1. Verprobung'!$E$19,
IF($C1473="4 - HS/MS",'C1. Verprobung'!$E$20,
IF($C1473="5 - MS",'C1. Verprobung'!$E$21,
IF($C1473="6 - MS/NS",'C1. Verprobung'!$E$22,
IF($C1473="7 - NS",'C1. Verprobung'!$E$23,"-")))))))</f>
        <v>-</v>
      </c>
      <c r="R1473" s="322" t="str">
        <f>IF($C1473="1 - HöS",'C1. Verprobung'!$F$17,
IF($C1473="2 - HöS/HS",'C1. Verprobung'!$F$18,
IF($C1473="3 - HS",'C1. Verprobung'!$F$19,
IF($C1473="4 - HS/MS",'C1. Verprobung'!$F$20,
IF($C1473="5 - MS",'C1. Verprobung'!$F$21,
IF($C1473="6 - MS/NS",'C1. Verprobung'!$F$22,
IF($C1473="7 - NS",'C1. Verprobung'!$F$23,"-")))))))</f>
        <v>-</v>
      </c>
      <c r="S1473" s="151"/>
      <c r="T1473" s="181">
        <f t="shared" si="113"/>
        <v>0</v>
      </c>
      <c r="U1473" s="181">
        <f t="shared" si="114"/>
        <v>0</v>
      </c>
      <c r="V1473" s="181">
        <f t="shared" si="115"/>
        <v>0</v>
      </c>
      <c r="W1473" s="181">
        <f t="shared" si="116"/>
        <v>0</v>
      </c>
      <c r="X1473" s="181">
        <f t="shared" si="117"/>
        <v>0</v>
      </c>
    </row>
    <row r="1474" spans="2:24" ht="15" customHeight="1" x14ac:dyDescent="0.2">
      <c r="B1474" s="337" t="s">
        <v>36</v>
      </c>
      <c r="C1474" s="133" t="s">
        <v>36</v>
      </c>
      <c r="D1474" s="133" t="s">
        <v>36</v>
      </c>
      <c r="E1474" s="133"/>
      <c r="F1474" s="133"/>
      <c r="G1474" s="133"/>
      <c r="H1474" s="133"/>
      <c r="I1474" s="133"/>
      <c r="J1474" s="133"/>
      <c r="K1474" s="154"/>
      <c r="L1474" s="154"/>
      <c r="M1474" s="154"/>
      <c r="N1474" s="154"/>
      <c r="O1474" s="322" t="str">
        <f>IF($C1474="1 - HöS",'C1. Verprobung'!$C$17,
IF($C1474="2 - HöS/HS",'C1. Verprobung'!$C$18,
IF($C1474="3 - HS",'C1. Verprobung'!$C$19,
IF($C1474="4 - HS/MS",'C1. Verprobung'!$C$20,
IF($C1474="5 - MS",'C1. Verprobung'!$C$21,
IF($C1474="6 - MS/NS",'C1. Verprobung'!$C$22,
IF($C1474="7 - NS",'C1. Verprobung'!$C$23,"-")))))))</f>
        <v>-</v>
      </c>
      <c r="P1474" s="322" t="str">
        <f>IF($C1474="1 - HöS",'C1. Verprobung'!$D$17,
IF($C1474="2 - HöS/HS",'C1. Verprobung'!$D$18,
IF($C1474="3 - HS",'C1. Verprobung'!$D$19,
IF($C1474="4 - HS/MS",'C1. Verprobung'!$D$20,
IF($C1474="5 - MS",'C1. Verprobung'!$D$21,
IF($C1474="6 - MS/NS",'C1. Verprobung'!$D$22,
IF($C1474="7 - NS",'C1. Verprobung'!$D$23,"-")))))))</f>
        <v>-</v>
      </c>
      <c r="Q1474" s="322" t="str">
        <f>IF($C1474="1 - HöS",'C1. Verprobung'!$E$17,
IF($C1474="2 - HöS/HS",'C1. Verprobung'!$E$18,
IF($C1474="3 - HS",'C1. Verprobung'!$E$19,
IF($C1474="4 - HS/MS",'C1. Verprobung'!$E$20,
IF($C1474="5 - MS",'C1. Verprobung'!$E$21,
IF($C1474="6 - MS/NS",'C1. Verprobung'!$E$22,
IF($C1474="7 - NS",'C1. Verprobung'!$E$23,"-")))))))</f>
        <v>-</v>
      </c>
      <c r="R1474" s="322" t="str">
        <f>IF($C1474="1 - HöS",'C1. Verprobung'!$F$17,
IF($C1474="2 - HöS/HS",'C1. Verprobung'!$F$18,
IF($C1474="3 - HS",'C1. Verprobung'!$F$19,
IF($C1474="4 - HS/MS",'C1. Verprobung'!$F$20,
IF($C1474="5 - MS",'C1. Verprobung'!$F$21,
IF($C1474="6 - MS/NS",'C1. Verprobung'!$F$22,
IF($C1474="7 - NS",'C1. Verprobung'!$F$23,"-")))))))</f>
        <v>-</v>
      </c>
      <c r="S1474" s="151"/>
      <c r="T1474" s="181">
        <f t="shared" si="113"/>
        <v>0</v>
      </c>
      <c r="U1474" s="181">
        <f t="shared" si="114"/>
        <v>0</v>
      </c>
      <c r="V1474" s="181">
        <f t="shared" si="115"/>
        <v>0</v>
      </c>
      <c r="W1474" s="181">
        <f t="shared" si="116"/>
        <v>0</v>
      </c>
      <c r="X1474" s="181">
        <f t="shared" si="117"/>
        <v>0</v>
      </c>
    </row>
    <row r="1475" spans="2:24" ht="15" customHeight="1" x14ac:dyDescent="0.2">
      <c r="B1475" s="337" t="s">
        <v>36</v>
      </c>
      <c r="C1475" s="133" t="s">
        <v>36</v>
      </c>
      <c r="D1475" s="133" t="s">
        <v>36</v>
      </c>
      <c r="E1475" s="133"/>
      <c r="F1475" s="133"/>
      <c r="G1475" s="133"/>
      <c r="H1475" s="133"/>
      <c r="I1475" s="133"/>
      <c r="J1475" s="133"/>
      <c r="K1475" s="154"/>
      <c r="L1475" s="154"/>
      <c r="M1475" s="154"/>
      <c r="N1475" s="154"/>
      <c r="O1475" s="322" t="str">
        <f>IF($C1475="1 - HöS",'C1. Verprobung'!$C$17,
IF($C1475="2 - HöS/HS",'C1. Verprobung'!$C$18,
IF($C1475="3 - HS",'C1. Verprobung'!$C$19,
IF($C1475="4 - HS/MS",'C1. Verprobung'!$C$20,
IF($C1475="5 - MS",'C1. Verprobung'!$C$21,
IF($C1475="6 - MS/NS",'C1. Verprobung'!$C$22,
IF($C1475="7 - NS",'C1. Verprobung'!$C$23,"-")))))))</f>
        <v>-</v>
      </c>
      <c r="P1475" s="322" t="str">
        <f>IF($C1475="1 - HöS",'C1. Verprobung'!$D$17,
IF($C1475="2 - HöS/HS",'C1. Verprobung'!$D$18,
IF($C1475="3 - HS",'C1. Verprobung'!$D$19,
IF($C1475="4 - HS/MS",'C1. Verprobung'!$D$20,
IF($C1475="5 - MS",'C1. Verprobung'!$D$21,
IF($C1475="6 - MS/NS",'C1. Verprobung'!$D$22,
IF($C1475="7 - NS",'C1. Verprobung'!$D$23,"-")))))))</f>
        <v>-</v>
      </c>
      <c r="Q1475" s="322" t="str">
        <f>IF($C1475="1 - HöS",'C1. Verprobung'!$E$17,
IF($C1475="2 - HöS/HS",'C1. Verprobung'!$E$18,
IF($C1475="3 - HS",'C1. Verprobung'!$E$19,
IF($C1475="4 - HS/MS",'C1. Verprobung'!$E$20,
IF($C1475="5 - MS",'C1. Verprobung'!$E$21,
IF($C1475="6 - MS/NS",'C1. Verprobung'!$E$22,
IF($C1475="7 - NS",'C1. Verprobung'!$E$23,"-")))))))</f>
        <v>-</v>
      </c>
      <c r="R1475" s="322" t="str">
        <f>IF($C1475="1 - HöS",'C1. Verprobung'!$F$17,
IF($C1475="2 - HöS/HS",'C1. Verprobung'!$F$18,
IF($C1475="3 - HS",'C1. Verprobung'!$F$19,
IF($C1475="4 - HS/MS",'C1. Verprobung'!$F$20,
IF($C1475="5 - MS",'C1. Verprobung'!$F$21,
IF($C1475="6 - MS/NS",'C1. Verprobung'!$F$22,
IF($C1475="7 - NS",'C1. Verprobung'!$F$23,"-")))))))</f>
        <v>-</v>
      </c>
      <c r="S1475" s="151"/>
      <c r="T1475" s="181">
        <f t="shared" si="113"/>
        <v>0</v>
      </c>
      <c r="U1475" s="181">
        <f t="shared" si="114"/>
        <v>0</v>
      </c>
      <c r="V1475" s="181">
        <f t="shared" si="115"/>
        <v>0</v>
      </c>
      <c r="W1475" s="181">
        <f t="shared" si="116"/>
        <v>0</v>
      </c>
      <c r="X1475" s="181">
        <f t="shared" si="117"/>
        <v>0</v>
      </c>
    </row>
    <row r="1476" spans="2:24" ht="15" customHeight="1" x14ac:dyDescent="0.2">
      <c r="B1476" s="337" t="s">
        <v>36</v>
      </c>
      <c r="C1476" s="133" t="s">
        <v>36</v>
      </c>
      <c r="D1476" s="133" t="s">
        <v>36</v>
      </c>
      <c r="E1476" s="133"/>
      <c r="F1476" s="133"/>
      <c r="G1476" s="133"/>
      <c r="H1476" s="133"/>
      <c r="I1476" s="133"/>
      <c r="J1476" s="133"/>
      <c r="K1476" s="154"/>
      <c r="L1476" s="154"/>
      <c r="M1476" s="154"/>
      <c r="N1476" s="154"/>
      <c r="O1476" s="322" t="str">
        <f>IF($C1476="1 - HöS",'C1. Verprobung'!$C$17,
IF($C1476="2 - HöS/HS",'C1. Verprobung'!$C$18,
IF($C1476="3 - HS",'C1. Verprobung'!$C$19,
IF($C1476="4 - HS/MS",'C1. Verprobung'!$C$20,
IF($C1476="5 - MS",'C1. Verprobung'!$C$21,
IF($C1476="6 - MS/NS",'C1. Verprobung'!$C$22,
IF($C1476="7 - NS",'C1. Verprobung'!$C$23,"-")))))))</f>
        <v>-</v>
      </c>
      <c r="P1476" s="322" t="str">
        <f>IF($C1476="1 - HöS",'C1. Verprobung'!$D$17,
IF($C1476="2 - HöS/HS",'C1. Verprobung'!$D$18,
IF($C1476="3 - HS",'C1. Verprobung'!$D$19,
IF($C1476="4 - HS/MS",'C1. Verprobung'!$D$20,
IF($C1476="5 - MS",'C1. Verprobung'!$D$21,
IF($C1476="6 - MS/NS",'C1. Verprobung'!$D$22,
IF($C1476="7 - NS",'C1. Verprobung'!$D$23,"-")))))))</f>
        <v>-</v>
      </c>
      <c r="Q1476" s="322" t="str">
        <f>IF($C1476="1 - HöS",'C1. Verprobung'!$E$17,
IF($C1476="2 - HöS/HS",'C1. Verprobung'!$E$18,
IF($C1476="3 - HS",'C1. Verprobung'!$E$19,
IF($C1476="4 - HS/MS",'C1. Verprobung'!$E$20,
IF($C1476="5 - MS",'C1. Verprobung'!$E$21,
IF($C1476="6 - MS/NS",'C1. Verprobung'!$E$22,
IF($C1476="7 - NS",'C1. Verprobung'!$E$23,"-")))))))</f>
        <v>-</v>
      </c>
      <c r="R1476" s="322" t="str">
        <f>IF($C1476="1 - HöS",'C1. Verprobung'!$F$17,
IF($C1476="2 - HöS/HS",'C1. Verprobung'!$F$18,
IF($C1476="3 - HS",'C1. Verprobung'!$F$19,
IF($C1476="4 - HS/MS",'C1. Verprobung'!$F$20,
IF($C1476="5 - MS",'C1. Verprobung'!$F$21,
IF($C1476="6 - MS/NS",'C1. Verprobung'!$F$22,
IF($C1476="7 - NS",'C1. Verprobung'!$F$23,"-")))))))</f>
        <v>-</v>
      </c>
      <c r="S1476" s="151"/>
      <c r="T1476" s="181">
        <f t="shared" si="113"/>
        <v>0</v>
      </c>
      <c r="U1476" s="181">
        <f t="shared" si="114"/>
        <v>0</v>
      </c>
      <c r="V1476" s="181">
        <f t="shared" si="115"/>
        <v>0</v>
      </c>
      <c r="W1476" s="181">
        <f t="shared" si="116"/>
        <v>0</v>
      </c>
      <c r="X1476" s="181">
        <f t="shared" si="117"/>
        <v>0</v>
      </c>
    </row>
    <row r="1477" spans="2:24" ht="15" customHeight="1" x14ac:dyDescent="0.2">
      <c r="B1477" s="337" t="s">
        <v>36</v>
      </c>
      <c r="C1477" s="133" t="s">
        <v>36</v>
      </c>
      <c r="D1477" s="133" t="s">
        <v>36</v>
      </c>
      <c r="E1477" s="133"/>
      <c r="F1477" s="133"/>
      <c r="G1477" s="133"/>
      <c r="H1477" s="133"/>
      <c r="I1477" s="133"/>
      <c r="J1477" s="133"/>
      <c r="K1477" s="154"/>
      <c r="L1477" s="154"/>
      <c r="M1477" s="154"/>
      <c r="N1477" s="154"/>
      <c r="O1477" s="322" t="str">
        <f>IF($C1477="1 - HöS",'C1. Verprobung'!$C$17,
IF($C1477="2 - HöS/HS",'C1. Verprobung'!$C$18,
IF($C1477="3 - HS",'C1. Verprobung'!$C$19,
IF($C1477="4 - HS/MS",'C1. Verprobung'!$C$20,
IF($C1477="5 - MS",'C1. Verprobung'!$C$21,
IF($C1477="6 - MS/NS",'C1. Verprobung'!$C$22,
IF($C1477="7 - NS",'C1. Verprobung'!$C$23,"-")))))))</f>
        <v>-</v>
      </c>
      <c r="P1477" s="322" t="str">
        <f>IF($C1477="1 - HöS",'C1. Verprobung'!$D$17,
IF($C1477="2 - HöS/HS",'C1. Verprobung'!$D$18,
IF($C1477="3 - HS",'C1. Verprobung'!$D$19,
IF($C1477="4 - HS/MS",'C1. Verprobung'!$D$20,
IF($C1477="5 - MS",'C1. Verprobung'!$D$21,
IF($C1477="6 - MS/NS",'C1. Verprobung'!$D$22,
IF($C1477="7 - NS",'C1. Verprobung'!$D$23,"-")))))))</f>
        <v>-</v>
      </c>
      <c r="Q1477" s="322" t="str">
        <f>IF($C1477="1 - HöS",'C1. Verprobung'!$E$17,
IF($C1477="2 - HöS/HS",'C1. Verprobung'!$E$18,
IF($C1477="3 - HS",'C1. Verprobung'!$E$19,
IF($C1477="4 - HS/MS",'C1. Verprobung'!$E$20,
IF($C1477="5 - MS",'C1. Verprobung'!$E$21,
IF($C1477="6 - MS/NS",'C1. Verprobung'!$E$22,
IF($C1477="7 - NS",'C1. Verprobung'!$E$23,"-")))))))</f>
        <v>-</v>
      </c>
      <c r="R1477" s="322" t="str">
        <f>IF($C1477="1 - HöS",'C1. Verprobung'!$F$17,
IF($C1477="2 - HöS/HS",'C1. Verprobung'!$F$18,
IF($C1477="3 - HS",'C1. Verprobung'!$F$19,
IF($C1477="4 - HS/MS",'C1. Verprobung'!$F$20,
IF($C1477="5 - MS",'C1. Verprobung'!$F$21,
IF($C1477="6 - MS/NS",'C1. Verprobung'!$F$22,
IF($C1477="7 - NS",'C1. Verprobung'!$F$23,"-")))))))</f>
        <v>-</v>
      </c>
      <c r="S1477" s="151"/>
      <c r="T1477" s="181">
        <f t="shared" si="113"/>
        <v>0</v>
      </c>
      <c r="U1477" s="181">
        <f t="shared" si="114"/>
        <v>0</v>
      </c>
      <c r="V1477" s="181">
        <f t="shared" si="115"/>
        <v>0</v>
      </c>
      <c r="W1477" s="181">
        <f t="shared" si="116"/>
        <v>0</v>
      </c>
      <c r="X1477" s="181">
        <f t="shared" si="117"/>
        <v>0</v>
      </c>
    </row>
    <row r="1478" spans="2:24" ht="15" customHeight="1" x14ac:dyDescent="0.2">
      <c r="B1478" s="337" t="s">
        <v>36</v>
      </c>
      <c r="C1478" s="133" t="s">
        <v>36</v>
      </c>
      <c r="D1478" s="133" t="s">
        <v>36</v>
      </c>
      <c r="E1478" s="133"/>
      <c r="F1478" s="133"/>
      <c r="G1478" s="133"/>
      <c r="H1478" s="133"/>
      <c r="I1478" s="133"/>
      <c r="J1478" s="133"/>
      <c r="K1478" s="154"/>
      <c r="L1478" s="154"/>
      <c r="M1478" s="154"/>
      <c r="N1478" s="154"/>
      <c r="O1478" s="322" t="str">
        <f>IF($C1478="1 - HöS",'C1. Verprobung'!$C$17,
IF($C1478="2 - HöS/HS",'C1. Verprobung'!$C$18,
IF($C1478="3 - HS",'C1. Verprobung'!$C$19,
IF($C1478="4 - HS/MS",'C1. Verprobung'!$C$20,
IF($C1478="5 - MS",'C1. Verprobung'!$C$21,
IF($C1478="6 - MS/NS",'C1. Verprobung'!$C$22,
IF($C1478="7 - NS",'C1. Verprobung'!$C$23,"-")))))))</f>
        <v>-</v>
      </c>
      <c r="P1478" s="322" t="str">
        <f>IF($C1478="1 - HöS",'C1. Verprobung'!$D$17,
IF($C1478="2 - HöS/HS",'C1. Verprobung'!$D$18,
IF($C1478="3 - HS",'C1. Verprobung'!$D$19,
IF($C1478="4 - HS/MS",'C1. Verprobung'!$D$20,
IF($C1478="5 - MS",'C1. Verprobung'!$D$21,
IF($C1478="6 - MS/NS",'C1. Verprobung'!$D$22,
IF($C1478="7 - NS",'C1. Verprobung'!$D$23,"-")))))))</f>
        <v>-</v>
      </c>
      <c r="Q1478" s="322" t="str">
        <f>IF($C1478="1 - HöS",'C1. Verprobung'!$E$17,
IF($C1478="2 - HöS/HS",'C1. Verprobung'!$E$18,
IF($C1478="3 - HS",'C1. Verprobung'!$E$19,
IF($C1478="4 - HS/MS",'C1. Verprobung'!$E$20,
IF($C1478="5 - MS",'C1. Verprobung'!$E$21,
IF($C1478="6 - MS/NS",'C1. Verprobung'!$E$22,
IF($C1478="7 - NS",'C1. Verprobung'!$E$23,"-")))))))</f>
        <v>-</v>
      </c>
      <c r="R1478" s="322" t="str">
        <f>IF($C1478="1 - HöS",'C1. Verprobung'!$F$17,
IF($C1478="2 - HöS/HS",'C1. Verprobung'!$F$18,
IF($C1478="3 - HS",'C1. Verprobung'!$F$19,
IF($C1478="4 - HS/MS",'C1. Verprobung'!$F$20,
IF($C1478="5 - MS",'C1. Verprobung'!$F$21,
IF($C1478="6 - MS/NS",'C1. Verprobung'!$F$22,
IF($C1478="7 - NS",'C1. Verprobung'!$F$23,"-")))))))</f>
        <v>-</v>
      </c>
      <c r="S1478" s="151"/>
      <c r="T1478" s="181">
        <f t="shared" si="113"/>
        <v>0</v>
      </c>
      <c r="U1478" s="181">
        <f t="shared" si="114"/>
        <v>0</v>
      </c>
      <c r="V1478" s="181">
        <f t="shared" si="115"/>
        <v>0</v>
      </c>
      <c r="W1478" s="181">
        <f t="shared" si="116"/>
        <v>0</v>
      </c>
      <c r="X1478" s="181">
        <f t="shared" si="117"/>
        <v>0</v>
      </c>
    </row>
    <row r="1479" spans="2:24" ht="15" customHeight="1" x14ac:dyDescent="0.2">
      <c r="B1479" s="337" t="s">
        <v>36</v>
      </c>
      <c r="C1479" s="133" t="s">
        <v>36</v>
      </c>
      <c r="D1479" s="133" t="s">
        <v>36</v>
      </c>
      <c r="E1479" s="133"/>
      <c r="F1479" s="133"/>
      <c r="G1479" s="133"/>
      <c r="H1479" s="133"/>
      <c r="I1479" s="133"/>
      <c r="J1479" s="133"/>
      <c r="K1479" s="154"/>
      <c r="L1479" s="154"/>
      <c r="M1479" s="154"/>
      <c r="N1479" s="154"/>
      <c r="O1479" s="322" t="str">
        <f>IF($C1479="1 - HöS",'C1. Verprobung'!$C$17,
IF($C1479="2 - HöS/HS",'C1. Verprobung'!$C$18,
IF($C1479="3 - HS",'C1. Verprobung'!$C$19,
IF($C1479="4 - HS/MS",'C1. Verprobung'!$C$20,
IF($C1479="5 - MS",'C1. Verprobung'!$C$21,
IF($C1479="6 - MS/NS",'C1. Verprobung'!$C$22,
IF($C1479="7 - NS",'C1. Verprobung'!$C$23,"-")))))))</f>
        <v>-</v>
      </c>
      <c r="P1479" s="322" t="str">
        <f>IF($C1479="1 - HöS",'C1. Verprobung'!$D$17,
IF($C1479="2 - HöS/HS",'C1. Verprobung'!$D$18,
IF($C1479="3 - HS",'C1. Verprobung'!$D$19,
IF($C1479="4 - HS/MS",'C1. Verprobung'!$D$20,
IF($C1479="5 - MS",'C1. Verprobung'!$D$21,
IF($C1479="6 - MS/NS",'C1. Verprobung'!$D$22,
IF($C1479="7 - NS",'C1. Verprobung'!$D$23,"-")))))))</f>
        <v>-</v>
      </c>
      <c r="Q1479" s="322" t="str">
        <f>IF($C1479="1 - HöS",'C1. Verprobung'!$E$17,
IF($C1479="2 - HöS/HS",'C1. Verprobung'!$E$18,
IF($C1479="3 - HS",'C1. Verprobung'!$E$19,
IF($C1479="4 - HS/MS",'C1. Verprobung'!$E$20,
IF($C1479="5 - MS",'C1. Verprobung'!$E$21,
IF($C1479="6 - MS/NS",'C1. Verprobung'!$E$22,
IF($C1479="7 - NS",'C1. Verprobung'!$E$23,"-")))))))</f>
        <v>-</v>
      </c>
      <c r="R1479" s="322" t="str">
        <f>IF($C1479="1 - HöS",'C1. Verprobung'!$F$17,
IF($C1479="2 - HöS/HS",'C1. Verprobung'!$F$18,
IF($C1479="3 - HS",'C1. Verprobung'!$F$19,
IF($C1479="4 - HS/MS",'C1. Verprobung'!$F$20,
IF($C1479="5 - MS",'C1. Verprobung'!$F$21,
IF($C1479="6 - MS/NS",'C1. Verprobung'!$F$22,
IF($C1479="7 - NS",'C1. Verprobung'!$F$23,"-")))))))</f>
        <v>-</v>
      </c>
      <c r="S1479" s="151"/>
      <c r="T1479" s="181">
        <f t="shared" si="113"/>
        <v>0</v>
      </c>
      <c r="U1479" s="181">
        <f t="shared" si="114"/>
        <v>0</v>
      </c>
      <c r="V1479" s="181">
        <f t="shared" si="115"/>
        <v>0</v>
      </c>
      <c r="W1479" s="181">
        <f t="shared" si="116"/>
        <v>0</v>
      </c>
      <c r="X1479" s="181">
        <f t="shared" si="117"/>
        <v>0</v>
      </c>
    </row>
    <row r="1480" spans="2:24" ht="15" customHeight="1" x14ac:dyDescent="0.2">
      <c r="B1480" s="337" t="s">
        <v>36</v>
      </c>
      <c r="C1480" s="133" t="s">
        <v>36</v>
      </c>
      <c r="D1480" s="133" t="s">
        <v>36</v>
      </c>
      <c r="E1480" s="133"/>
      <c r="F1480" s="133"/>
      <c r="G1480" s="133"/>
      <c r="H1480" s="133"/>
      <c r="I1480" s="133"/>
      <c r="J1480" s="133"/>
      <c r="K1480" s="154"/>
      <c r="L1480" s="154"/>
      <c r="M1480" s="154"/>
      <c r="N1480" s="154"/>
      <c r="O1480" s="322" t="str">
        <f>IF($C1480="1 - HöS",'C1. Verprobung'!$C$17,
IF($C1480="2 - HöS/HS",'C1. Verprobung'!$C$18,
IF($C1480="3 - HS",'C1. Verprobung'!$C$19,
IF($C1480="4 - HS/MS",'C1. Verprobung'!$C$20,
IF($C1480="5 - MS",'C1. Verprobung'!$C$21,
IF($C1480="6 - MS/NS",'C1. Verprobung'!$C$22,
IF($C1480="7 - NS",'C1. Verprobung'!$C$23,"-")))))))</f>
        <v>-</v>
      </c>
      <c r="P1480" s="322" t="str">
        <f>IF($C1480="1 - HöS",'C1. Verprobung'!$D$17,
IF($C1480="2 - HöS/HS",'C1. Verprobung'!$D$18,
IF($C1480="3 - HS",'C1. Verprobung'!$D$19,
IF($C1480="4 - HS/MS",'C1. Verprobung'!$D$20,
IF($C1480="5 - MS",'C1. Verprobung'!$D$21,
IF($C1480="6 - MS/NS",'C1. Verprobung'!$D$22,
IF($C1480="7 - NS",'C1. Verprobung'!$D$23,"-")))))))</f>
        <v>-</v>
      </c>
      <c r="Q1480" s="322" t="str">
        <f>IF($C1480="1 - HöS",'C1. Verprobung'!$E$17,
IF($C1480="2 - HöS/HS",'C1. Verprobung'!$E$18,
IF($C1480="3 - HS",'C1. Verprobung'!$E$19,
IF($C1480="4 - HS/MS",'C1. Verprobung'!$E$20,
IF($C1480="5 - MS",'C1. Verprobung'!$E$21,
IF($C1480="6 - MS/NS",'C1. Verprobung'!$E$22,
IF($C1480="7 - NS",'C1. Verprobung'!$E$23,"-")))))))</f>
        <v>-</v>
      </c>
      <c r="R1480" s="322" t="str">
        <f>IF($C1480="1 - HöS",'C1. Verprobung'!$F$17,
IF($C1480="2 - HöS/HS",'C1. Verprobung'!$F$18,
IF($C1480="3 - HS",'C1. Verprobung'!$F$19,
IF($C1480="4 - HS/MS",'C1. Verprobung'!$F$20,
IF($C1480="5 - MS",'C1. Verprobung'!$F$21,
IF($C1480="6 - MS/NS",'C1. Verprobung'!$F$22,
IF($C1480="7 - NS",'C1. Verprobung'!$F$23,"-")))))))</f>
        <v>-</v>
      </c>
      <c r="S1480" s="151"/>
      <c r="T1480" s="181">
        <f t="shared" si="113"/>
        <v>0</v>
      </c>
      <c r="U1480" s="181">
        <f t="shared" si="114"/>
        <v>0</v>
      </c>
      <c r="V1480" s="181">
        <f t="shared" si="115"/>
        <v>0</v>
      </c>
      <c r="W1480" s="181">
        <f t="shared" si="116"/>
        <v>0</v>
      </c>
      <c r="X1480" s="181">
        <f t="shared" si="117"/>
        <v>0</v>
      </c>
    </row>
    <row r="1481" spans="2:24" ht="15" customHeight="1" x14ac:dyDescent="0.2">
      <c r="B1481" s="337" t="s">
        <v>36</v>
      </c>
      <c r="C1481" s="133" t="s">
        <v>36</v>
      </c>
      <c r="D1481" s="133" t="s">
        <v>36</v>
      </c>
      <c r="E1481" s="133"/>
      <c r="F1481" s="133"/>
      <c r="G1481" s="133"/>
      <c r="H1481" s="133"/>
      <c r="I1481" s="133"/>
      <c r="J1481" s="133"/>
      <c r="K1481" s="154"/>
      <c r="L1481" s="154"/>
      <c r="M1481" s="154"/>
      <c r="N1481" s="154"/>
      <c r="O1481" s="322" t="str">
        <f>IF($C1481="1 - HöS",'C1. Verprobung'!$C$17,
IF($C1481="2 - HöS/HS",'C1. Verprobung'!$C$18,
IF($C1481="3 - HS",'C1. Verprobung'!$C$19,
IF($C1481="4 - HS/MS",'C1. Verprobung'!$C$20,
IF($C1481="5 - MS",'C1. Verprobung'!$C$21,
IF($C1481="6 - MS/NS",'C1. Verprobung'!$C$22,
IF($C1481="7 - NS",'C1. Verprobung'!$C$23,"-")))))))</f>
        <v>-</v>
      </c>
      <c r="P1481" s="322" t="str">
        <f>IF($C1481="1 - HöS",'C1. Verprobung'!$D$17,
IF($C1481="2 - HöS/HS",'C1. Verprobung'!$D$18,
IF($C1481="3 - HS",'C1. Verprobung'!$D$19,
IF($C1481="4 - HS/MS",'C1. Verprobung'!$D$20,
IF($C1481="5 - MS",'C1. Verprobung'!$D$21,
IF($C1481="6 - MS/NS",'C1. Verprobung'!$D$22,
IF($C1481="7 - NS",'C1. Verprobung'!$D$23,"-")))))))</f>
        <v>-</v>
      </c>
      <c r="Q1481" s="322" t="str">
        <f>IF($C1481="1 - HöS",'C1. Verprobung'!$E$17,
IF($C1481="2 - HöS/HS",'C1. Verprobung'!$E$18,
IF($C1481="3 - HS",'C1. Verprobung'!$E$19,
IF($C1481="4 - HS/MS",'C1. Verprobung'!$E$20,
IF($C1481="5 - MS",'C1. Verprobung'!$E$21,
IF($C1481="6 - MS/NS",'C1. Verprobung'!$E$22,
IF($C1481="7 - NS",'C1. Verprobung'!$E$23,"-")))))))</f>
        <v>-</v>
      </c>
      <c r="R1481" s="322" t="str">
        <f>IF($C1481="1 - HöS",'C1. Verprobung'!$F$17,
IF($C1481="2 - HöS/HS",'C1. Verprobung'!$F$18,
IF($C1481="3 - HS",'C1. Verprobung'!$F$19,
IF($C1481="4 - HS/MS",'C1. Verprobung'!$F$20,
IF($C1481="5 - MS",'C1. Verprobung'!$F$21,
IF($C1481="6 - MS/NS",'C1. Verprobung'!$F$22,
IF($C1481="7 - NS",'C1. Verprobung'!$F$23,"-")))))))</f>
        <v>-</v>
      </c>
      <c r="S1481" s="151"/>
      <c r="T1481" s="181">
        <f t="shared" si="113"/>
        <v>0</v>
      </c>
      <c r="U1481" s="181">
        <f t="shared" si="114"/>
        <v>0</v>
      </c>
      <c r="V1481" s="181">
        <f t="shared" si="115"/>
        <v>0</v>
      </c>
      <c r="W1481" s="181">
        <f t="shared" si="116"/>
        <v>0</v>
      </c>
      <c r="X1481" s="181">
        <f t="shared" si="117"/>
        <v>0</v>
      </c>
    </row>
    <row r="1482" spans="2:24" ht="15" customHeight="1" x14ac:dyDescent="0.2">
      <c r="B1482" s="337" t="s">
        <v>36</v>
      </c>
      <c r="C1482" s="133" t="s">
        <v>36</v>
      </c>
      <c r="D1482" s="133" t="s">
        <v>36</v>
      </c>
      <c r="E1482" s="133"/>
      <c r="F1482" s="133"/>
      <c r="G1482" s="133"/>
      <c r="H1482" s="133"/>
      <c r="I1482" s="133"/>
      <c r="J1482" s="133"/>
      <c r="K1482" s="154"/>
      <c r="L1482" s="154"/>
      <c r="M1482" s="154"/>
      <c r="N1482" s="154"/>
      <c r="O1482" s="322" t="str">
        <f>IF($C1482="1 - HöS",'C1. Verprobung'!$C$17,
IF($C1482="2 - HöS/HS",'C1. Verprobung'!$C$18,
IF($C1482="3 - HS",'C1. Verprobung'!$C$19,
IF($C1482="4 - HS/MS",'C1. Verprobung'!$C$20,
IF($C1482="5 - MS",'C1. Verprobung'!$C$21,
IF($C1482="6 - MS/NS",'C1. Verprobung'!$C$22,
IF($C1482="7 - NS",'C1. Verprobung'!$C$23,"-")))))))</f>
        <v>-</v>
      </c>
      <c r="P1482" s="322" t="str">
        <f>IF($C1482="1 - HöS",'C1. Verprobung'!$D$17,
IF($C1482="2 - HöS/HS",'C1. Verprobung'!$D$18,
IF($C1482="3 - HS",'C1. Verprobung'!$D$19,
IF($C1482="4 - HS/MS",'C1. Verprobung'!$D$20,
IF($C1482="5 - MS",'C1. Verprobung'!$D$21,
IF($C1482="6 - MS/NS",'C1. Verprobung'!$D$22,
IF($C1482="7 - NS",'C1. Verprobung'!$D$23,"-")))))))</f>
        <v>-</v>
      </c>
      <c r="Q1482" s="322" t="str">
        <f>IF($C1482="1 - HöS",'C1. Verprobung'!$E$17,
IF($C1482="2 - HöS/HS",'C1. Verprobung'!$E$18,
IF($C1482="3 - HS",'C1. Verprobung'!$E$19,
IF($C1482="4 - HS/MS",'C1. Verprobung'!$E$20,
IF($C1482="5 - MS",'C1. Verprobung'!$E$21,
IF($C1482="6 - MS/NS",'C1. Verprobung'!$E$22,
IF($C1482="7 - NS",'C1. Verprobung'!$E$23,"-")))))))</f>
        <v>-</v>
      </c>
      <c r="R1482" s="322" t="str">
        <f>IF($C1482="1 - HöS",'C1. Verprobung'!$F$17,
IF($C1482="2 - HöS/HS",'C1. Verprobung'!$F$18,
IF($C1482="3 - HS",'C1. Verprobung'!$F$19,
IF($C1482="4 - HS/MS",'C1. Verprobung'!$F$20,
IF($C1482="5 - MS",'C1. Verprobung'!$F$21,
IF($C1482="6 - MS/NS",'C1. Verprobung'!$F$22,
IF($C1482="7 - NS",'C1. Verprobung'!$F$23,"-")))))))</f>
        <v>-</v>
      </c>
      <c r="S1482" s="151"/>
      <c r="T1482" s="181">
        <f t="shared" si="113"/>
        <v>0</v>
      </c>
      <c r="U1482" s="181">
        <f t="shared" si="114"/>
        <v>0</v>
      </c>
      <c r="V1482" s="181">
        <f t="shared" si="115"/>
        <v>0</v>
      </c>
      <c r="W1482" s="181">
        <f t="shared" si="116"/>
        <v>0</v>
      </c>
      <c r="X1482" s="181">
        <f t="shared" si="117"/>
        <v>0</v>
      </c>
    </row>
    <row r="1483" spans="2:24" ht="15" customHeight="1" x14ac:dyDescent="0.2">
      <c r="B1483" s="337" t="s">
        <v>36</v>
      </c>
      <c r="C1483" s="133" t="s">
        <v>36</v>
      </c>
      <c r="D1483" s="133" t="s">
        <v>36</v>
      </c>
      <c r="E1483" s="133"/>
      <c r="F1483" s="133"/>
      <c r="G1483" s="133"/>
      <c r="H1483" s="133"/>
      <c r="I1483" s="133"/>
      <c r="J1483" s="133"/>
      <c r="K1483" s="154"/>
      <c r="L1483" s="154"/>
      <c r="M1483" s="154"/>
      <c r="N1483" s="154"/>
      <c r="O1483" s="322" t="str">
        <f>IF($C1483="1 - HöS",'C1. Verprobung'!$C$17,
IF($C1483="2 - HöS/HS",'C1. Verprobung'!$C$18,
IF($C1483="3 - HS",'C1. Verprobung'!$C$19,
IF($C1483="4 - HS/MS",'C1. Verprobung'!$C$20,
IF($C1483="5 - MS",'C1. Verprobung'!$C$21,
IF($C1483="6 - MS/NS",'C1. Verprobung'!$C$22,
IF($C1483="7 - NS",'C1. Verprobung'!$C$23,"-")))))))</f>
        <v>-</v>
      </c>
      <c r="P1483" s="322" t="str">
        <f>IF($C1483="1 - HöS",'C1. Verprobung'!$D$17,
IF($C1483="2 - HöS/HS",'C1. Verprobung'!$D$18,
IF($C1483="3 - HS",'C1. Verprobung'!$D$19,
IF($C1483="4 - HS/MS",'C1. Verprobung'!$D$20,
IF($C1483="5 - MS",'C1. Verprobung'!$D$21,
IF($C1483="6 - MS/NS",'C1. Verprobung'!$D$22,
IF($C1483="7 - NS",'C1. Verprobung'!$D$23,"-")))))))</f>
        <v>-</v>
      </c>
      <c r="Q1483" s="322" t="str">
        <f>IF($C1483="1 - HöS",'C1. Verprobung'!$E$17,
IF($C1483="2 - HöS/HS",'C1. Verprobung'!$E$18,
IF($C1483="3 - HS",'C1. Verprobung'!$E$19,
IF($C1483="4 - HS/MS",'C1. Verprobung'!$E$20,
IF($C1483="5 - MS",'C1. Verprobung'!$E$21,
IF($C1483="6 - MS/NS",'C1. Verprobung'!$E$22,
IF($C1483="7 - NS",'C1. Verprobung'!$E$23,"-")))))))</f>
        <v>-</v>
      </c>
      <c r="R1483" s="322" t="str">
        <f>IF($C1483="1 - HöS",'C1. Verprobung'!$F$17,
IF($C1483="2 - HöS/HS",'C1. Verprobung'!$F$18,
IF($C1483="3 - HS",'C1. Verprobung'!$F$19,
IF($C1483="4 - HS/MS",'C1. Verprobung'!$F$20,
IF($C1483="5 - MS",'C1. Verprobung'!$F$21,
IF($C1483="6 - MS/NS",'C1. Verprobung'!$F$22,
IF($C1483="7 - NS",'C1. Verprobung'!$F$23,"-")))))))</f>
        <v>-</v>
      </c>
      <c r="S1483" s="151"/>
      <c r="T1483" s="181">
        <f t="shared" si="113"/>
        <v>0</v>
      </c>
      <c r="U1483" s="181">
        <f t="shared" si="114"/>
        <v>0</v>
      </c>
      <c r="V1483" s="181">
        <f t="shared" si="115"/>
        <v>0</v>
      </c>
      <c r="W1483" s="181">
        <f t="shared" si="116"/>
        <v>0</v>
      </c>
      <c r="X1483" s="181">
        <f t="shared" si="117"/>
        <v>0</v>
      </c>
    </row>
    <row r="1484" spans="2:24" ht="15" customHeight="1" x14ac:dyDescent="0.2">
      <c r="B1484" s="337" t="s">
        <v>36</v>
      </c>
      <c r="C1484" s="133" t="s">
        <v>36</v>
      </c>
      <c r="D1484" s="133" t="s">
        <v>36</v>
      </c>
      <c r="E1484" s="133"/>
      <c r="F1484" s="133"/>
      <c r="G1484" s="133"/>
      <c r="H1484" s="133"/>
      <c r="I1484" s="133"/>
      <c r="J1484" s="133"/>
      <c r="K1484" s="154"/>
      <c r="L1484" s="154"/>
      <c r="M1484" s="154"/>
      <c r="N1484" s="154"/>
      <c r="O1484" s="322" t="str">
        <f>IF($C1484="1 - HöS",'C1. Verprobung'!$C$17,
IF($C1484="2 - HöS/HS",'C1. Verprobung'!$C$18,
IF($C1484="3 - HS",'C1. Verprobung'!$C$19,
IF($C1484="4 - HS/MS",'C1. Verprobung'!$C$20,
IF($C1484="5 - MS",'C1. Verprobung'!$C$21,
IF($C1484="6 - MS/NS",'C1. Verprobung'!$C$22,
IF($C1484="7 - NS",'C1. Verprobung'!$C$23,"-")))))))</f>
        <v>-</v>
      </c>
      <c r="P1484" s="322" t="str">
        <f>IF($C1484="1 - HöS",'C1. Verprobung'!$D$17,
IF($C1484="2 - HöS/HS",'C1. Verprobung'!$D$18,
IF($C1484="3 - HS",'C1. Verprobung'!$D$19,
IF($C1484="4 - HS/MS",'C1. Verprobung'!$D$20,
IF($C1484="5 - MS",'C1. Verprobung'!$D$21,
IF($C1484="6 - MS/NS",'C1. Verprobung'!$D$22,
IF($C1484="7 - NS",'C1. Verprobung'!$D$23,"-")))))))</f>
        <v>-</v>
      </c>
      <c r="Q1484" s="322" t="str">
        <f>IF($C1484="1 - HöS",'C1. Verprobung'!$E$17,
IF($C1484="2 - HöS/HS",'C1. Verprobung'!$E$18,
IF($C1484="3 - HS",'C1. Verprobung'!$E$19,
IF($C1484="4 - HS/MS",'C1. Verprobung'!$E$20,
IF($C1484="5 - MS",'C1. Verprobung'!$E$21,
IF($C1484="6 - MS/NS",'C1. Verprobung'!$E$22,
IF($C1484="7 - NS",'C1. Verprobung'!$E$23,"-")))))))</f>
        <v>-</v>
      </c>
      <c r="R1484" s="322" t="str">
        <f>IF($C1484="1 - HöS",'C1. Verprobung'!$F$17,
IF($C1484="2 - HöS/HS",'C1. Verprobung'!$F$18,
IF($C1484="3 - HS",'C1. Verprobung'!$F$19,
IF($C1484="4 - HS/MS",'C1. Verprobung'!$F$20,
IF($C1484="5 - MS",'C1. Verprobung'!$F$21,
IF($C1484="6 - MS/NS",'C1. Verprobung'!$F$22,
IF($C1484="7 - NS",'C1. Verprobung'!$F$23,"-")))))))</f>
        <v>-</v>
      </c>
      <c r="S1484" s="151"/>
      <c r="T1484" s="181">
        <f t="shared" si="113"/>
        <v>0</v>
      </c>
      <c r="U1484" s="181">
        <f t="shared" si="114"/>
        <v>0</v>
      </c>
      <c r="V1484" s="181">
        <f t="shared" si="115"/>
        <v>0</v>
      </c>
      <c r="W1484" s="181">
        <f t="shared" si="116"/>
        <v>0</v>
      </c>
      <c r="X1484" s="181">
        <f t="shared" si="117"/>
        <v>0</v>
      </c>
    </row>
    <row r="1485" spans="2:24" ht="15" customHeight="1" x14ac:dyDescent="0.2">
      <c r="B1485" s="337" t="s">
        <v>36</v>
      </c>
      <c r="C1485" s="133" t="s">
        <v>36</v>
      </c>
      <c r="D1485" s="133" t="s">
        <v>36</v>
      </c>
      <c r="E1485" s="133"/>
      <c r="F1485" s="133"/>
      <c r="G1485" s="133"/>
      <c r="H1485" s="133"/>
      <c r="I1485" s="133"/>
      <c r="J1485" s="133"/>
      <c r="K1485" s="154"/>
      <c r="L1485" s="154"/>
      <c r="M1485" s="154"/>
      <c r="N1485" s="154"/>
      <c r="O1485" s="322" t="str">
        <f>IF($C1485="1 - HöS",'C1. Verprobung'!$C$17,
IF($C1485="2 - HöS/HS",'C1. Verprobung'!$C$18,
IF($C1485="3 - HS",'C1. Verprobung'!$C$19,
IF($C1485="4 - HS/MS",'C1. Verprobung'!$C$20,
IF($C1485="5 - MS",'C1. Verprobung'!$C$21,
IF($C1485="6 - MS/NS",'C1. Verprobung'!$C$22,
IF($C1485="7 - NS",'C1. Verprobung'!$C$23,"-")))))))</f>
        <v>-</v>
      </c>
      <c r="P1485" s="322" t="str">
        <f>IF($C1485="1 - HöS",'C1. Verprobung'!$D$17,
IF($C1485="2 - HöS/HS",'C1. Verprobung'!$D$18,
IF($C1485="3 - HS",'C1. Verprobung'!$D$19,
IF($C1485="4 - HS/MS",'C1. Verprobung'!$D$20,
IF($C1485="5 - MS",'C1. Verprobung'!$D$21,
IF($C1485="6 - MS/NS",'C1. Verprobung'!$D$22,
IF($C1485="7 - NS",'C1. Verprobung'!$D$23,"-")))))))</f>
        <v>-</v>
      </c>
      <c r="Q1485" s="322" t="str">
        <f>IF($C1485="1 - HöS",'C1. Verprobung'!$E$17,
IF($C1485="2 - HöS/HS",'C1. Verprobung'!$E$18,
IF($C1485="3 - HS",'C1. Verprobung'!$E$19,
IF($C1485="4 - HS/MS",'C1. Verprobung'!$E$20,
IF($C1485="5 - MS",'C1. Verprobung'!$E$21,
IF($C1485="6 - MS/NS",'C1. Verprobung'!$E$22,
IF($C1485="7 - NS",'C1. Verprobung'!$E$23,"-")))))))</f>
        <v>-</v>
      </c>
      <c r="R1485" s="322" t="str">
        <f>IF($C1485="1 - HöS",'C1. Verprobung'!$F$17,
IF($C1485="2 - HöS/HS",'C1. Verprobung'!$F$18,
IF($C1485="3 - HS",'C1. Verprobung'!$F$19,
IF($C1485="4 - HS/MS",'C1. Verprobung'!$F$20,
IF($C1485="5 - MS",'C1. Verprobung'!$F$21,
IF($C1485="6 - MS/NS",'C1. Verprobung'!$F$22,
IF($C1485="7 - NS",'C1. Verprobung'!$F$23,"-")))))))</f>
        <v>-</v>
      </c>
      <c r="S1485" s="151"/>
      <c r="T1485" s="181">
        <f t="shared" si="113"/>
        <v>0</v>
      </c>
      <c r="U1485" s="181">
        <f t="shared" si="114"/>
        <v>0</v>
      </c>
      <c r="V1485" s="181">
        <f t="shared" si="115"/>
        <v>0</v>
      </c>
      <c r="W1485" s="181">
        <f t="shared" si="116"/>
        <v>0</v>
      </c>
      <c r="X1485" s="181">
        <f t="shared" si="117"/>
        <v>0</v>
      </c>
    </row>
    <row r="1486" spans="2:24" ht="15" customHeight="1" x14ac:dyDescent="0.2">
      <c r="B1486" s="337" t="s">
        <v>36</v>
      </c>
      <c r="C1486" s="133" t="s">
        <v>36</v>
      </c>
      <c r="D1486" s="133" t="s">
        <v>36</v>
      </c>
      <c r="E1486" s="133"/>
      <c r="F1486" s="133"/>
      <c r="G1486" s="133"/>
      <c r="H1486" s="133"/>
      <c r="I1486" s="133"/>
      <c r="J1486" s="133"/>
      <c r="K1486" s="154"/>
      <c r="L1486" s="154"/>
      <c r="M1486" s="154"/>
      <c r="N1486" s="154"/>
      <c r="O1486" s="322" t="str">
        <f>IF($C1486="1 - HöS",'C1. Verprobung'!$C$17,
IF($C1486="2 - HöS/HS",'C1. Verprobung'!$C$18,
IF($C1486="3 - HS",'C1. Verprobung'!$C$19,
IF($C1486="4 - HS/MS",'C1. Verprobung'!$C$20,
IF($C1486="5 - MS",'C1. Verprobung'!$C$21,
IF($C1486="6 - MS/NS",'C1. Verprobung'!$C$22,
IF($C1486="7 - NS",'C1. Verprobung'!$C$23,"-")))))))</f>
        <v>-</v>
      </c>
      <c r="P1486" s="322" t="str">
        <f>IF($C1486="1 - HöS",'C1. Verprobung'!$D$17,
IF($C1486="2 - HöS/HS",'C1. Verprobung'!$D$18,
IF($C1486="3 - HS",'C1. Verprobung'!$D$19,
IF($C1486="4 - HS/MS",'C1. Verprobung'!$D$20,
IF($C1486="5 - MS",'C1. Verprobung'!$D$21,
IF($C1486="6 - MS/NS",'C1. Verprobung'!$D$22,
IF($C1486="7 - NS",'C1. Verprobung'!$D$23,"-")))))))</f>
        <v>-</v>
      </c>
      <c r="Q1486" s="322" t="str">
        <f>IF($C1486="1 - HöS",'C1. Verprobung'!$E$17,
IF($C1486="2 - HöS/HS",'C1. Verprobung'!$E$18,
IF($C1486="3 - HS",'C1. Verprobung'!$E$19,
IF($C1486="4 - HS/MS",'C1. Verprobung'!$E$20,
IF($C1486="5 - MS",'C1. Verprobung'!$E$21,
IF($C1486="6 - MS/NS",'C1. Verprobung'!$E$22,
IF($C1486="7 - NS",'C1. Verprobung'!$E$23,"-")))))))</f>
        <v>-</v>
      </c>
      <c r="R1486" s="322" t="str">
        <f>IF($C1486="1 - HöS",'C1. Verprobung'!$F$17,
IF($C1486="2 - HöS/HS",'C1. Verprobung'!$F$18,
IF($C1486="3 - HS",'C1. Verprobung'!$F$19,
IF($C1486="4 - HS/MS",'C1. Verprobung'!$F$20,
IF($C1486="5 - MS",'C1. Verprobung'!$F$21,
IF($C1486="6 - MS/NS",'C1. Verprobung'!$F$22,
IF($C1486="7 - NS",'C1. Verprobung'!$F$23,"-")))))))</f>
        <v>-</v>
      </c>
      <c r="S1486" s="151"/>
      <c r="T1486" s="181">
        <f t="shared" si="113"/>
        <v>0</v>
      </c>
      <c r="U1486" s="181">
        <f t="shared" si="114"/>
        <v>0</v>
      </c>
      <c r="V1486" s="181">
        <f t="shared" si="115"/>
        <v>0</v>
      </c>
      <c r="W1486" s="181">
        <f t="shared" si="116"/>
        <v>0</v>
      </c>
      <c r="X1486" s="181">
        <f t="shared" si="117"/>
        <v>0</v>
      </c>
    </row>
    <row r="1487" spans="2:24" ht="15" customHeight="1" x14ac:dyDescent="0.2">
      <c r="B1487" s="337" t="s">
        <v>36</v>
      </c>
      <c r="C1487" s="133" t="s">
        <v>36</v>
      </c>
      <c r="D1487" s="133" t="s">
        <v>36</v>
      </c>
      <c r="E1487" s="133"/>
      <c r="F1487" s="133"/>
      <c r="G1487" s="133"/>
      <c r="H1487" s="133"/>
      <c r="I1487" s="133"/>
      <c r="J1487" s="133"/>
      <c r="K1487" s="154"/>
      <c r="L1487" s="154"/>
      <c r="M1487" s="154"/>
      <c r="N1487" s="154"/>
      <c r="O1487" s="322" t="str">
        <f>IF($C1487="1 - HöS",'C1. Verprobung'!$C$17,
IF($C1487="2 - HöS/HS",'C1. Verprobung'!$C$18,
IF($C1487="3 - HS",'C1. Verprobung'!$C$19,
IF($C1487="4 - HS/MS",'C1. Verprobung'!$C$20,
IF($C1487="5 - MS",'C1. Verprobung'!$C$21,
IF($C1487="6 - MS/NS",'C1. Verprobung'!$C$22,
IF($C1487="7 - NS",'C1. Verprobung'!$C$23,"-")))))))</f>
        <v>-</v>
      </c>
      <c r="P1487" s="322" t="str">
        <f>IF($C1487="1 - HöS",'C1. Verprobung'!$D$17,
IF($C1487="2 - HöS/HS",'C1. Verprobung'!$D$18,
IF($C1487="3 - HS",'C1. Verprobung'!$D$19,
IF($C1487="4 - HS/MS",'C1. Verprobung'!$D$20,
IF($C1487="5 - MS",'C1. Verprobung'!$D$21,
IF($C1487="6 - MS/NS",'C1. Verprobung'!$D$22,
IF($C1487="7 - NS",'C1. Verprobung'!$D$23,"-")))))))</f>
        <v>-</v>
      </c>
      <c r="Q1487" s="322" t="str">
        <f>IF($C1487="1 - HöS",'C1. Verprobung'!$E$17,
IF($C1487="2 - HöS/HS",'C1. Verprobung'!$E$18,
IF($C1487="3 - HS",'C1. Verprobung'!$E$19,
IF($C1487="4 - HS/MS",'C1. Verprobung'!$E$20,
IF($C1487="5 - MS",'C1. Verprobung'!$E$21,
IF($C1487="6 - MS/NS",'C1. Verprobung'!$E$22,
IF($C1487="7 - NS",'C1. Verprobung'!$E$23,"-")))))))</f>
        <v>-</v>
      </c>
      <c r="R1487" s="322" t="str">
        <f>IF($C1487="1 - HöS",'C1. Verprobung'!$F$17,
IF($C1487="2 - HöS/HS",'C1. Verprobung'!$F$18,
IF($C1487="3 - HS",'C1. Verprobung'!$F$19,
IF($C1487="4 - HS/MS",'C1. Verprobung'!$F$20,
IF($C1487="5 - MS",'C1. Verprobung'!$F$21,
IF($C1487="6 - MS/NS",'C1. Verprobung'!$F$22,
IF($C1487="7 - NS",'C1. Verprobung'!$F$23,"-")))))))</f>
        <v>-</v>
      </c>
      <c r="S1487" s="151"/>
      <c r="T1487" s="181">
        <f t="shared" si="113"/>
        <v>0</v>
      </c>
      <c r="U1487" s="181">
        <f t="shared" si="114"/>
        <v>0</v>
      </c>
      <c r="V1487" s="181">
        <f t="shared" si="115"/>
        <v>0</v>
      </c>
      <c r="W1487" s="181">
        <f t="shared" si="116"/>
        <v>0</v>
      </c>
      <c r="X1487" s="181">
        <f t="shared" si="117"/>
        <v>0</v>
      </c>
    </row>
    <row r="1488" spans="2:24" ht="15" customHeight="1" x14ac:dyDescent="0.2">
      <c r="B1488" s="337" t="s">
        <v>36</v>
      </c>
      <c r="C1488" s="133" t="s">
        <v>36</v>
      </c>
      <c r="D1488" s="133" t="s">
        <v>36</v>
      </c>
      <c r="E1488" s="133"/>
      <c r="F1488" s="133"/>
      <c r="G1488" s="133"/>
      <c r="H1488" s="133"/>
      <c r="I1488" s="133"/>
      <c r="J1488" s="133"/>
      <c r="K1488" s="154"/>
      <c r="L1488" s="154"/>
      <c r="M1488" s="154"/>
      <c r="N1488" s="154"/>
      <c r="O1488" s="322" t="str">
        <f>IF($C1488="1 - HöS",'C1. Verprobung'!$C$17,
IF($C1488="2 - HöS/HS",'C1. Verprobung'!$C$18,
IF($C1488="3 - HS",'C1. Verprobung'!$C$19,
IF($C1488="4 - HS/MS",'C1. Verprobung'!$C$20,
IF($C1488="5 - MS",'C1. Verprobung'!$C$21,
IF($C1488="6 - MS/NS",'C1. Verprobung'!$C$22,
IF($C1488="7 - NS",'C1. Verprobung'!$C$23,"-")))))))</f>
        <v>-</v>
      </c>
      <c r="P1488" s="322" t="str">
        <f>IF($C1488="1 - HöS",'C1. Verprobung'!$D$17,
IF($C1488="2 - HöS/HS",'C1. Verprobung'!$D$18,
IF($C1488="3 - HS",'C1. Verprobung'!$D$19,
IF($C1488="4 - HS/MS",'C1. Verprobung'!$D$20,
IF($C1488="5 - MS",'C1. Verprobung'!$D$21,
IF($C1488="6 - MS/NS",'C1. Verprobung'!$D$22,
IF($C1488="7 - NS",'C1. Verprobung'!$D$23,"-")))))))</f>
        <v>-</v>
      </c>
      <c r="Q1488" s="322" t="str">
        <f>IF($C1488="1 - HöS",'C1. Verprobung'!$E$17,
IF($C1488="2 - HöS/HS",'C1. Verprobung'!$E$18,
IF($C1488="3 - HS",'C1. Verprobung'!$E$19,
IF($C1488="4 - HS/MS",'C1. Verprobung'!$E$20,
IF($C1488="5 - MS",'C1. Verprobung'!$E$21,
IF($C1488="6 - MS/NS",'C1. Verprobung'!$E$22,
IF($C1488="7 - NS",'C1. Verprobung'!$E$23,"-")))))))</f>
        <v>-</v>
      </c>
      <c r="R1488" s="322" t="str">
        <f>IF($C1488="1 - HöS",'C1. Verprobung'!$F$17,
IF($C1488="2 - HöS/HS",'C1. Verprobung'!$F$18,
IF($C1488="3 - HS",'C1. Verprobung'!$F$19,
IF($C1488="4 - HS/MS",'C1. Verprobung'!$F$20,
IF($C1488="5 - MS",'C1. Verprobung'!$F$21,
IF($C1488="6 - MS/NS",'C1. Verprobung'!$F$22,
IF($C1488="7 - NS",'C1. Verprobung'!$F$23,"-")))))))</f>
        <v>-</v>
      </c>
      <c r="S1488" s="151"/>
      <c r="T1488" s="181">
        <f t="shared" si="113"/>
        <v>0</v>
      </c>
      <c r="U1488" s="181">
        <f t="shared" si="114"/>
        <v>0</v>
      </c>
      <c r="V1488" s="181">
        <f t="shared" si="115"/>
        <v>0</v>
      </c>
      <c r="W1488" s="181">
        <f t="shared" si="116"/>
        <v>0</v>
      </c>
      <c r="X1488" s="181">
        <f t="shared" si="117"/>
        <v>0</v>
      </c>
    </row>
    <row r="1489" spans="2:24" ht="15" customHeight="1" x14ac:dyDescent="0.2">
      <c r="B1489" s="337" t="s">
        <v>36</v>
      </c>
      <c r="C1489" s="133" t="s">
        <v>36</v>
      </c>
      <c r="D1489" s="133" t="s">
        <v>36</v>
      </c>
      <c r="E1489" s="133"/>
      <c r="F1489" s="133"/>
      <c r="G1489" s="133"/>
      <c r="H1489" s="133"/>
      <c r="I1489" s="133"/>
      <c r="J1489" s="133"/>
      <c r="K1489" s="154"/>
      <c r="L1489" s="154"/>
      <c r="M1489" s="154"/>
      <c r="N1489" s="154"/>
      <c r="O1489" s="322" t="str">
        <f>IF($C1489="1 - HöS",'C1. Verprobung'!$C$17,
IF($C1489="2 - HöS/HS",'C1. Verprobung'!$C$18,
IF($C1489="3 - HS",'C1. Verprobung'!$C$19,
IF($C1489="4 - HS/MS",'C1. Verprobung'!$C$20,
IF($C1489="5 - MS",'C1. Verprobung'!$C$21,
IF($C1489="6 - MS/NS",'C1. Verprobung'!$C$22,
IF($C1489="7 - NS",'C1. Verprobung'!$C$23,"-")))))))</f>
        <v>-</v>
      </c>
      <c r="P1489" s="322" t="str">
        <f>IF($C1489="1 - HöS",'C1. Verprobung'!$D$17,
IF($C1489="2 - HöS/HS",'C1. Verprobung'!$D$18,
IF($C1489="3 - HS",'C1. Verprobung'!$D$19,
IF($C1489="4 - HS/MS",'C1. Verprobung'!$D$20,
IF($C1489="5 - MS",'C1. Verprobung'!$D$21,
IF($C1489="6 - MS/NS",'C1. Verprobung'!$D$22,
IF($C1489="7 - NS",'C1. Verprobung'!$D$23,"-")))))))</f>
        <v>-</v>
      </c>
      <c r="Q1489" s="322" t="str">
        <f>IF($C1489="1 - HöS",'C1. Verprobung'!$E$17,
IF($C1489="2 - HöS/HS",'C1. Verprobung'!$E$18,
IF($C1489="3 - HS",'C1. Verprobung'!$E$19,
IF($C1489="4 - HS/MS",'C1. Verprobung'!$E$20,
IF($C1489="5 - MS",'C1. Verprobung'!$E$21,
IF($C1489="6 - MS/NS",'C1. Verprobung'!$E$22,
IF($C1489="7 - NS",'C1. Verprobung'!$E$23,"-")))))))</f>
        <v>-</v>
      </c>
      <c r="R1489" s="322" t="str">
        <f>IF($C1489="1 - HöS",'C1. Verprobung'!$F$17,
IF($C1489="2 - HöS/HS",'C1. Verprobung'!$F$18,
IF($C1489="3 - HS",'C1. Verprobung'!$F$19,
IF($C1489="4 - HS/MS",'C1. Verprobung'!$F$20,
IF($C1489="5 - MS",'C1. Verprobung'!$F$21,
IF($C1489="6 - MS/NS",'C1. Verprobung'!$F$22,
IF($C1489="7 - NS",'C1. Verprobung'!$F$23,"-")))))))</f>
        <v>-</v>
      </c>
      <c r="S1489" s="151"/>
      <c r="T1489" s="181">
        <f t="shared" ref="T1489:T1552" si="118">IF($B1489="§ 19 Abs. 2 Satz 1 StromNEV",(($K1489*$O1489)+($L1489*$P1489/100))*($S1489),0)</f>
        <v>0</v>
      </c>
      <c r="U1489" s="181">
        <f t="shared" ref="U1489:U1552" si="119">IF($B1489="§ 19 Abs. 2 Satz 1 StromNEV",(($M1489*$Q1489)+($N1489*$R1489/100))*($S1489),0)</f>
        <v>0</v>
      </c>
      <c r="V1489" s="181">
        <f t="shared" ref="V1489:V1552" si="120">IF($B1489="§ 19 Abs. 2 Satz 2 StromNEV",(($M1489*$Q1489)+($N1489*$R1489/100))*($S1489),0)</f>
        <v>0</v>
      </c>
      <c r="W1489" s="181">
        <f t="shared" si="116"/>
        <v>0</v>
      </c>
      <c r="X1489" s="181">
        <f t="shared" si="117"/>
        <v>0</v>
      </c>
    </row>
    <row r="1490" spans="2:24" ht="15" customHeight="1" x14ac:dyDescent="0.2">
      <c r="B1490" s="337" t="s">
        <v>36</v>
      </c>
      <c r="C1490" s="133" t="s">
        <v>36</v>
      </c>
      <c r="D1490" s="133" t="s">
        <v>36</v>
      </c>
      <c r="E1490" s="133"/>
      <c r="F1490" s="133"/>
      <c r="G1490" s="133"/>
      <c r="H1490" s="133"/>
      <c r="I1490" s="133"/>
      <c r="J1490" s="133"/>
      <c r="K1490" s="154"/>
      <c r="L1490" s="154"/>
      <c r="M1490" s="154"/>
      <c r="N1490" s="154"/>
      <c r="O1490" s="322" t="str">
        <f>IF($C1490="1 - HöS",'C1. Verprobung'!$C$17,
IF($C1490="2 - HöS/HS",'C1. Verprobung'!$C$18,
IF($C1490="3 - HS",'C1. Verprobung'!$C$19,
IF($C1490="4 - HS/MS",'C1. Verprobung'!$C$20,
IF($C1490="5 - MS",'C1. Verprobung'!$C$21,
IF($C1490="6 - MS/NS",'C1. Verprobung'!$C$22,
IF($C1490="7 - NS",'C1. Verprobung'!$C$23,"-")))))))</f>
        <v>-</v>
      </c>
      <c r="P1490" s="322" t="str">
        <f>IF($C1490="1 - HöS",'C1. Verprobung'!$D$17,
IF($C1490="2 - HöS/HS",'C1. Verprobung'!$D$18,
IF($C1490="3 - HS",'C1. Verprobung'!$D$19,
IF($C1490="4 - HS/MS",'C1. Verprobung'!$D$20,
IF($C1490="5 - MS",'C1. Verprobung'!$D$21,
IF($C1490="6 - MS/NS",'C1. Verprobung'!$D$22,
IF($C1490="7 - NS",'C1. Verprobung'!$D$23,"-")))))))</f>
        <v>-</v>
      </c>
      <c r="Q1490" s="322" t="str">
        <f>IF($C1490="1 - HöS",'C1. Verprobung'!$E$17,
IF($C1490="2 - HöS/HS",'C1. Verprobung'!$E$18,
IF($C1490="3 - HS",'C1. Verprobung'!$E$19,
IF($C1490="4 - HS/MS",'C1. Verprobung'!$E$20,
IF($C1490="5 - MS",'C1. Verprobung'!$E$21,
IF($C1490="6 - MS/NS",'C1. Verprobung'!$E$22,
IF($C1490="7 - NS",'C1. Verprobung'!$E$23,"-")))))))</f>
        <v>-</v>
      </c>
      <c r="R1490" s="322" t="str">
        <f>IF($C1490="1 - HöS",'C1. Verprobung'!$F$17,
IF($C1490="2 - HöS/HS",'C1. Verprobung'!$F$18,
IF($C1490="3 - HS",'C1. Verprobung'!$F$19,
IF($C1490="4 - HS/MS",'C1. Verprobung'!$F$20,
IF($C1490="5 - MS",'C1. Verprobung'!$F$21,
IF($C1490="6 - MS/NS",'C1. Verprobung'!$F$22,
IF($C1490="7 - NS",'C1. Verprobung'!$F$23,"-")))))))</f>
        <v>-</v>
      </c>
      <c r="S1490" s="151"/>
      <c r="T1490" s="181">
        <f t="shared" si="118"/>
        <v>0</v>
      </c>
      <c r="U1490" s="181">
        <f t="shared" si="119"/>
        <v>0</v>
      </c>
      <c r="V1490" s="181">
        <f t="shared" si="120"/>
        <v>0</v>
      </c>
      <c r="W1490" s="181">
        <f t="shared" ref="W1490:W1553" si="121">IF($B1490="§ 118 Abs. 6 Satz 9 EnWG",(($K1490*$O1490)+($L1490*$P1490/100))*($S1490),0)</f>
        <v>0</v>
      </c>
      <c r="X1490" s="181">
        <f t="shared" ref="X1490:X1553" si="122">IF($B1490="§ 118 Abs. 6 Satz 9 EnWG",(($M1490*$Q1490)+($N1490*$R1490/100))*($S1490),0)</f>
        <v>0</v>
      </c>
    </row>
    <row r="1491" spans="2:24" ht="15" customHeight="1" x14ac:dyDescent="0.2">
      <c r="B1491" s="337" t="s">
        <v>36</v>
      </c>
      <c r="C1491" s="133" t="s">
        <v>36</v>
      </c>
      <c r="D1491" s="133" t="s">
        <v>36</v>
      </c>
      <c r="E1491" s="133"/>
      <c r="F1491" s="133"/>
      <c r="G1491" s="133"/>
      <c r="H1491" s="133"/>
      <c r="I1491" s="133"/>
      <c r="J1491" s="133"/>
      <c r="K1491" s="154"/>
      <c r="L1491" s="154"/>
      <c r="M1491" s="154"/>
      <c r="N1491" s="154"/>
      <c r="O1491" s="322" t="str">
        <f>IF($C1491="1 - HöS",'C1. Verprobung'!$C$17,
IF($C1491="2 - HöS/HS",'C1. Verprobung'!$C$18,
IF($C1491="3 - HS",'C1. Verprobung'!$C$19,
IF($C1491="4 - HS/MS",'C1. Verprobung'!$C$20,
IF($C1491="5 - MS",'C1. Verprobung'!$C$21,
IF($C1491="6 - MS/NS",'C1. Verprobung'!$C$22,
IF($C1491="7 - NS",'C1. Verprobung'!$C$23,"-")))))))</f>
        <v>-</v>
      </c>
      <c r="P1491" s="322" t="str">
        <f>IF($C1491="1 - HöS",'C1. Verprobung'!$D$17,
IF($C1491="2 - HöS/HS",'C1. Verprobung'!$D$18,
IF($C1491="3 - HS",'C1. Verprobung'!$D$19,
IF($C1491="4 - HS/MS",'C1. Verprobung'!$D$20,
IF($C1491="5 - MS",'C1. Verprobung'!$D$21,
IF($C1491="6 - MS/NS",'C1. Verprobung'!$D$22,
IF($C1491="7 - NS",'C1. Verprobung'!$D$23,"-")))))))</f>
        <v>-</v>
      </c>
      <c r="Q1491" s="322" t="str">
        <f>IF($C1491="1 - HöS",'C1. Verprobung'!$E$17,
IF($C1491="2 - HöS/HS",'C1. Verprobung'!$E$18,
IF($C1491="3 - HS",'C1. Verprobung'!$E$19,
IF($C1491="4 - HS/MS",'C1. Verprobung'!$E$20,
IF($C1491="5 - MS",'C1. Verprobung'!$E$21,
IF($C1491="6 - MS/NS",'C1. Verprobung'!$E$22,
IF($C1491="7 - NS",'C1. Verprobung'!$E$23,"-")))))))</f>
        <v>-</v>
      </c>
      <c r="R1491" s="322" t="str">
        <f>IF($C1491="1 - HöS",'C1. Verprobung'!$F$17,
IF($C1491="2 - HöS/HS",'C1. Verprobung'!$F$18,
IF($C1491="3 - HS",'C1. Verprobung'!$F$19,
IF($C1491="4 - HS/MS",'C1. Verprobung'!$F$20,
IF($C1491="5 - MS",'C1. Verprobung'!$F$21,
IF($C1491="6 - MS/NS",'C1. Verprobung'!$F$22,
IF($C1491="7 - NS",'C1. Verprobung'!$F$23,"-")))))))</f>
        <v>-</v>
      </c>
      <c r="S1491" s="151"/>
      <c r="T1491" s="181">
        <f t="shared" si="118"/>
        <v>0</v>
      </c>
      <c r="U1491" s="181">
        <f t="shared" si="119"/>
        <v>0</v>
      </c>
      <c r="V1491" s="181">
        <f t="shared" si="120"/>
        <v>0</v>
      </c>
      <c r="W1491" s="181">
        <f t="shared" si="121"/>
        <v>0</v>
      </c>
      <c r="X1491" s="181">
        <f t="shared" si="122"/>
        <v>0</v>
      </c>
    </row>
    <row r="1492" spans="2:24" ht="15" customHeight="1" x14ac:dyDescent="0.2">
      <c r="B1492" s="337" t="s">
        <v>36</v>
      </c>
      <c r="C1492" s="133" t="s">
        <v>36</v>
      </c>
      <c r="D1492" s="133" t="s">
        <v>36</v>
      </c>
      <c r="E1492" s="133"/>
      <c r="F1492" s="133"/>
      <c r="G1492" s="133"/>
      <c r="H1492" s="133"/>
      <c r="I1492" s="133"/>
      <c r="J1492" s="133"/>
      <c r="K1492" s="154"/>
      <c r="L1492" s="154"/>
      <c r="M1492" s="154"/>
      <c r="N1492" s="154"/>
      <c r="O1492" s="322" t="str">
        <f>IF($C1492="1 - HöS",'C1. Verprobung'!$C$17,
IF($C1492="2 - HöS/HS",'C1. Verprobung'!$C$18,
IF($C1492="3 - HS",'C1. Verprobung'!$C$19,
IF($C1492="4 - HS/MS",'C1. Verprobung'!$C$20,
IF($C1492="5 - MS",'C1. Verprobung'!$C$21,
IF($C1492="6 - MS/NS",'C1. Verprobung'!$C$22,
IF($C1492="7 - NS",'C1. Verprobung'!$C$23,"-")))))))</f>
        <v>-</v>
      </c>
      <c r="P1492" s="322" t="str">
        <f>IF($C1492="1 - HöS",'C1. Verprobung'!$D$17,
IF($C1492="2 - HöS/HS",'C1. Verprobung'!$D$18,
IF($C1492="3 - HS",'C1. Verprobung'!$D$19,
IF($C1492="4 - HS/MS",'C1. Verprobung'!$D$20,
IF($C1492="5 - MS",'C1. Verprobung'!$D$21,
IF($C1492="6 - MS/NS",'C1. Verprobung'!$D$22,
IF($C1492="7 - NS",'C1. Verprobung'!$D$23,"-")))))))</f>
        <v>-</v>
      </c>
      <c r="Q1492" s="322" t="str">
        <f>IF($C1492="1 - HöS",'C1. Verprobung'!$E$17,
IF($C1492="2 - HöS/HS",'C1. Verprobung'!$E$18,
IF($C1492="3 - HS",'C1. Verprobung'!$E$19,
IF($C1492="4 - HS/MS",'C1. Verprobung'!$E$20,
IF($C1492="5 - MS",'C1. Verprobung'!$E$21,
IF($C1492="6 - MS/NS",'C1. Verprobung'!$E$22,
IF($C1492="7 - NS",'C1. Verprobung'!$E$23,"-")))))))</f>
        <v>-</v>
      </c>
      <c r="R1492" s="322" t="str">
        <f>IF($C1492="1 - HöS",'C1. Verprobung'!$F$17,
IF($C1492="2 - HöS/HS",'C1. Verprobung'!$F$18,
IF($C1492="3 - HS",'C1. Verprobung'!$F$19,
IF($C1492="4 - HS/MS",'C1. Verprobung'!$F$20,
IF($C1492="5 - MS",'C1. Verprobung'!$F$21,
IF($C1492="6 - MS/NS",'C1. Verprobung'!$F$22,
IF($C1492="7 - NS",'C1. Verprobung'!$F$23,"-")))))))</f>
        <v>-</v>
      </c>
      <c r="S1492" s="151"/>
      <c r="T1492" s="181">
        <f t="shared" si="118"/>
        <v>0</v>
      </c>
      <c r="U1492" s="181">
        <f t="shared" si="119"/>
        <v>0</v>
      </c>
      <c r="V1492" s="181">
        <f t="shared" si="120"/>
        <v>0</v>
      </c>
      <c r="W1492" s="181">
        <f t="shared" si="121"/>
        <v>0</v>
      </c>
      <c r="X1492" s="181">
        <f t="shared" si="122"/>
        <v>0</v>
      </c>
    </row>
    <row r="1493" spans="2:24" ht="15" customHeight="1" x14ac:dyDescent="0.2">
      <c r="B1493" s="337" t="s">
        <v>36</v>
      </c>
      <c r="C1493" s="133" t="s">
        <v>36</v>
      </c>
      <c r="D1493" s="133" t="s">
        <v>36</v>
      </c>
      <c r="E1493" s="133"/>
      <c r="F1493" s="133"/>
      <c r="G1493" s="133"/>
      <c r="H1493" s="133"/>
      <c r="I1493" s="133"/>
      <c r="J1493" s="133"/>
      <c r="K1493" s="154"/>
      <c r="L1493" s="154"/>
      <c r="M1493" s="154"/>
      <c r="N1493" s="154"/>
      <c r="O1493" s="322" t="str">
        <f>IF($C1493="1 - HöS",'C1. Verprobung'!$C$17,
IF($C1493="2 - HöS/HS",'C1. Verprobung'!$C$18,
IF($C1493="3 - HS",'C1. Verprobung'!$C$19,
IF($C1493="4 - HS/MS",'C1. Verprobung'!$C$20,
IF($C1493="5 - MS",'C1. Verprobung'!$C$21,
IF($C1493="6 - MS/NS",'C1. Verprobung'!$C$22,
IF($C1493="7 - NS",'C1. Verprobung'!$C$23,"-")))))))</f>
        <v>-</v>
      </c>
      <c r="P1493" s="322" t="str">
        <f>IF($C1493="1 - HöS",'C1. Verprobung'!$D$17,
IF($C1493="2 - HöS/HS",'C1. Verprobung'!$D$18,
IF($C1493="3 - HS",'C1. Verprobung'!$D$19,
IF($C1493="4 - HS/MS",'C1. Verprobung'!$D$20,
IF($C1493="5 - MS",'C1. Verprobung'!$D$21,
IF($C1493="6 - MS/NS",'C1. Verprobung'!$D$22,
IF($C1493="7 - NS",'C1. Verprobung'!$D$23,"-")))))))</f>
        <v>-</v>
      </c>
      <c r="Q1493" s="322" t="str">
        <f>IF($C1493="1 - HöS",'C1. Verprobung'!$E$17,
IF($C1493="2 - HöS/HS",'C1. Verprobung'!$E$18,
IF($C1493="3 - HS",'C1. Verprobung'!$E$19,
IF($C1493="4 - HS/MS",'C1. Verprobung'!$E$20,
IF($C1493="5 - MS",'C1. Verprobung'!$E$21,
IF($C1493="6 - MS/NS",'C1. Verprobung'!$E$22,
IF($C1493="7 - NS",'C1. Verprobung'!$E$23,"-")))))))</f>
        <v>-</v>
      </c>
      <c r="R1493" s="322" t="str">
        <f>IF($C1493="1 - HöS",'C1. Verprobung'!$F$17,
IF($C1493="2 - HöS/HS",'C1. Verprobung'!$F$18,
IF($C1493="3 - HS",'C1. Verprobung'!$F$19,
IF($C1493="4 - HS/MS",'C1. Verprobung'!$F$20,
IF($C1493="5 - MS",'C1. Verprobung'!$F$21,
IF($C1493="6 - MS/NS",'C1. Verprobung'!$F$22,
IF($C1493="7 - NS",'C1. Verprobung'!$F$23,"-")))))))</f>
        <v>-</v>
      </c>
      <c r="S1493" s="151"/>
      <c r="T1493" s="181">
        <f t="shared" si="118"/>
        <v>0</v>
      </c>
      <c r="U1493" s="181">
        <f t="shared" si="119"/>
        <v>0</v>
      </c>
      <c r="V1493" s="181">
        <f t="shared" si="120"/>
        <v>0</v>
      </c>
      <c r="W1493" s="181">
        <f t="shared" si="121"/>
        <v>0</v>
      </c>
      <c r="X1493" s="181">
        <f t="shared" si="122"/>
        <v>0</v>
      </c>
    </row>
    <row r="1494" spans="2:24" ht="15" customHeight="1" x14ac:dyDescent="0.2">
      <c r="B1494" s="337" t="s">
        <v>36</v>
      </c>
      <c r="C1494" s="133" t="s">
        <v>36</v>
      </c>
      <c r="D1494" s="133" t="s">
        <v>36</v>
      </c>
      <c r="E1494" s="133"/>
      <c r="F1494" s="133"/>
      <c r="G1494" s="133"/>
      <c r="H1494" s="133"/>
      <c r="I1494" s="133"/>
      <c r="J1494" s="133"/>
      <c r="K1494" s="154"/>
      <c r="L1494" s="154"/>
      <c r="M1494" s="154"/>
      <c r="N1494" s="154"/>
      <c r="O1494" s="322" t="str">
        <f>IF($C1494="1 - HöS",'C1. Verprobung'!$C$17,
IF($C1494="2 - HöS/HS",'C1. Verprobung'!$C$18,
IF($C1494="3 - HS",'C1. Verprobung'!$C$19,
IF($C1494="4 - HS/MS",'C1. Verprobung'!$C$20,
IF($C1494="5 - MS",'C1. Verprobung'!$C$21,
IF($C1494="6 - MS/NS",'C1. Verprobung'!$C$22,
IF($C1494="7 - NS",'C1. Verprobung'!$C$23,"-")))))))</f>
        <v>-</v>
      </c>
      <c r="P1494" s="322" t="str">
        <f>IF($C1494="1 - HöS",'C1. Verprobung'!$D$17,
IF($C1494="2 - HöS/HS",'C1. Verprobung'!$D$18,
IF($C1494="3 - HS",'C1. Verprobung'!$D$19,
IF($C1494="4 - HS/MS",'C1. Verprobung'!$D$20,
IF($C1494="5 - MS",'C1. Verprobung'!$D$21,
IF($C1494="6 - MS/NS",'C1. Verprobung'!$D$22,
IF($C1494="7 - NS",'C1. Verprobung'!$D$23,"-")))))))</f>
        <v>-</v>
      </c>
      <c r="Q1494" s="322" t="str">
        <f>IF($C1494="1 - HöS",'C1. Verprobung'!$E$17,
IF($C1494="2 - HöS/HS",'C1. Verprobung'!$E$18,
IF($C1494="3 - HS",'C1. Verprobung'!$E$19,
IF($C1494="4 - HS/MS",'C1. Verprobung'!$E$20,
IF($C1494="5 - MS",'C1. Verprobung'!$E$21,
IF($C1494="6 - MS/NS",'C1. Verprobung'!$E$22,
IF($C1494="7 - NS",'C1. Verprobung'!$E$23,"-")))))))</f>
        <v>-</v>
      </c>
      <c r="R1494" s="322" t="str">
        <f>IF($C1494="1 - HöS",'C1. Verprobung'!$F$17,
IF($C1494="2 - HöS/HS",'C1. Verprobung'!$F$18,
IF($C1494="3 - HS",'C1. Verprobung'!$F$19,
IF($C1494="4 - HS/MS",'C1. Verprobung'!$F$20,
IF($C1494="5 - MS",'C1. Verprobung'!$F$21,
IF($C1494="6 - MS/NS",'C1. Verprobung'!$F$22,
IF($C1494="7 - NS",'C1. Verprobung'!$F$23,"-")))))))</f>
        <v>-</v>
      </c>
      <c r="S1494" s="151"/>
      <c r="T1494" s="181">
        <f t="shared" si="118"/>
        <v>0</v>
      </c>
      <c r="U1494" s="181">
        <f t="shared" si="119"/>
        <v>0</v>
      </c>
      <c r="V1494" s="181">
        <f t="shared" si="120"/>
        <v>0</v>
      </c>
      <c r="W1494" s="181">
        <f t="shared" si="121"/>
        <v>0</v>
      </c>
      <c r="X1494" s="181">
        <f t="shared" si="122"/>
        <v>0</v>
      </c>
    </row>
    <row r="1495" spans="2:24" ht="15" customHeight="1" x14ac:dyDescent="0.2">
      <c r="B1495" s="337" t="s">
        <v>36</v>
      </c>
      <c r="C1495" s="133" t="s">
        <v>36</v>
      </c>
      <c r="D1495" s="133" t="s">
        <v>36</v>
      </c>
      <c r="E1495" s="133"/>
      <c r="F1495" s="133"/>
      <c r="G1495" s="133"/>
      <c r="H1495" s="133"/>
      <c r="I1495" s="133"/>
      <c r="J1495" s="133"/>
      <c r="K1495" s="154"/>
      <c r="L1495" s="154"/>
      <c r="M1495" s="154"/>
      <c r="N1495" s="154"/>
      <c r="O1495" s="322" t="str">
        <f>IF($C1495="1 - HöS",'C1. Verprobung'!$C$17,
IF($C1495="2 - HöS/HS",'C1. Verprobung'!$C$18,
IF($C1495="3 - HS",'C1. Verprobung'!$C$19,
IF($C1495="4 - HS/MS",'C1. Verprobung'!$C$20,
IF($C1495="5 - MS",'C1. Verprobung'!$C$21,
IF($C1495="6 - MS/NS",'C1. Verprobung'!$C$22,
IF($C1495="7 - NS",'C1. Verprobung'!$C$23,"-")))))))</f>
        <v>-</v>
      </c>
      <c r="P1495" s="322" t="str">
        <f>IF($C1495="1 - HöS",'C1. Verprobung'!$D$17,
IF($C1495="2 - HöS/HS",'C1. Verprobung'!$D$18,
IF($C1495="3 - HS",'C1. Verprobung'!$D$19,
IF($C1495="4 - HS/MS",'C1. Verprobung'!$D$20,
IF($C1495="5 - MS",'C1. Verprobung'!$D$21,
IF($C1495="6 - MS/NS",'C1. Verprobung'!$D$22,
IF($C1495="7 - NS",'C1. Verprobung'!$D$23,"-")))))))</f>
        <v>-</v>
      </c>
      <c r="Q1495" s="322" t="str">
        <f>IF($C1495="1 - HöS",'C1. Verprobung'!$E$17,
IF($C1495="2 - HöS/HS",'C1. Verprobung'!$E$18,
IF($C1495="3 - HS",'C1. Verprobung'!$E$19,
IF($C1495="4 - HS/MS",'C1. Verprobung'!$E$20,
IF($C1495="5 - MS",'C1. Verprobung'!$E$21,
IF($C1495="6 - MS/NS",'C1. Verprobung'!$E$22,
IF($C1495="7 - NS",'C1. Verprobung'!$E$23,"-")))))))</f>
        <v>-</v>
      </c>
      <c r="R1495" s="322" t="str">
        <f>IF($C1495="1 - HöS",'C1. Verprobung'!$F$17,
IF($C1495="2 - HöS/HS",'C1. Verprobung'!$F$18,
IF($C1495="3 - HS",'C1. Verprobung'!$F$19,
IF($C1495="4 - HS/MS",'C1. Verprobung'!$F$20,
IF($C1495="5 - MS",'C1. Verprobung'!$F$21,
IF($C1495="6 - MS/NS",'C1. Verprobung'!$F$22,
IF($C1495="7 - NS",'C1. Verprobung'!$F$23,"-")))))))</f>
        <v>-</v>
      </c>
      <c r="S1495" s="151"/>
      <c r="T1495" s="181">
        <f t="shared" si="118"/>
        <v>0</v>
      </c>
      <c r="U1495" s="181">
        <f t="shared" si="119"/>
        <v>0</v>
      </c>
      <c r="V1495" s="181">
        <f t="shared" si="120"/>
        <v>0</v>
      </c>
      <c r="W1495" s="181">
        <f t="shared" si="121"/>
        <v>0</v>
      </c>
      <c r="X1495" s="181">
        <f t="shared" si="122"/>
        <v>0</v>
      </c>
    </row>
    <row r="1496" spans="2:24" ht="15" customHeight="1" x14ac:dyDescent="0.2">
      <c r="B1496" s="337" t="s">
        <v>36</v>
      </c>
      <c r="C1496" s="133" t="s">
        <v>36</v>
      </c>
      <c r="D1496" s="133" t="s">
        <v>36</v>
      </c>
      <c r="E1496" s="133"/>
      <c r="F1496" s="133"/>
      <c r="G1496" s="133"/>
      <c r="H1496" s="133"/>
      <c r="I1496" s="133"/>
      <c r="J1496" s="133"/>
      <c r="K1496" s="154"/>
      <c r="L1496" s="154"/>
      <c r="M1496" s="154"/>
      <c r="N1496" s="154"/>
      <c r="O1496" s="322" t="str">
        <f>IF($C1496="1 - HöS",'C1. Verprobung'!$C$17,
IF($C1496="2 - HöS/HS",'C1. Verprobung'!$C$18,
IF($C1496="3 - HS",'C1. Verprobung'!$C$19,
IF($C1496="4 - HS/MS",'C1. Verprobung'!$C$20,
IF($C1496="5 - MS",'C1. Verprobung'!$C$21,
IF($C1496="6 - MS/NS",'C1. Verprobung'!$C$22,
IF($C1496="7 - NS",'C1. Verprobung'!$C$23,"-")))))))</f>
        <v>-</v>
      </c>
      <c r="P1496" s="322" t="str">
        <f>IF($C1496="1 - HöS",'C1. Verprobung'!$D$17,
IF($C1496="2 - HöS/HS",'C1. Verprobung'!$D$18,
IF($C1496="3 - HS",'C1. Verprobung'!$D$19,
IF($C1496="4 - HS/MS",'C1. Verprobung'!$D$20,
IF($C1496="5 - MS",'C1. Verprobung'!$D$21,
IF($C1496="6 - MS/NS",'C1. Verprobung'!$D$22,
IF($C1496="7 - NS",'C1. Verprobung'!$D$23,"-")))))))</f>
        <v>-</v>
      </c>
      <c r="Q1496" s="322" t="str">
        <f>IF($C1496="1 - HöS",'C1. Verprobung'!$E$17,
IF($C1496="2 - HöS/HS",'C1. Verprobung'!$E$18,
IF($C1496="3 - HS",'C1. Verprobung'!$E$19,
IF($C1496="4 - HS/MS",'C1. Verprobung'!$E$20,
IF($C1496="5 - MS",'C1. Verprobung'!$E$21,
IF($C1496="6 - MS/NS",'C1. Verprobung'!$E$22,
IF($C1496="7 - NS",'C1. Verprobung'!$E$23,"-")))))))</f>
        <v>-</v>
      </c>
      <c r="R1496" s="322" t="str">
        <f>IF($C1496="1 - HöS",'C1. Verprobung'!$F$17,
IF($C1496="2 - HöS/HS",'C1. Verprobung'!$F$18,
IF($C1496="3 - HS",'C1. Verprobung'!$F$19,
IF($C1496="4 - HS/MS",'C1. Verprobung'!$F$20,
IF($C1496="5 - MS",'C1. Verprobung'!$F$21,
IF($C1496="6 - MS/NS",'C1. Verprobung'!$F$22,
IF($C1496="7 - NS",'C1. Verprobung'!$F$23,"-")))))))</f>
        <v>-</v>
      </c>
      <c r="S1496" s="151"/>
      <c r="T1496" s="181">
        <f t="shared" si="118"/>
        <v>0</v>
      </c>
      <c r="U1496" s="181">
        <f t="shared" si="119"/>
        <v>0</v>
      </c>
      <c r="V1496" s="181">
        <f t="shared" si="120"/>
        <v>0</v>
      </c>
      <c r="W1496" s="181">
        <f t="shared" si="121"/>
        <v>0</v>
      </c>
      <c r="X1496" s="181">
        <f t="shared" si="122"/>
        <v>0</v>
      </c>
    </row>
    <row r="1497" spans="2:24" ht="15" customHeight="1" x14ac:dyDescent="0.2">
      <c r="B1497" s="337" t="s">
        <v>36</v>
      </c>
      <c r="C1497" s="133" t="s">
        <v>36</v>
      </c>
      <c r="D1497" s="133" t="s">
        <v>36</v>
      </c>
      <c r="E1497" s="133"/>
      <c r="F1497" s="133"/>
      <c r="G1497" s="133"/>
      <c r="H1497" s="133"/>
      <c r="I1497" s="133"/>
      <c r="J1497" s="133"/>
      <c r="K1497" s="154"/>
      <c r="L1497" s="154"/>
      <c r="M1497" s="154"/>
      <c r="N1497" s="154"/>
      <c r="O1497" s="322" t="str">
        <f>IF($C1497="1 - HöS",'C1. Verprobung'!$C$17,
IF($C1497="2 - HöS/HS",'C1. Verprobung'!$C$18,
IF($C1497="3 - HS",'C1. Verprobung'!$C$19,
IF($C1497="4 - HS/MS",'C1. Verprobung'!$C$20,
IF($C1497="5 - MS",'C1. Verprobung'!$C$21,
IF($C1497="6 - MS/NS",'C1. Verprobung'!$C$22,
IF($C1497="7 - NS",'C1. Verprobung'!$C$23,"-")))))))</f>
        <v>-</v>
      </c>
      <c r="P1497" s="322" t="str">
        <f>IF($C1497="1 - HöS",'C1. Verprobung'!$D$17,
IF($C1497="2 - HöS/HS",'C1. Verprobung'!$D$18,
IF($C1497="3 - HS",'C1. Verprobung'!$D$19,
IF($C1497="4 - HS/MS",'C1. Verprobung'!$D$20,
IF($C1497="5 - MS",'C1. Verprobung'!$D$21,
IF($C1497="6 - MS/NS",'C1. Verprobung'!$D$22,
IF($C1497="7 - NS",'C1. Verprobung'!$D$23,"-")))))))</f>
        <v>-</v>
      </c>
      <c r="Q1497" s="322" t="str">
        <f>IF($C1497="1 - HöS",'C1. Verprobung'!$E$17,
IF($C1497="2 - HöS/HS",'C1. Verprobung'!$E$18,
IF($C1497="3 - HS",'C1. Verprobung'!$E$19,
IF($C1497="4 - HS/MS",'C1. Verprobung'!$E$20,
IF($C1497="5 - MS",'C1. Verprobung'!$E$21,
IF($C1497="6 - MS/NS",'C1. Verprobung'!$E$22,
IF($C1497="7 - NS",'C1. Verprobung'!$E$23,"-")))))))</f>
        <v>-</v>
      </c>
      <c r="R1497" s="322" t="str">
        <f>IF($C1497="1 - HöS",'C1. Verprobung'!$F$17,
IF($C1497="2 - HöS/HS",'C1. Verprobung'!$F$18,
IF($C1497="3 - HS",'C1. Verprobung'!$F$19,
IF($C1497="4 - HS/MS",'C1. Verprobung'!$F$20,
IF($C1497="5 - MS",'C1. Verprobung'!$F$21,
IF($C1497="6 - MS/NS",'C1. Verprobung'!$F$22,
IF($C1497="7 - NS",'C1. Verprobung'!$F$23,"-")))))))</f>
        <v>-</v>
      </c>
      <c r="S1497" s="151"/>
      <c r="T1497" s="181">
        <f t="shared" si="118"/>
        <v>0</v>
      </c>
      <c r="U1497" s="181">
        <f t="shared" si="119"/>
        <v>0</v>
      </c>
      <c r="V1497" s="181">
        <f t="shared" si="120"/>
        <v>0</v>
      </c>
      <c r="W1497" s="181">
        <f t="shared" si="121"/>
        <v>0</v>
      </c>
      <c r="X1497" s="181">
        <f t="shared" si="122"/>
        <v>0</v>
      </c>
    </row>
    <row r="1498" spans="2:24" ht="15" customHeight="1" x14ac:dyDescent="0.2">
      <c r="B1498" s="337" t="s">
        <v>36</v>
      </c>
      <c r="C1498" s="133" t="s">
        <v>36</v>
      </c>
      <c r="D1498" s="133" t="s">
        <v>36</v>
      </c>
      <c r="E1498" s="133"/>
      <c r="F1498" s="133"/>
      <c r="G1498" s="133"/>
      <c r="H1498" s="133"/>
      <c r="I1498" s="133"/>
      <c r="J1498" s="133"/>
      <c r="K1498" s="154"/>
      <c r="L1498" s="154"/>
      <c r="M1498" s="154"/>
      <c r="N1498" s="154"/>
      <c r="O1498" s="322" t="str">
        <f>IF($C1498="1 - HöS",'C1. Verprobung'!$C$17,
IF($C1498="2 - HöS/HS",'C1. Verprobung'!$C$18,
IF($C1498="3 - HS",'C1. Verprobung'!$C$19,
IF($C1498="4 - HS/MS",'C1. Verprobung'!$C$20,
IF($C1498="5 - MS",'C1. Verprobung'!$C$21,
IF($C1498="6 - MS/NS",'C1. Verprobung'!$C$22,
IF($C1498="7 - NS",'C1. Verprobung'!$C$23,"-")))))))</f>
        <v>-</v>
      </c>
      <c r="P1498" s="322" t="str">
        <f>IF($C1498="1 - HöS",'C1. Verprobung'!$D$17,
IF($C1498="2 - HöS/HS",'C1. Verprobung'!$D$18,
IF($C1498="3 - HS",'C1. Verprobung'!$D$19,
IF($C1498="4 - HS/MS",'C1. Verprobung'!$D$20,
IF($C1498="5 - MS",'C1. Verprobung'!$D$21,
IF($C1498="6 - MS/NS",'C1. Verprobung'!$D$22,
IF($C1498="7 - NS",'C1. Verprobung'!$D$23,"-")))))))</f>
        <v>-</v>
      </c>
      <c r="Q1498" s="322" t="str">
        <f>IF($C1498="1 - HöS",'C1. Verprobung'!$E$17,
IF($C1498="2 - HöS/HS",'C1. Verprobung'!$E$18,
IF($C1498="3 - HS",'C1. Verprobung'!$E$19,
IF($C1498="4 - HS/MS",'C1. Verprobung'!$E$20,
IF($C1498="5 - MS",'C1. Verprobung'!$E$21,
IF($C1498="6 - MS/NS",'C1. Verprobung'!$E$22,
IF($C1498="7 - NS",'C1. Verprobung'!$E$23,"-")))))))</f>
        <v>-</v>
      </c>
      <c r="R1498" s="322" t="str">
        <f>IF($C1498="1 - HöS",'C1. Verprobung'!$F$17,
IF($C1498="2 - HöS/HS",'C1. Verprobung'!$F$18,
IF($C1498="3 - HS",'C1. Verprobung'!$F$19,
IF($C1498="4 - HS/MS",'C1. Verprobung'!$F$20,
IF($C1498="5 - MS",'C1. Verprobung'!$F$21,
IF($C1498="6 - MS/NS",'C1. Verprobung'!$F$22,
IF($C1498="7 - NS",'C1. Verprobung'!$F$23,"-")))))))</f>
        <v>-</v>
      </c>
      <c r="S1498" s="151"/>
      <c r="T1498" s="181">
        <f t="shared" si="118"/>
        <v>0</v>
      </c>
      <c r="U1498" s="181">
        <f t="shared" si="119"/>
        <v>0</v>
      </c>
      <c r="V1498" s="181">
        <f t="shared" si="120"/>
        <v>0</v>
      </c>
      <c r="W1498" s="181">
        <f t="shared" si="121"/>
        <v>0</v>
      </c>
      <c r="X1498" s="181">
        <f t="shared" si="122"/>
        <v>0</v>
      </c>
    </row>
    <row r="1499" spans="2:24" ht="15" customHeight="1" x14ac:dyDescent="0.2">
      <c r="B1499" s="337" t="s">
        <v>36</v>
      </c>
      <c r="C1499" s="133" t="s">
        <v>36</v>
      </c>
      <c r="D1499" s="133" t="s">
        <v>36</v>
      </c>
      <c r="E1499" s="133"/>
      <c r="F1499" s="133"/>
      <c r="G1499" s="133"/>
      <c r="H1499" s="133"/>
      <c r="I1499" s="133"/>
      <c r="J1499" s="133"/>
      <c r="K1499" s="154"/>
      <c r="L1499" s="154"/>
      <c r="M1499" s="154"/>
      <c r="N1499" s="154"/>
      <c r="O1499" s="322" t="str">
        <f>IF($C1499="1 - HöS",'C1. Verprobung'!$C$17,
IF($C1499="2 - HöS/HS",'C1. Verprobung'!$C$18,
IF($C1499="3 - HS",'C1. Verprobung'!$C$19,
IF($C1499="4 - HS/MS",'C1. Verprobung'!$C$20,
IF($C1499="5 - MS",'C1. Verprobung'!$C$21,
IF($C1499="6 - MS/NS",'C1. Verprobung'!$C$22,
IF($C1499="7 - NS",'C1. Verprobung'!$C$23,"-")))))))</f>
        <v>-</v>
      </c>
      <c r="P1499" s="322" t="str">
        <f>IF($C1499="1 - HöS",'C1. Verprobung'!$D$17,
IF($C1499="2 - HöS/HS",'C1. Verprobung'!$D$18,
IF($C1499="3 - HS",'C1. Verprobung'!$D$19,
IF($C1499="4 - HS/MS",'C1. Verprobung'!$D$20,
IF($C1499="5 - MS",'C1. Verprobung'!$D$21,
IF($C1499="6 - MS/NS",'C1. Verprobung'!$D$22,
IF($C1499="7 - NS",'C1. Verprobung'!$D$23,"-")))))))</f>
        <v>-</v>
      </c>
      <c r="Q1499" s="322" t="str">
        <f>IF($C1499="1 - HöS",'C1. Verprobung'!$E$17,
IF($C1499="2 - HöS/HS",'C1. Verprobung'!$E$18,
IF($C1499="3 - HS",'C1. Verprobung'!$E$19,
IF($C1499="4 - HS/MS",'C1. Verprobung'!$E$20,
IF($C1499="5 - MS",'C1. Verprobung'!$E$21,
IF($C1499="6 - MS/NS",'C1. Verprobung'!$E$22,
IF($C1499="7 - NS",'C1. Verprobung'!$E$23,"-")))))))</f>
        <v>-</v>
      </c>
      <c r="R1499" s="322" t="str">
        <f>IF($C1499="1 - HöS",'C1. Verprobung'!$F$17,
IF($C1499="2 - HöS/HS",'C1. Verprobung'!$F$18,
IF($C1499="3 - HS",'C1. Verprobung'!$F$19,
IF($C1499="4 - HS/MS",'C1. Verprobung'!$F$20,
IF($C1499="5 - MS",'C1. Verprobung'!$F$21,
IF($C1499="6 - MS/NS",'C1. Verprobung'!$F$22,
IF($C1499="7 - NS",'C1. Verprobung'!$F$23,"-")))))))</f>
        <v>-</v>
      </c>
      <c r="S1499" s="151"/>
      <c r="T1499" s="181">
        <f t="shared" si="118"/>
        <v>0</v>
      </c>
      <c r="U1499" s="181">
        <f t="shared" si="119"/>
        <v>0</v>
      </c>
      <c r="V1499" s="181">
        <f t="shared" si="120"/>
        <v>0</v>
      </c>
      <c r="W1499" s="181">
        <f t="shared" si="121"/>
        <v>0</v>
      </c>
      <c r="X1499" s="181">
        <f t="shared" si="122"/>
        <v>0</v>
      </c>
    </row>
    <row r="1500" spans="2:24" ht="15" customHeight="1" x14ac:dyDescent="0.2">
      <c r="B1500" s="337" t="s">
        <v>36</v>
      </c>
      <c r="C1500" s="133" t="s">
        <v>36</v>
      </c>
      <c r="D1500" s="133" t="s">
        <v>36</v>
      </c>
      <c r="E1500" s="133"/>
      <c r="F1500" s="133"/>
      <c r="G1500" s="133"/>
      <c r="H1500" s="133"/>
      <c r="I1500" s="133"/>
      <c r="J1500" s="133"/>
      <c r="K1500" s="154"/>
      <c r="L1500" s="154"/>
      <c r="M1500" s="154"/>
      <c r="N1500" s="154"/>
      <c r="O1500" s="322" t="str">
        <f>IF($C1500="1 - HöS",'C1. Verprobung'!$C$17,
IF($C1500="2 - HöS/HS",'C1. Verprobung'!$C$18,
IF($C1500="3 - HS",'C1. Verprobung'!$C$19,
IF($C1500="4 - HS/MS",'C1. Verprobung'!$C$20,
IF($C1500="5 - MS",'C1. Verprobung'!$C$21,
IF($C1500="6 - MS/NS",'C1. Verprobung'!$C$22,
IF($C1500="7 - NS",'C1. Verprobung'!$C$23,"-")))))))</f>
        <v>-</v>
      </c>
      <c r="P1500" s="322" t="str">
        <f>IF($C1500="1 - HöS",'C1. Verprobung'!$D$17,
IF($C1500="2 - HöS/HS",'C1. Verprobung'!$D$18,
IF($C1500="3 - HS",'C1. Verprobung'!$D$19,
IF($C1500="4 - HS/MS",'C1. Verprobung'!$D$20,
IF($C1500="5 - MS",'C1. Verprobung'!$D$21,
IF($C1500="6 - MS/NS",'C1. Verprobung'!$D$22,
IF($C1500="7 - NS",'C1. Verprobung'!$D$23,"-")))))))</f>
        <v>-</v>
      </c>
      <c r="Q1500" s="322" t="str">
        <f>IF($C1500="1 - HöS",'C1. Verprobung'!$E$17,
IF($C1500="2 - HöS/HS",'C1. Verprobung'!$E$18,
IF($C1500="3 - HS",'C1. Verprobung'!$E$19,
IF($C1500="4 - HS/MS",'C1. Verprobung'!$E$20,
IF($C1500="5 - MS",'C1. Verprobung'!$E$21,
IF($C1500="6 - MS/NS",'C1. Verprobung'!$E$22,
IF($C1500="7 - NS",'C1. Verprobung'!$E$23,"-")))))))</f>
        <v>-</v>
      </c>
      <c r="R1500" s="322" t="str">
        <f>IF($C1500="1 - HöS",'C1. Verprobung'!$F$17,
IF($C1500="2 - HöS/HS",'C1. Verprobung'!$F$18,
IF($C1500="3 - HS",'C1. Verprobung'!$F$19,
IF($C1500="4 - HS/MS",'C1. Verprobung'!$F$20,
IF($C1500="5 - MS",'C1. Verprobung'!$F$21,
IF($C1500="6 - MS/NS",'C1. Verprobung'!$F$22,
IF($C1500="7 - NS",'C1. Verprobung'!$F$23,"-")))))))</f>
        <v>-</v>
      </c>
      <c r="S1500" s="151"/>
      <c r="T1500" s="181">
        <f t="shared" si="118"/>
        <v>0</v>
      </c>
      <c r="U1500" s="181">
        <f t="shared" si="119"/>
        <v>0</v>
      </c>
      <c r="V1500" s="181">
        <f t="shared" si="120"/>
        <v>0</v>
      </c>
      <c r="W1500" s="181">
        <f t="shared" si="121"/>
        <v>0</v>
      </c>
      <c r="X1500" s="181">
        <f t="shared" si="122"/>
        <v>0</v>
      </c>
    </row>
    <row r="1501" spans="2:24" ht="15" customHeight="1" x14ac:dyDescent="0.2">
      <c r="B1501" s="337" t="s">
        <v>36</v>
      </c>
      <c r="C1501" s="133" t="s">
        <v>36</v>
      </c>
      <c r="D1501" s="133" t="s">
        <v>36</v>
      </c>
      <c r="E1501" s="133"/>
      <c r="F1501" s="133"/>
      <c r="G1501" s="133"/>
      <c r="H1501" s="133"/>
      <c r="I1501" s="133"/>
      <c r="J1501" s="133"/>
      <c r="K1501" s="154"/>
      <c r="L1501" s="154"/>
      <c r="M1501" s="154"/>
      <c r="N1501" s="154"/>
      <c r="O1501" s="322" t="str">
        <f>IF($C1501="1 - HöS",'C1. Verprobung'!$C$17,
IF($C1501="2 - HöS/HS",'C1. Verprobung'!$C$18,
IF($C1501="3 - HS",'C1. Verprobung'!$C$19,
IF($C1501="4 - HS/MS",'C1. Verprobung'!$C$20,
IF($C1501="5 - MS",'C1. Verprobung'!$C$21,
IF($C1501="6 - MS/NS",'C1. Verprobung'!$C$22,
IF($C1501="7 - NS",'C1. Verprobung'!$C$23,"-")))))))</f>
        <v>-</v>
      </c>
      <c r="P1501" s="322" t="str">
        <f>IF($C1501="1 - HöS",'C1. Verprobung'!$D$17,
IF($C1501="2 - HöS/HS",'C1. Verprobung'!$D$18,
IF($C1501="3 - HS",'C1. Verprobung'!$D$19,
IF($C1501="4 - HS/MS",'C1. Verprobung'!$D$20,
IF($C1501="5 - MS",'C1. Verprobung'!$D$21,
IF($C1501="6 - MS/NS",'C1. Verprobung'!$D$22,
IF($C1501="7 - NS",'C1. Verprobung'!$D$23,"-")))))))</f>
        <v>-</v>
      </c>
      <c r="Q1501" s="322" t="str">
        <f>IF($C1501="1 - HöS",'C1. Verprobung'!$E$17,
IF($C1501="2 - HöS/HS",'C1. Verprobung'!$E$18,
IF($C1501="3 - HS",'C1. Verprobung'!$E$19,
IF($C1501="4 - HS/MS",'C1. Verprobung'!$E$20,
IF($C1501="5 - MS",'C1. Verprobung'!$E$21,
IF($C1501="6 - MS/NS",'C1. Verprobung'!$E$22,
IF($C1501="7 - NS",'C1. Verprobung'!$E$23,"-")))))))</f>
        <v>-</v>
      </c>
      <c r="R1501" s="322" t="str">
        <f>IF($C1501="1 - HöS",'C1. Verprobung'!$F$17,
IF($C1501="2 - HöS/HS",'C1. Verprobung'!$F$18,
IF($C1501="3 - HS",'C1. Verprobung'!$F$19,
IF($C1501="4 - HS/MS",'C1. Verprobung'!$F$20,
IF($C1501="5 - MS",'C1. Verprobung'!$F$21,
IF($C1501="6 - MS/NS",'C1. Verprobung'!$F$22,
IF($C1501="7 - NS",'C1. Verprobung'!$F$23,"-")))))))</f>
        <v>-</v>
      </c>
      <c r="S1501" s="151"/>
      <c r="T1501" s="181">
        <f t="shared" si="118"/>
        <v>0</v>
      </c>
      <c r="U1501" s="181">
        <f t="shared" si="119"/>
        <v>0</v>
      </c>
      <c r="V1501" s="181">
        <f t="shared" si="120"/>
        <v>0</v>
      </c>
      <c r="W1501" s="181">
        <f t="shared" si="121"/>
        <v>0</v>
      </c>
      <c r="X1501" s="181">
        <f t="shared" si="122"/>
        <v>0</v>
      </c>
    </row>
    <row r="1502" spans="2:24" ht="15" customHeight="1" x14ac:dyDescent="0.2">
      <c r="B1502" s="337" t="s">
        <v>36</v>
      </c>
      <c r="C1502" s="133" t="s">
        <v>36</v>
      </c>
      <c r="D1502" s="133" t="s">
        <v>36</v>
      </c>
      <c r="E1502" s="133"/>
      <c r="F1502" s="133"/>
      <c r="G1502" s="133"/>
      <c r="H1502" s="133"/>
      <c r="I1502" s="133"/>
      <c r="J1502" s="133"/>
      <c r="K1502" s="154"/>
      <c r="L1502" s="154"/>
      <c r="M1502" s="154"/>
      <c r="N1502" s="154"/>
      <c r="O1502" s="322" t="str">
        <f>IF($C1502="1 - HöS",'C1. Verprobung'!$C$17,
IF($C1502="2 - HöS/HS",'C1. Verprobung'!$C$18,
IF($C1502="3 - HS",'C1. Verprobung'!$C$19,
IF($C1502="4 - HS/MS",'C1. Verprobung'!$C$20,
IF($C1502="5 - MS",'C1. Verprobung'!$C$21,
IF($C1502="6 - MS/NS",'C1. Verprobung'!$C$22,
IF($C1502="7 - NS",'C1. Verprobung'!$C$23,"-")))))))</f>
        <v>-</v>
      </c>
      <c r="P1502" s="322" t="str">
        <f>IF($C1502="1 - HöS",'C1. Verprobung'!$D$17,
IF($C1502="2 - HöS/HS",'C1. Verprobung'!$D$18,
IF($C1502="3 - HS",'C1. Verprobung'!$D$19,
IF($C1502="4 - HS/MS",'C1. Verprobung'!$D$20,
IF($C1502="5 - MS",'C1. Verprobung'!$D$21,
IF($C1502="6 - MS/NS",'C1. Verprobung'!$D$22,
IF($C1502="7 - NS",'C1. Verprobung'!$D$23,"-")))))))</f>
        <v>-</v>
      </c>
      <c r="Q1502" s="322" t="str">
        <f>IF($C1502="1 - HöS",'C1. Verprobung'!$E$17,
IF($C1502="2 - HöS/HS",'C1. Verprobung'!$E$18,
IF($C1502="3 - HS",'C1. Verprobung'!$E$19,
IF($C1502="4 - HS/MS",'C1. Verprobung'!$E$20,
IF($C1502="5 - MS",'C1. Verprobung'!$E$21,
IF($C1502="6 - MS/NS",'C1. Verprobung'!$E$22,
IF($C1502="7 - NS",'C1. Verprobung'!$E$23,"-")))))))</f>
        <v>-</v>
      </c>
      <c r="R1502" s="322" t="str">
        <f>IF($C1502="1 - HöS",'C1. Verprobung'!$F$17,
IF($C1502="2 - HöS/HS",'C1. Verprobung'!$F$18,
IF($C1502="3 - HS",'C1. Verprobung'!$F$19,
IF($C1502="4 - HS/MS",'C1. Verprobung'!$F$20,
IF($C1502="5 - MS",'C1. Verprobung'!$F$21,
IF($C1502="6 - MS/NS",'C1. Verprobung'!$F$22,
IF($C1502="7 - NS",'C1. Verprobung'!$F$23,"-")))))))</f>
        <v>-</v>
      </c>
      <c r="S1502" s="151"/>
      <c r="T1502" s="181">
        <f t="shared" si="118"/>
        <v>0</v>
      </c>
      <c r="U1502" s="181">
        <f t="shared" si="119"/>
        <v>0</v>
      </c>
      <c r="V1502" s="181">
        <f t="shared" si="120"/>
        <v>0</v>
      </c>
      <c r="W1502" s="181">
        <f t="shared" si="121"/>
        <v>0</v>
      </c>
      <c r="X1502" s="181">
        <f t="shared" si="122"/>
        <v>0</v>
      </c>
    </row>
    <row r="1503" spans="2:24" ht="15" customHeight="1" x14ac:dyDescent="0.2">
      <c r="B1503" s="337" t="s">
        <v>36</v>
      </c>
      <c r="C1503" s="133" t="s">
        <v>36</v>
      </c>
      <c r="D1503" s="133" t="s">
        <v>36</v>
      </c>
      <c r="E1503" s="133"/>
      <c r="F1503" s="133"/>
      <c r="G1503" s="133"/>
      <c r="H1503" s="133"/>
      <c r="I1503" s="133"/>
      <c r="J1503" s="133"/>
      <c r="K1503" s="154"/>
      <c r="L1503" s="154"/>
      <c r="M1503" s="154"/>
      <c r="N1503" s="154"/>
      <c r="O1503" s="322" t="str">
        <f>IF($C1503="1 - HöS",'C1. Verprobung'!$C$17,
IF($C1503="2 - HöS/HS",'C1. Verprobung'!$C$18,
IF($C1503="3 - HS",'C1. Verprobung'!$C$19,
IF($C1503="4 - HS/MS",'C1. Verprobung'!$C$20,
IF($C1503="5 - MS",'C1. Verprobung'!$C$21,
IF($C1503="6 - MS/NS",'C1. Verprobung'!$C$22,
IF($C1503="7 - NS",'C1. Verprobung'!$C$23,"-")))))))</f>
        <v>-</v>
      </c>
      <c r="P1503" s="322" t="str">
        <f>IF($C1503="1 - HöS",'C1. Verprobung'!$D$17,
IF($C1503="2 - HöS/HS",'C1. Verprobung'!$D$18,
IF($C1503="3 - HS",'C1. Verprobung'!$D$19,
IF($C1503="4 - HS/MS",'C1. Verprobung'!$D$20,
IF($C1503="5 - MS",'C1. Verprobung'!$D$21,
IF($C1503="6 - MS/NS",'C1. Verprobung'!$D$22,
IF($C1503="7 - NS",'C1. Verprobung'!$D$23,"-")))))))</f>
        <v>-</v>
      </c>
      <c r="Q1503" s="322" t="str">
        <f>IF($C1503="1 - HöS",'C1. Verprobung'!$E$17,
IF($C1503="2 - HöS/HS",'C1. Verprobung'!$E$18,
IF($C1503="3 - HS",'C1. Verprobung'!$E$19,
IF($C1503="4 - HS/MS",'C1. Verprobung'!$E$20,
IF($C1503="5 - MS",'C1. Verprobung'!$E$21,
IF($C1503="6 - MS/NS",'C1. Verprobung'!$E$22,
IF($C1503="7 - NS",'C1. Verprobung'!$E$23,"-")))))))</f>
        <v>-</v>
      </c>
      <c r="R1503" s="322" t="str">
        <f>IF($C1503="1 - HöS",'C1. Verprobung'!$F$17,
IF($C1503="2 - HöS/HS",'C1. Verprobung'!$F$18,
IF($C1503="3 - HS",'C1. Verprobung'!$F$19,
IF($C1503="4 - HS/MS",'C1. Verprobung'!$F$20,
IF($C1503="5 - MS",'C1. Verprobung'!$F$21,
IF($C1503="6 - MS/NS",'C1. Verprobung'!$F$22,
IF($C1503="7 - NS",'C1. Verprobung'!$F$23,"-")))))))</f>
        <v>-</v>
      </c>
      <c r="S1503" s="151"/>
      <c r="T1503" s="181">
        <f t="shared" si="118"/>
        <v>0</v>
      </c>
      <c r="U1503" s="181">
        <f t="shared" si="119"/>
        <v>0</v>
      </c>
      <c r="V1503" s="181">
        <f t="shared" si="120"/>
        <v>0</v>
      </c>
      <c r="W1503" s="181">
        <f t="shared" si="121"/>
        <v>0</v>
      </c>
      <c r="X1503" s="181">
        <f t="shared" si="122"/>
        <v>0</v>
      </c>
    </row>
    <row r="1504" spans="2:24" ht="15" customHeight="1" x14ac:dyDescent="0.2">
      <c r="B1504" s="337" t="s">
        <v>36</v>
      </c>
      <c r="C1504" s="133" t="s">
        <v>36</v>
      </c>
      <c r="D1504" s="133" t="s">
        <v>36</v>
      </c>
      <c r="E1504" s="133"/>
      <c r="F1504" s="133"/>
      <c r="G1504" s="133"/>
      <c r="H1504" s="133"/>
      <c r="I1504" s="133"/>
      <c r="J1504" s="133"/>
      <c r="K1504" s="154"/>
      <c r="L1504" s="154"/>
      <c r="M1504" s="154"/>
      <c r="N1504" s="154"/>
      <c r="O1504" s="322" t="str">
        <f>IF($C1504="1 - HöS",'C1. Verprobung'!$C$17,
IF($C1504="2 - HöS/HS",'C1. Verprobung'!$C$18,
IF($C1504="3 - HS",'C1. Verprobung'!$C$19,
IF($C1504="4 - HS/MS",'C1. Verprobung'!$C$20,
IF($C1504="5 - MS",'C1. Verprobung'!$C$21,
IF($C1504="6 - MS/NS",'C1. Verprobung'!$C$22,
IF($C1504="7 - NS",'C1. Verprobung'!$C$23,"-")))))))</f>
        <v>-</v>
      </c>
      <c r="P1504" s="322" t="str">
        <f>IF($C1504="1 - HöS",'C1. Verprobung'!$D$17,
IF($C1504="2 - HöS/HS",'C1. Verprobung'!$D$18,
IF($C1504="3 - HS",'C1. Verprobung'!$D$19,
IF($C1504="4 - HS/MS",'C1. Verprobung'!$D$20,
IF($C1504="5 - MS",'C1. Verprobung'!$D$21,
IF($C1504="6 - MS/NS",'C1. Verprobung'!$D$22,
IF($C1504="7 - NS",'C1. Verprobung'!$D$23,"-")))))))</f>
        <v>-</v>
      </c>
      <c r="Q1504" s="322" t="str">
        <f>IF($C1504="1 - HöS",'C1. Verprobung'!$E$17,
IF($C1504="2 - HöS/HS",'C1. Verprobung'!$E$18,
IF($C1504="3 - HS",'C1. Verprobung'!$E$19,
IF($C1504="4 - HS/MS",'C1. Verprobung'!$E$20,
IF($C1504="5 - MS",'C1. Verprobung'!$E$21,
IF($C1504="6 - MS/NS",'C1. Verprobung'!$E$22,
IF($C1504="7 - NS",'C1. Verprobung'!$E$23,"-")))))))</f>
        <v>-</v>
      </c>
      <c r="R1504" s="322" t="str">
        <f>IF($C1504="1 - HöS",'C1. Verprobung'!$F$17,
IF($C1504="2 - HöS/HS",'C1. Verprobung'!$F$18,
IF($C1504="3 - HS",'C1. Verprobung'!$F$19,
IF($C1504="4 - HS/MS",'C1. Verprobung'!$F$20,
IF($C1504="5 - MS",'C1. Verprobung'!$F$21,
IF($C1504="6 - MS/NS",'C1. Verprobung'!$F$22,
IF($C1504="7 - NS",'C1. Verprobung'!$F$23,"-")))))))</f>
        <v>-</v>
      </c>
      <c r="S1504" s="151"/>
      <c r="T1504" s="181">
        <f t="shared" si="118"/>
        <v>0</v>
      </c>
      <c r="U1504" s="181">
        <f t="shared" si="119"/>
        <v>0</v>
      </c>
      <c r="V1504" s="181">
        <f t="shared" si="120"/>
        <v>0</v>
      </c>
      <c r="W1504" s="181">
        <f t="shared" si="121"/>
        <v>0</v>
      </c>
      <c r="X1504" s="181">
        <f t="shared" si="122"/>
        <v>0</v>
      </c>
    </row>
    <row r="1505" spans="2:24" ht="15" customHeight="1" x14ac:dyDescent="0.2">
      <c r="B1505" s="337" t="s">
        <v>36</v>
      </c>
      <c r="C1505" s="133" t="s">
        <v>36</v>
      </c>
      <c r="D1505" s="133" t="s">
        <v>36</v>
      </c>
      <c r="E1505" s="133"/>
      <c r="F1505" s="133"/>
      <c r="G1505" s="133"/>
      <c r="H1505" s="133"/>
      <c r="I1505" s="133"/>
      <c r="J1505" s="133"/>
      <c r="K1505" s="154"/>
      <c r="L1505" s="154"/>
      <c r="M1505" s="154"/>
      <c r="N1505" s="154"/>
      <c r="O1505" s="322" t="str">
        <f>IF($C1505="1 - HöS",'C1. Verprobung'!$C$17,
IF($C1505="2 - HöS/HS",'C1. Verprobung'!$C$18,
IF($C1505="3 - HS",'C1. Verprobung'!$C$19,
IF($C1505="4 - HS/MS",'C1. Verprobung'!$C$20,
IF($C1505="5 - MS",'C1. Verprobung'!$C$21,
IF($C1505="6 - MS/NS",'C1. Verprobung'!$C$22,
IF($C1505="7 - NS",'C1. Verprobung'!$C$23,"-")))))))</f>
        <v>-</v>
      </c>
      <c r="P1505" s="322" t="str">
        <f>IF($C1505="1 - HöS",'C1. Verprobung'!$D$17,
IF($C1505="2 - HöS/HS",'C1. Verprobung'!$D$18,
IF($C1505="3 - HS",'C1. Verprobung'!$D$19,
IF($C1505="4 - HS/MS",'C1. Verprobung'!$D$20,
IF($C1505="5 - MS",'C1. Verprobung'!$D$21,
IF($C1505="6 - MS/NS",'C1. Verprobung'!$D$22,
IF($C1505="7 - NS",'C1. Verprobung'!$D$23,"-")))))))</f>
        <v>-</v>
      </c>
      <c r="Q1505" s="322" t="str">
        <f>IF($C1505="1 - HöS",'C1. Verprobung'!$E$17,
IF($C1505="2 - HöS/HS",'C1. Verprobung'!$E$18,
IF($C1505="3 - HS",'C1. Verprobung'!$E$19,
IF($C1505="4 - HS/MS",'C1. Verprobung'!$E$20,
IF($C1505="5 - MS",'C1. Verprobung'!$E$21,
IF($C1505="6 - MS/NS",'C1. Verprobung'!$E$22,
IF($C1505="7 - NS",'C1. Verprobung'!$E$23,"-")))))))</f>
        <v>-</v>
      </c>
      <c r="R1505" s="322" t="str">
        <f>IF($C1505="1 - HöS",'C1. Verprobung'!$F$17,
IF($C1505="2 - HöS/HS",'C1. Verprobung'!$F$18,
IF($C1505="3 - HS",'C1. Verprobung'!$F$19,
IF($C1505="4 - HS/MS",'C1. Verprobung'!$F$20,
IF($C1505="5 - MS",'C1. Verprobung'!$F$21,
IF($C1505="6 - MS/NS",'C1. Verprobung'!$F$22,
IF($C1505="7 - NS",'C1. Verprobung'!$F$23,"-")))))))</f>
        <v>-</v>
      </c>
      <c r="S1505" s="151"/>
      <c r="T1505" s="181">
        <f t="shared" si="118"/>
        <v>0</v>
      </c>
      <c r="U1505" s="181">
        <f t="shared" si="119"/>
        <v>0</v>
      </c>
      <c r="V1505" s="181">
        <f t="shared" si="120"/>
        <v>0</v>
      </c>
      <c r="W1505" s="181">
        <f t="shared" si="121"/>
        <v>0</v>
      </c>
      <c r="X1505" s="181">
        <f t="shared" si="122"/>
        <v>0</v>
      </c>
    </row>
    <row r="1506" spans="2:24" ht="15" customHeight="1" x14ac:dyDescent="0.2">
      <c r="B1506" s="337" t="s">
        <v>36</v>
      </c>
      <c r="C1506" s="133" t="s">
        <v>36</v>
      </c>
      <c r="D1506" s="133" t="s">
        <v>36</v>
      </c>
      <c r="E1506" s="133"/>
      <c r="F1506" s="133"/>
      <c r="G1506" s="133"/>
      <c r="H1506" s="133"/>
      <c r="I1506" s="133"/>
      <c r="J1506" s="133"/>
      <c r="K1506" s="154"/>
      <c r="L1506" s="154"/>
      <c r="M1506" s="154"/>
      <c r="N1506" s="154"/>
      <c r="O1506" s="322" t="str">
        <f>IF($C1506="1 - HöS",'C1. Verprobung'!$C$17,
IF($C1506="2 - HöS/HS",'C1. Verprobung'!$C$18,
IF($C1506="3 - HS",'C1. Verprobung'!$C$19,
IF($C1506="4 - HS/MS",'C1. Verprobung'!$C$20,
IF($C1506="5 - MS",'C1. Verprobung'!$C$21,
IF($C1506="6 - MS/NS",'C1. Verprobung'!$C$22,
IF($C1506="7 - NS",'C1. Verprobung'!$C$23,"-")))))))</f>
        <v>-</v>
      </c>
      <c r="P1506" s="322" t="str">
        <f>IF($C1506="1 - HöS",'C1. Verprobung'!$D$17,
IF($C1506="2 - HöS/HS",'C1. Verprobung'!$D$18,
IF($C1506="3 - HS",'C1. Verprobung'!$D$19,
IF($C1506="4 - HS/MS",'C1. Verprobung'!$D$20,
IF($C1506="5 - MS",'C1. Verprobung'!$D$21,
IF($C1506="6 - MS/NS",'C1. Verprobung'!$D$22,
IF($C1506="7 - NS",'C1. Verprobung'!$D$23,"-")))))))</f>
        <v>-</v>
      </c>
      <c r="Q1506" s="322" t="str">
        <f>IF($C1506="1 - HöS",'C1. Verprobung'!$E$17,
IF($C1506="2 - HöS/HS",'C1. Verprobung'!$E$18,
IF($C1506="3 - HS",'C1. Verprobung'!$E$19,
IF($C1506="4 - HS/MS",'C1. Verprobung'!$E$20,
IF($C1506="5 - MS",'C1. Verprobung'!$E$21,
IF($C1506="6 - MS/NS",'C1. Verprobung'!$E$22,
IF($C1506="7 - NS",'C1. Verprobung'!$E$23,"-")))))))</f>
        <v>-</v>
      </c>
      <c r="R1506" s="322" t="str">
        <f>IF($C1506="1 - HöS",'C1. Verprobung'!$F$17,
IF($C1506="2 - HöS/HS",'C1. Verprobung'!$F$18,
IF($C1506="3 - HS",'C1. Verprobung'!$F$19,
IF($C1506="4 - HS/MS",'C1. Verprobung'!$F$20,
IF($C1506="5 - MS",'C1. Verprobung'!$F$21,
IF($C1506="6 - MS/NS",'C1. Verprobung'!$F$22,
IF($C1506="7 - NS",'C1. Verprobung'!$F$23,"-")))))))</f>
        <v>-</v>
      </c>
      <c r="S1506" s="151"/>
      <c r="T1506" s="181">
        <f t="shared" si="118"/>
        <v>0</v>
      </c>
      <c r="U1506" s="181">
        <f t="shared" si="119"/>
        <v>0</v>
      </c>
      <c r="V1506" s="181">
        <f t="shared" si="120"/>
        <v>0</v>
      </c>
      <c r="W1506" s="181">
        <f t="shared" si="121"/>
        <v>0</v>
      </c>
      <c r="X1506" s="181">
        <f t="shared" si="122"/>
        <v>0</v>
      </c>
    </row>
    <row r="1507" spans="2:24" ht="15" customHeight="1" x14ac:dyDescent="0.2">
      <c r="B1507" s="337" t="s">
        <v>36</v>
      </c>
      <c r="C1507" s="133" t="s">
        <v>36</v>
      </c>
      <c r="D1507" s="133" t="s">
        <v>36</v>
      </c>
      <c r="E1507" s="133"/>
      <c r="F1507" s="133"/>
      <c r="G1507" s="133"/>
      <c r="H1507" s="133"/>
      <c r="I1507" s="133"/>
      <c r="J1507" s="133"/>
      <c r="K1507" s="154"/>
      <c r="L1507" s="154"/>
      <c r="M1507" s="154"/>
      <c r="N1507" s="154"/>
      <c r="O1507" s="322" t="str">
        <f>IF($C1507="1 - HöS",'C1. Verprobung'!$C$17,
IF($C1507="2 - HöS/HS",'C1. Verprobung'!$C$18,
IF($C1507="3 - HS",'C1. Verprobung'!$C$19,
IF($C1507="4 - HS/MS",'C1. Verprobung'!$C$20,
IF($C1507="5 - MS",'C1. Verprobung'!$C$21,
IF($C1507="6 - MS/NS",'C1. Verprobung'!$C$22,
IF($C1507="7 - NS",'C1. Verprobung'!$C$23,"-")))))))</f>
        <v>-</v>
      </c>
      <c r="P1507" s="322" t="str">
        <f>IF($C1507="1 - HöS",'C1. Verprobung'!$D$17,
IF($C1507="2 - HöS/HS",'C1. Verprobung'!$D$18,
IF($C1507="3 - HS",'C1. Verprobung'!$D$19,
IF($C1507="4 - HS/MS",'C1. Verprobung'!$D$20,
IF($C1507="5 - MS",'C1. Verprobung'!$D$21,
IF($C1507="6 - MS/NS",'C1. Verprobung'!$D$22,
IF($C1507="7 - NS",'C1. Verprobung'!$D$23,"-")))))))</f>
        <v>-</v>
      </c>
      <c r="Q1507" s="322" t="str">
        <f>IF($C1507="1 - HöS",'C1. Verprobung'!$E$17,
IF($C1507="2 - HöS/HS",'C1. Verprobung'!$E$18,
IF($C1507="3 - HS",'C1. Verprobung'!$E$19,
IF($C1507="4 - HS/MS",'C1. Verprobung'!$E$20,
IF($C1507="5 - MS",'C1. Verprobung'!$E$21,
IF($C1507="6 - MS/NS",'C1. Verprobung'!$E$22,
IF($C1507="7 - NS",'C1. Verprobung'!$E$23,"-")))))))</f>
        <v>-</v>
      </c>
      <c r="R1507" s="322" t="str">
        <f>IF($C1507="1 - HöS",'C1. Verprobung'!$F$17,
IF($C1507="2 - HöS/HS",'C1. Verprobung'!$F$18,
IF($C1507="3 - HS",'C1. Verprobung'!$F$19,
IF($C1507="4 - HS/MS",'C1. Verprobung'!$F$20,
IF($C1507="5 - MS",'C1. Verprobung'!$F$21,
IF($C1507="6 - MS/NS",'C1. Verprobung'!$F$22,
IF($C1507="7 - NS",'C1. Verprobung'!$F$23,"-")))))))</f>
        <v>-</v>
      </c>
      <c r="S1507" s="151"/>
      <c r="T1507" s="181">
        <f t="shared" si="118"/>
        <v>0</v>
      </c>
      <c r="U1507" s="181">
        <f t="shared" si="119"/>
        <v>0</v>
      </c>
      <c r="V1507" s="181">
        <f t="shared" si="120"/>
        <v>0</v>
      </c>
      <c r="W1507" s="181">
        <f t="shared" si="121"/>
        <v>0</v>
      </c>
      <c r="X1507" s="181">
        <f t="shared" si="122"/>
        <v>0</v>
      </c>
    </row>
    <row r="1508" spans="2:24" ht="15" customHeight="1" x14ac:dyDescent="0.2">
      <c r="B1508" s="337" t="s">
        <v>36</v>
      </c>
      <c r="C1508" s="133" t="s">
        <v>36</v>
      </c>
      <c r="D1508" s="133" t="s">
        <v>36</v>
      </c>
      <c r="E1508" s="133"/>
      <c r="F1508" s="133"/>
      <c r="G1508" s="133"/>
      <c r="H1508" s="133"/>
      <c r="I1508" s="133"/>
      <c r="J1508" s="133"/>
      <c r="K1508" s="154"/>
      <c r="L1508" s="154"/>
      <c r="M1508" s="154"/>
      <c r="N1508" s="154"/>
      <c r="O1508" s="322" t="str">
        <f>IF($C1508="1 - HöS",'C1. Verprobung'!$C$17,
IF($C1508="2 - HöS/HS",'C1. Verprobung'!$C$18,
IF($C1508="3 - HS",'C1. Verprobung'!$C$19,
IF($C1508="4 - HS/MS",'C1. Verprobung'!$C$20,
IF($C1508="5 - MS",'C1. Verprobung'!$C$21,
IF($C1508="6 - MS/NS",'C1. Verprobung'!$C$22,
IF($C1508="7 - NS",'C1. Verprobung'!$C$23,"-")))))))</f>
        <v>-</v>
      </c>
      <c r="P1508" s="322" t="str">
        <f>IF($C1508="1 - HöS",'C1. Verprobung'!$D$17,
IF($C1508="2 - HöS/HS",'C1. Verprobung'!$D$18,
IF($C1508="3 - HS",'C1. Verprobung'!$D$19,
IF($C1508="4 - HS/MS",'C1. Verprobung'!$D$20,
IF($C1508="5 - MS",'C1. Verprobung'!$D$21,
IF($C1508="6 - MS/NS",'C1. Verprobung'!$D$22,
IF($C1508="7 - NS",'C1. Verprobung'!$D$23,"-")))))))</f>
        <v>-</v>
      </c>
      <c r="Q1508" s="322" t="str">
        <f>IF($C1508="1 - HöS",'C1. Verprobung'!$E$17,
IF($C1508="2 - HöS/HS",'C1. Verprobung'!$E$18,
IF($C1508="3 - HS",'C1. Verprobung'!$E$19,
IF($C1508="4 - HS/MS",'C1. Verprobung'!$E$20,
IF($C1508="5 - MS",'C1. Verprobung'!$E$21,
IF($C1508="6 - MS/NS",'C1. Verprobung'!$E$22,
IF($C1508="7 - NS",'C1. Verprobung'!$E$23,"-")))))))</f>
        <v>-</v>
      </c>
      <c r="R1508" s="322" t="str">
        <f>IF($C1508="1 - HöS",'C1. Verprobung'!$F$17,
IF($C1508="2 - HöS/HS",'C1. Verprobung'!$F$18,
IF($C1508="3 - HS",'C1. Verprobung'!$F$19,
IF($C1508="4 - HS/MS",'C1. Verprobung'!$F$20,
IF($C1508="5 - MS",'C1. Verprobung'!$F$21,
IF($C1508="6 - MS/NS",'C1. Verprobung'!$F$22,
IF($C1508="7 - NS",'C1. Verprobung'!$F$23,"-")))))))</f>
        <v>-</v>
      </c>
      <c r="S1508" s="151"/>
      <c r="T1508" s="181">
        <f t="shared" si="118"/>
        <v>0</v>
      </c>
      <c r="U1508" s="181">
        <f t="shared" si="119"/>
        <v>0</v>
      </c>
      <c r="V1508" s="181">
        <f t="shared" si="120"/>
        <v>0</v>
      </c>
      <c r="W1508" s="181">
        <f t="shared" si="121"/>
        <v>0</v>
      </c>
      <c r="X1508" s="181">
        <f t="shared" si="122"/>
        <v>0</v>
      </c>
    </row>
    <row r="1509" spans="2:24" ht="15" customHeight="1" x14ac:dyDescent="0.2">
      <c r="B1509" s="337" t="s">
        <v>36</v>
      </c>
      <c r="C1509" s="133" t="s">
        <v>36</v>
      </c>
      <c r="D1509" s="133" t="s">
        <v>36</v>
      </c>
      <c r="E1509" s="133"/>
      <c r="F1509" s="133"/>
      <c r="G1509" s="133"/>
      <c r="H1509" s="133"/>
      <c r="I1509" s="133"/>
      <c r="J1509" s="133"/>
      <c r="K1509" s="154"/>
      <c r="L1509" s="154"/>
      <c r="M1509" s="154"/>
      <c r="N1509" s="154"/>
      <c r="O1509" s="322" t="str">
        <f>IF($C1509="1 - HöS",'C1. Verprobung'!$C$17,
IF($C1509="2 - HöS/HS",'C1. Verprobung'!$C$18,
IF($C1509="3 - HS",'C1. Verprobung'!$C$19,
IF($C1509="4 - HS/MS",'C1. Verprobung'!$C$20,
IF($C1509="5 - MS",'C1. Verprobung'!$C$21,
IF($C1509="6 - MS/NS",'C1. Verprobung'!$C$22,
IF($C1509="7 - NS",'C1. Verprobung'!$C$23,"-")))))))</f>
        <v>-</v>
      </c>
      <c r="P1509" s="322" t="str">
        <f>IF($C1509="1 - HöS",'C1. Verprobung'!$D$17,
IF($C1509="2 - HöS/HS",'C1. Verprobung'!$D$18,
IF($C1509="3 - HS",'C1. Verprobung'!$D$19,
IF($C1509="4 - HS/MS",'C1. Verprobung'!$D$20,
IF($C1509="5 - MS",'C1. Verprobung'!$D$21,
IF($C1509="6 - MS/NS",'C1. Verprobung'!$D$22,
IF($C1509="7 - NS",'C1. Verprobung'!$D$23,"-")))))))</f>
        <v>-</v>
      </c>
      <c r="Q1509" s="322" t="str">
        <f>IF($C1509="1 - HöS",'C1. Verprobung'!$E$17,
IF($C1509="2 - HöS/HS",'C1. Verprobung'!$E$18,
IF($C1509="3 - HS",'C1. Verprobung'!$E$19,
IF($C1509="4 - HS/MS",'C1. Verprobung'!$E$20,
IF($C1509="5 - MS",'C1. Verprobung'!$E$21,
IF($C1509="6 - MS/NS",'C1. Verprobung'!$E$22,
IF($C1509="7 - NS",'C1. Verprobung'!$E$23,"-")))))))</f>
        <v>-</v>
      </c>
      <c r="R1509" s="322" t="str">
        <f>IF($C1509="1 - HöS",'C1. Verprobung'!$F$17,
IF($C1509="2 - HöS/HS",'C1. Verprobung'!$F$18,
IF($C1509="3 - HS",'C1. Verprobung'!$F$19,
IF($C1509="4 - HS/MS",'C1. Verprobung'!$F$20,
IF($C1509="5 - MS",'C1. Verprobung'!$F$21,
IF($C1509="6 - MS/NS",'C1. Verprobung'!$F$22,
IF($C1509="7 - NS",'C1. Verprobung'!$F$23,"-")))))))</f>
        <v>-</v>
      </c>
      <c r="S1509" s="151"/>
      <c r="T1509" s="181">
        <f t="shared" si="118"/>
        <v>0</v>
      </c>
      <c r="U1509" s="181">
        <f t="shared" si="119"/>
        <v>0</v>
      </c>
      <c r="V1509" s="181">
        <f t="shared" si="120"/>
        <v>0</v>
      </c>
      <c r="W1509" s="181">
        <f t="shared" si="121"/>
        <v>0</v>
      </c>
      <c r="X1509" s="181">
        <f t="shared" si="122"/>
        <v>0</v>
      </c>
    </row>
    <row r="1510" spans="2:24" ht="15" customHeight="1" x14ac:dyDescent="0.2">
      <c r="B1510" s="337" t="s">
        <v>36</v>
      </c>
      <c r="C1510" s="133" t="s">
        <v>36</v>
      </c>
      <c r="D1510" s="133" t="s">
        <v>36</v>
      </c>
      <c r="E1510" s="133"/>
      <c r="F1510" s="133"/>
      <c r="G1510" s="133"/>
      <c r="H1510" s="133"/>
      <c r="I1510" s="133"/>
      <c r="J1510" s="133"/>
      <c r="K1510" s="154"/>
      <c r="L1510" s="154"/>
      <c r="M1510" s="154"/>
      <c r="N1510" s="154"/>
      <c r="O1510" s="322" t="str">
        <f>IF($C1510="1 - HöS",'C1. Verprobung'!$C$17,
IF($C1510="2 - HöS/HS",'C1. Verprobung'!$C$18,
IF($C1510="3 - HS",'C1. Verprobung'!$C$19,
IF($C1510="4 - HS/MS",'C1. Verprobung'!$C$20,
IF($C1510="5 - MS",'C1. Verprobung'!$C$21,
IF($C1510="6 - MS/NS",'C1. Verprobung'!$C$22,
IF($C1510="7 - NS",'C1. Verprobung'!$C$23,"-")))))))</f>
        <v>-</v>
      </c>
      <c r="P1510" s="322" t="str">
        <f>IF($C1510="1 - HöS",'C1. Verprobung'!$D$17,
IF($C1510="2 - HöS/HS",'C1. Verprobung'!$D$18,
IF($C1510="3 - HS",'C1. Verprobung'!$D$19,
IF($C1510="4 - HS/MS",'C1. Verprobung'!$D$20,
IF($C1510="5 - MS",'C1. Verprobung'!$D$21,
IF($C1510="6 - MS/NS",'C1. Verprobung'!$D$22,
IF($C1510="7 - NS",'C1. Verprobung'!$D$23,"-")))))))</f>
        <v>-</v>
      </c>
      <c r="Q1510" s="322" t="str">
        <f>IF($C1510="1 - HöS",'C1. Verprobung'!$E$17,
IF($C1510="2 - HöS/HS",'C1. Verprobung'!$E$18,
IF($C1510="3 - HS",'C1. Verprobung'!$E$19,
IF($C1510="4 - HS/MS",'C1. Verprobung'!$E$20,
IF($C1510="5 - MS",'C1. Verprobung'!$E$21,
IF($C1510="6 - MS/NS",'C1. Verprobung'!$E$22,
IF($C1510="7 - NS",'C1. Verprobung'!$E$23,"-")))))))</f>
        <v>-</v>
      </c>
      <c r="R1510" s="322" t="str">
        <f>IF($C1510="1 - HöS",'C1. Verprobung'!$F$17,
IF($C1510="2 - HöS/HS",'C1. Verprobung'!$F$18,
IF($C1510="3 - HS",'C1. Verprobung'!$F$19,
IF($C1510="4 - HS/MS",'C1. Verprobung'!$F$20,
IF($C1510="5 - MS",'C1. Verprobung'!$F$21,
IF($C1510="6 - MS/NS",'C1. Verprobung'!$F$22,
IF($C1510="7 - NS",'C1. Verprobung'!$F$23,"-")))))))</f>
        <v>-</v>
      </c>
      <c r="S1510" s="151"/>
      <c r="T1510" s="181">
        <f t="shared" si="118"/>
        <v>0</v>
      </c>
      <c r="U1510" s="181">
        <f t="shared" si="119"/>
        <v>0</v>
      </c>
      <c r="V1510" s="181">
        <f t="shared" si="120"/>
        <v>0</v>
      </c>
      <c r="W1510" s="181">
        <f t="shared" si="121"/>
        <v>0</v>
      </c>
      <c r="X1510" s="181">
        <f t="shared" si="122"/>
        <v>0</v>
      </c>
    </row>
    <row r="1511" spans="2:24" ht="15" customHeight="1" x14ac:dyDescent="0.2">
      <c r="B1511" s="337" t="s">
        <v>36</v>
      </c>
      <c r="C1511" s="133" t="s">
        <v>36</v>
      </c>
      <c r="D1511" s="133" t="s">
        <v>36</v>
      </c>
      <c r="E1511" s="133"/>
      <c r="F1511" s="133"/>
      <c r="G1511" s="133"/>
      <c r="H1511" s="133"/>
      <c r="I1511" s="133"/>
      <c r="J1511" s="133"/>
      <c r="K1511" s="154"/>
      <c r="L1511" s="154"/>
      <c r="M1511" s="154"/>
      <c r="N1511" s="154"/>
      <c r="O1511" s="322" t="str">
        <f>IF($C1511="1 - HöS",'C1. Verprobung'!$C$17,
IF($C1511="2 - HöS/HS",'C1. Verprobung'!$C$18,
IF($C1511="3 - HS",'C1. Verprobung'!$C$19,
IF($C1511="4 - HS/MS",'C1. Verprobung'!$C$20,
IF($C1511="5 - MS",'C1. Verprobung'!$C$21,
IF($C1511="6 - MS/NS",'C1. Verprobung'!$C$22,
IF($C1511="7 - NS",'C1. Verprobung'!$C$23,"-")))))))</f>
        <v>-</v>
      </c>
      <c r="P1511" s="322" t="str">
        <f>IF($C1511="1 - HöS",'C1. Verprobung'!$D$17,
IF($C1511="2 - HöS/HS",'C1. Verprobung'!$D$18,
IF($C1511="3 - HS",'C1. Verprobung'!$D$19,
IF($C1511="4 - HS/MS",'C1. Verprobung'!$D$20,
IF($C1511="5 - MS",'C1. Verprobung'!$D$21,
IF($C1511="6 - MS/NS",'C1. Verprobung'!$D$22,
IF($C1511="7 - NS",'C1. Verprobung'!$D$23,"-")))))))</f>
        <v>-</v>
      </c>
      <c r="Q1511" s="322" t="str">
        <f>IF($C1511="1 - HöS",'C1. Verprobung'!$E$17,
IF($C1511="2 - HöS/HS",'C1. Verprobung'!$E$18,
IF($C1511="3 - HS",'C1. Verprobung'!$E$19,
IF($C1511="4 - HS/MS",'C1. Verprobung'!$E$20,
IF($C1511="5 - MS",'C1. Verprobung'!$E$21,
IF($C1511="6 - MS/NS",'C1. Verprobung'!$E$22,
IF($C1511="7 - NS",'C1. Verprobung'!$E$23,"-")))))))</f>
        <v>-</v>
      </c>
      <c r="R1511" s="322" t="str">
        <f>IF($C1511="1 - HöS",'C1. Verprobung'!$F$17,
IF($C1511="2 - HöS/HS",'C1. Verprobung'!$F$18,
IF($C1511="3 - HS",'C1. Verprobung'!$F$19,
IF($C1511="4 - HS/MS",'C1. Verprobung'!$F$20,
IF($C1511="5 - MS",'C1. Verprobung'!$F$21,
IF($C1511="6 - MS/NS",'C1. Verprobung'!$F$22,
IF($C1511="7 - NS",'C1. Verprobung'!$F$23,"-")))))))</f>
        <v>-</v>
      </c>
      <c r="S1511" s="151"/>
      <c r="T1511" s="181">
        <f t="shared" si="118"/>
        <v>0</v>
      </c>
      <c r="U1511" s="181">
        <f t="shared" si="119"/>
        <v>0</v>
      </c>
      <c r="V1511" s="181">
        <f t="shared" si="120"/>
        <v>0</v>
      </c>
      <c r="W1511" s="181">
        <f t="shared" si="121"/>
        <v>0</v>
      </c>
      <c r="X1511" s="181">
        <f t="shared" si="122"/>
        <v>0</v>
      </c>
    </row>
    <row r="1512" spans="2:24" ht="15" customHeight="1" x14ac:dyDescent="0.2">
      <c r="B1512" s="337" t="s">
        <v>36</v>
      </c>
      <c r="C1512" s="133" t="s">
        <v>36</v>
      </c>
      <c r="D1512" s="133" t="s">
        <v>36</v>
      </c>
      <c r="E1512" s="133"/>
      <c r="F1512" s="133"/>
      <c r="G1512" s="133"/>
      <c r="H1512" s="133"/>
      <c r="I1512" s="133"/>
      <c r="J1512" s="133"/>
      <c r="K1512" s="154"/>
      <c r="L1512" s="154"/>
      <c r="M1512" s="154"/>
      <c r="N1512" s="154"/>
      <c r="O1512" s="322" t="str">
        <f>IF($C1512="1 - HöS",'C1. Verprobung'!$C$17,
IF($C1512="2 - HöS/HS",'C1. Verprobung'!$C$18,
IF($C1512="3 - HS",'C1. Verprobung'!$C$19,
IF($C1512="4 - HS/MS",'C1. Verprobung'!$C$20,
IF($C1512="5 - MS",'C1. Verprobung'!$C$21,
IF($C1512="6 - MS/NS",'C1. Verprobung'!$C$22,
IF($C1512="7 - NS",'C1. Verprobung'!$C$23,"-")))))))</f>
        <v>-</v>
      </c>
      <c r="P1512" s="322" t="str">
        <f>IF($C1512="1 - HöS",'C1. Verprobung'!$D$17,
IF($C1512="2 - HöS/HS",'C1. Verprobung'!$D$18,
IF($C1512="3 - HS",'C1. Verprobung'!$D$19,
IF($C1512="4 - HS/MS",'C1. Verprobung'!$D$20,
IF($C1512="5 - MS",'C1. Verprobung'!$D$21,
IF($C1512="6 - MS/NS",'C1. Verprobung'!$D$22,
IF($C1512="7 - NS",'C1. Verprobung'!$D$23,"-")))))))</f>
        <v>-</v>
      </c>
      <c r="Q1512" s="322" t="str">
        <f>IF($C1512="1 - HöS",'C1. Verprobung'!$E$17,
IF($C1512="2 - HöS/HS",'C1. Verprobung'!$E$18,
IF($C1512="3 - HS",'C1. Verprobung'!$E$19,
IF($C1512="4 - HS/MS",'C1. Verprobung'!$E$20,
IF($C1512="5 - MS",'C1. Verprobung'!$E$21,
IF($C1512="6 - MS/NS",'C1. Verprobung'!$E$22,
IF($C1512="7 - NS",'C1. Verprobung'!$E$23,"-")))))))</f>
        <v>-</v>
      </c>
      <c r="R1512" s="322" t="str">
        <f>IF($C1512="1 - HöS",'C1. Verprobung'!$F$17,
IF($C1512="2 - HöS/HS",'C1. Verprobung'!$F$18,
IF($C1512="3 - HS",'C1. Verprobung'!$F$19,
IF($C1512="4 - HS/MS",'C1. Verprobung'!$F$20,
IF($C1512="5 - MS",'C1. Verprobung'!$F$21,
IF($C1512="6 - MS/NS",'C1. Verprobung'!$F$22,
IF($C1512="7 - NS",'C1. Verprobung'!$F$23,"-")))))))</f>
        <v>-</v>
      </c>
      <c r="S1512" s="151"/>
      <c r="T1512" s="181">
        <f t="shared" si="118"/>
        <v>0</v>
      </c>
      <c r="U1512" s="181">
        <f t="shared" si="119"/>
        <v>0</v>
      </c>
      <c r="V1512" s="181">
        <f t="shared" si="120"/>
        <v>0</v>
      </c>
      <c r="W1512" s="181">
        <f t="shared" si="121"/>
        <v>0</v>
      </c>
      <c r="X1512" s="181">
        <f t="shared" si="122"/>
        <v>0</v>
      </c>
    </row>
    <row r="1513" spans="2:24" ht="15" customHeight="1" x14ac:dyDescent="0.2">
      <c r="B1513" s="337" t="s">
        <v>36</v>
      </c>
      <c r="C1513" s="133" t="s">
        <v>36</v>
      </c>
      <c r="D1513" s="133" t="s">
        <v>36</v>
      </c>
      <c r="E1513" s="133"/>
      <c r="F1513" s="133"/>
      <c r="G1513" s="133"/>
      <c r="H1513" s="133"/>
      <c r="I1513" s="133"/>
      <c r="J1513" s="133"/>
      <c r="K1513" s="154"/>
      <c r="L1513" s="154"/>
      <c r="M1513" s="154"/>
      <c r="N1513" s="154"/>
      <c r="O1513" s="322" t="str">
        <f>IF($C1513="1 - HöS",'C1. Verprobung'!$C$17,
IF($C1513="2 - HöS/HS",'C1. Verprobung'!$C$18,
IF($C1513="3 - HS",'C1. Verprobung'!$C$19,
IF($C1513="4 - HS/MS",'C1. Verprobung'!$C$20,
IF($C1513="5 - MS",'C1. Verprobung'!$C$21,
IF($C1513="6 - MS/NS",'C1. Verprobung'!$C$22,
IF($C1513="7 - NS",'C1. Verprobung'!$C$23,"-")))))))</f>
        <v>-</v>
      </c>
      <c r="P1513" s="322" t="str">
        <f>IF($C1513="1 - HöS",'C1. Verprobung'!$D$17,
IF($C1513="2 - HöS/HS",'C1. Verprobung'!$D$18,
IF($C1513="3 - HS",'C1. Verprobung'!$D$19,
IF($C1513="4 - HS/MS",'C1. Verprobung'!$D$20,
IF($C1513="5 - MS",'C1. Verprobung'!$D$21,
IF($C1513="6 - MS/NS",'C1. Verprobung'!$D$22,
IF($C1513="7 - NS",'C1. Verprobung'!$D$23,"-")))))))</f>
        <v>-</v>
      </c>
      <c r="Q1513" s="322" t="str">
        <f>IF($C1513="1 - HöS",'C1. Verprobung'!$E$17,
IF($C1513="2 - HöS/HS",'C1. Verprobung'!$E$18,
IF($C1513="3 - HS",'C1. Verprobung'!$E$19,
IF($C1513="4 - HS/MS",'C1. Verprobung'!$E$20,
IF($C1513="5 - MS",'C1. Verprobung'!$E$21,
IF($C1513="6 - MS/NS",'C1. Verprobung'!$E$22,
IF($C1513="7 - NS",'C1. Verprobung'!$E$23,"-")))))))</f>
        <v>-</v>
      </c>
      <c r="R1513" s="322" t="str">
        <f>IF($C1513="1 - HöS",'C1. Verprobung'!$F$17,
IF($C1513="2 - HöS/HS",'C1. Verprobung'!$F$18,
IF($C1513="3 - HS",'C1. Verprobung'!$F$19,
IF($C1513="4 - HS/MS",'C1. Verprobung'!$F$20,
IF($C1513="5 - MS",'C1. Verprobung'!$F$21,
IF($C1513="6 - MS/NS",'C1. Verprobung'!$F$22,
IF($C1513="7 - NS",'C1. Verprobung'!$F$23,"-")))))))</f>
        <v>-</v>
      </c>
      <c r="S1513" s="151"/>
      <c r="T1513" s="181">
        <f t="shared" si="118"/>
        <v>0</v>
      </c>
      <c r="U1513" s="181">
        <f t="shared" si="119"/>
        <v>0</v>
      </c>
      <c r="V1513" s="181">
        <f t="shared" si="120"/>
        <v>0</v>
      </c>
      <c r="W1513" s="181">
        <f t="shared" si="121"/>
        <v>0</v>
      </c>
      <c r="X1513" s="181">
        <f t="shared" si="122"/>
        <v>0</v>
      </c>
    </row>
    <row r="1514" spans="2:24" ht="15" customHeight="1" x14ac:dyDescent="0.2">
      <c r="B1514" s="337" t="s">
        <v>36</v>
      </c>
      <c r="C1514" s="133" t="s">
        <v>36</v>
      </c>
      <c r="D1514" s="133" t="s">
        <v>36</v>
      </c>
      <c r="E1514" s="133"/>
      <c r="F1514" s="133"/>
      <c r="G1514" s="133"/>
      <c r="H1514" s="133"/>
      <c r="I1514" s="133"/>
      <c r="J1514" s="133"/>
      <c r="K1514" s="154"/>
      <c r="L1514" s="154"/>
      <c r="M1514" s="154"/>
      <c r="N1514" s="154"/>
      <c r="O1514" s="322" t="str">
        <f>IF($C1514="1 - HöS",'C1. Verprobung'!$C$17,
IF($C1514="2 - HöS/HS",'C1. Verprobung'!$C$18,
IF($C1514="3 - HS",'C1. Verprobung'!$C$19,
IF($C1514="4 - HS/MS",'C1. Verprobung'!$C$20,
IF($C1514="5 - MS",'C1. Verprobung'!$C$21,
IF($C1514="6 - MS/NS",'C1. Verprobung'!$C$22,
IF($C1514="7 - NS",'C1. Verprobung'!$C$23,"-")))))))</f>
        <v>-</v>
      </c>
      <c r="P1514" s="322" t="str">
        <f>IF($C1514="1 - HöS",'C1. Verprobung'!$D$17,
IF($C1514="2 - HöS/HS",'C1. Verprobung'!$D$18,
IF($C1514="3 - HS",'C1. Verprobung'!$D$19,
IF($C1514="4 - HS/MS",'C1. Verprobung'!$D$20,
IF($C1514="5 - MS",'C1. Verprobung'!$D$21,
IF($C1514="6 - MS/NS",'C1. Verprobung'!$D$22,
IF($C1514="7 - NS",'C1. Verprobung'!$D$23,"-")))))))</f>
        <v>-</v>
      </c>
      <c r="Q1514" s="322" t="str">
        <f>IF($C1514="1 - HöS",'C1. Verprobung'!$E$17,
IF($C1514="2 - HöS/HS",'C1. Verprobung'!$E$18,
IF($C1514="3 - HS",'C1. Verprobung'!$E$19,
IF($C1514="4 - HS/MS",'C1. Verprobung'!$E$20,
IF($C1514="5 - MS",'C1. Verprobung'!$E$21,
IF($C1514="6 - MS/NS",'C1. Verprobung'!$E$22,
IF($C1514="7 - NS",'C1. Verprobung'!$E$23,"-")))))))</f>
        <v>-</v>
      </c>
      <c r="R1514" s="322" t="str">
        <f>IF($C1514="1 - HöS",'C1. Verprobung'!$F$17,
IF($C1514="2 - HöS/HS",'C1. Verprobung'!$F$18,
IF($C1514="3 - HS",'C1. Verprobung'!$F$19,
IF($C1514="4 - HS/MS",'C1. Verprobung'!$F$20,
IF($C1514="5 - MS",'C1. Verprobung'!$F$21,
IF($C1514="6 - MS/NS",'C1. Verprobung'!$F$22,
IF($C1514="7 - NS",'C1. Verprobung'!$F$23,"-")))))))</f>
        <v>-</v>
      </c>
      <c r="S1514" s="151"/>
      <c r="T1514" s="181">
        <f t="shared" si="118"/>
        <v>0</v>
      </c>
      <c r="U1514" s="181">
        <f t="shared" si="119"/>
        <v>0</v>
      </c>
      <c r="V1514" s="181">
        <f t="shared" si="120"/>
        <v>0</v>
      </c>
      <c r="W1514" s="181">
        <f t="shared" si="121"/>
        <v>0</v>
      </c>
      <c r="X1514" s="181">
        <f t="shared" si="122"/>
        <v>0</v>
      </c>
    </row>
    <row r="1515" spans="2:24" ht="15" customHeight="1" x14ac:dyDescent="0.2">
      <c r="B1515" s="337" t="s">
        <v>36</v>
      </c>
      <c r="C1515" s="133" t="s">
        <v>36</v>
      </c>
      <c r="D1515" s="133" t="s">
        <v>36</v>
      </c>
      <c r="E1515" s="133"/>
      <c r="F1515" s="133"/>
      <c r="G1515" s="133"/>
      <c r="H1515" s="133"/>
      <c r="I1515" s="133"/>
      <c r="J1515" s="133"/>
      <c r="K1515" s="154"/>
      <c r="L1515" s="154"/>
      <c r="M1515" s="154"/>
      <c r="N1515" s="154"/>
      <c r="O1515" s="322" t="str">
        <f>IF($C1515="1 - HöS",'C1. Verprobung'!$C$17,
IF($C1515="2 - HöS/HS",'C1. Verprobung'!$C$18,
IF($C1515="3 - HS",'C1. Verprobung'!$C$19,
IF($C1515="4 - HS/MS",'C1. Verprobung'!$C$20,
IF($C1515="5 - MS",'C1. Verprobung'!$C$21,
IF($C1515="6 - MS/NS",'C1. Verprobung'!$C$22,
IF($C1515="7 - NS",'C1. Verprobung'!$C$23,"-")))))))</f>
        <v>-</v>
      </c>
      <c r="P1515" s="322" t="str">
        <f>IF($C1515="1 - HöS",'C1. Verprobung'!$D$17,
IF($C1515="2 - HöS/HS",'C1. Verprobung'!$D$18,
IF($C1515="3 - HS",'C1. Verprobung'!$D$19,
IF($C1515="4 - HS/MS",'C1. Verprobung'!$D$20,
IF($C1515="5 - MS",'C1. Verprobung'!$D$21,
IF($C1515="6 - MS/NS",'C1. Verprobung'!$D$22,
IF($C1515="7 - NS",'C1. Verprobung'!$D$23,"-")))))))</f>
        <v>-</v>
      </c>
      <c r="Q1515" s="322" t="str">
        <f>IF($C1515="1 - HöS",'C1. Verprobung'!$E$17,
IF($C1515="2 - HöS/HS",'C1. Verprobung'!$E$18,
IF($C1515="3 - HS",'C1. Verprobung'!$E$19,
IF($C1515="4 - HS/MS",'C1. Verprobung'!$E$20,
IF($C1515="5 - MS",'C1. Verprobung'!$E$21,
IF($C1515="6 - MS/NS",'C1. Verprobung'!$E$22,
IF($C1515="7 - NS",'C1. Verprobung'!$E$23,"-")))))))</f>
        <v>-</v>
      </c>
      <c r="R1515" s="322" t="str">
        <f>IF($C1515="1 - HöS",'C1. Verprobung'!$F$17,
IF($C1515="2 - HöS/HS",'C1. Verprobung'!$F$18,
IF($C1515="3 - HS",'C1. Verprobung'!$F$19,
IF($C1515="4 - HS/MS",'C1. Verprobung'!$F$20,
IF($C1515="5 - MS",'C1. Verprobung'!$F$21,
IF($C1515="6 - MS/NS",'C1. Verprobung'!$F$22,
IF($C1515="7 - NS",'C1. Verprobung'!$F$23,"-")))))))</f>
        <v>-</v>
      </c>
      <c r="S1515" s="151"/>
      <c r="T1515" s="181">
        <f t="shared" si="118"/>
        <v>0</v>
      </c>
      <c r="U1515" s="181">
        <f t="shared" si="119"/>
        <v>0</v>
      </c>
      <c r="V1515" s="181">
        <f t="shared" si="120"/>
        <v>0</v>
      </c>
      <c r="W1515" s="181">
        <f t="shared" si="121"/>
        <v>0</v>
      </c>
      <c r="X1515" s="181">
        <f t="shared" si="122"/>
        <v>0</v>
      </c>
    </row>
    <row r="1516" spans="2:24" ht="15" customHeight="1" x14ac:dyDescent="0.2">
      <c r="B1516" s="337" t="s">
        <v>36</v>
      </c>
      <c r="C1516" s="133" t="s">
        <v>36</v>
      </c>
      <c r="D1516" s="133" t="s">
        <v>36</v>
      </c>
      <c r="E1516" s="133"/>
      <c r="F1516" s="133"/>
      <c r="G1516" s="133"/>
      <c r="H1516" s="133"/>
      <c r="I1516" s="133"/>
      <c r="J1516" s="133"/>
      <c r="K1516" s="154"/>
      <c r="L1516" s="154"/>
      <c r="M1516" s="154"/>
      <c r="N1516" s="154"/>
      <c r="O1516" s="322" t="str">
        <f>IF($C1516="1 - HöS",'C1. Verprobung'!$C$17,
IF($C1516="2 - HöS/HS",'C1. Verprobung'!$C$18,
IF($C1516="3 - HS",'C1. Verprobung'!$C$19,
IF($C1516="4 - HS/MS",'C1. Verprobung'!$C$20,
IF($C1516="5 - MS",'C1. Verprobung'!$C$21,
IF($C1516="6 - MS/NS",'C1. Verprobung'!$C$22,
IF($C1516="7 - NS",'C1. Verprobung'!$C$23,"-")))))))</f>
        <v>-</v>
      </c>
      <c r="P1516" s="322" t="str">
        <f>IF($C1516="1 - HöS",'C1. Verprobung'!$D$17,
IF($C1516="2 - HöS/HS",'C1. Verprobung'!$D$18,
IF($C1516="3 - HS",'C1. Verprobung'!$D$19,
IF($C1516="4 - HS/MS",'C1. Verprobung'!$D$20,
IF($C1516="5 - MS",'C1. Verprobung'!$D$21,
IF($C1516="6 - MS/NS",'C1. Verprobung'!$D$22,
IF($C1516="7 - NS",'C1. Verprobung'!$D$23,"-")))))))</f>
        <v>-</v>
      </c>
      <c r="Q1516" s="322" t="str">
        <f>IF($C1516="1 - HöS",'C1. Verprobung'!$E$17,
IF($C1516="2 - HöS/HS",'C1. Verprobung'!$E$18,
IF($C1516="3 - HS",'C1. Verprobung'!$E$19,
IF($C1516="4 - HS/MS",'C1. Verprobung'!$E$20,
IF($C1516="5 - MS",'C1. Verprobung'!$E$21,
IF($C1516="6 - MS/NS",'C1. Verprobung'!$E$22,
IF($C1516="7 - NS",'C1. Verprobung'!$E$23,"-")))))))</f>
        <v>-</v>
      </c>
      <c r="R1516" s="322" t="str">
        <f>IF($C1516="1 - HöS",'C1. Verprobung'!$F$17,
IF($C1516="2 - HöS/HS",'C1. Verprobung'!$F$18,
IF($C1516="3 - HS",'C1. Verprobung'!$F$19,
IF($C1516="4 - HS/MS",'C1. Verprobung'!$F$20,
IF($C1516="5 - MS",'C1. Verprobung'!$F$21,
IF($C1516="6 - MS/NS",'C1. Verprobung'!$F$22,
IF($C1516="7 - NS",'C1. Verprobung'!$F$23,"-")))))))</f>
        <v>-</v>
      </c>
      <c r="S1516" s="151"/>
      <c r="T1516" s="181">
        <f t="shared" si="118"/>
        <v>0</v>
      </c>
      <c r="U1516" s="181">
        <f t="shared" si="119"/>
        <v>0</v>
      </c>
      <c r="V1516" s="181">
        <f t="shared" si="120"/>
        <v>0</v>
      </c>
      <c r="W1516" s="181">
        <f t="shared" si="121"/>
        <v>0</v>
      </c>
      <c r="X1516" s="181">
        <f t="shared" si="122"/>
        <v>0</v>
      </c>
    </row>
    <row r="1517" spans="2:24" ht="15" customHeight="1" x14ac:dyDescent="0.2">
      <c r="B1517" s="337" t="s">
        <v>36</v>
      </c>
      <c r="C1517" s="133" t="s">
        <v>36</v>
      </c>
      <c r="D1517" s="133" t="s">
        <v>36</v>
      </c>
      <c r="E1517" s="133"/>
      <c r="F1517" s="133"/>
      <c r="G1517" s="133"/>
      <c r="H1517" s="133"/>
      <c r="I1517" s="133"/>
      <c r="J1517" s="133"/>
      <c r="K1517" s="154"/>
      <c r="L1517" s="154"/>
      <c r="M1517" s="154"/>
      <c r="N1517" s="154"/>
      <c r="O1517" s="322" t="str">
        <f>IF($C1517="1 - HöS",'C1. Verprobung'!$C$17,
IF($C1517="2 - HöS/HS",'C1. Verprobung'!$C$18,
IF($C1517="3 - HS",'C1. Verprobung'!$C$19,
IF($C1517="4 - HS/MS",'C1. Verprobung'!$C$20,
IF($C1517="5 - MS",'C1. Verprobung'!$C$21,
IF($C1517="6 - MS/NS",'C1. Verprobung'!$C$22,
IF($C1517="7 - NS",'C1. Verprobung'!$C$23,"-")))))))</f>
        <v>-</v>
      </c>
      <c r="P1517" s="322" t="str">
        <f>IF($C1517="1 - HöS",'C1. Verprobung'!$D$17,
IF($C1517="2 - HöS/HS",'C1. Verprobung'!$D$18,
IF($C1517="3 - HS",'C1. Verprobung'!$D$19,
IF($C1517="4 - HS/MS",'C1. Verprobung'!$D$20,
IF($C1517="5 - MS",'C1. Verprobung'!$D$21,
IF($C1517="6 - MS/NS",'C1. Verprobung'!$D$22,
IF($C1517="7 - NS",'C1. Verprobung'!$D$23,"-")))))))</f>
        <v>-</v>
      </c>
      <c r="Q1517" s="322" t="str">
        <f>IF($C1517="1 - HöS",'C1. Verprobung'!$E$17,
IF($C1517="2 - HöS/HS",'C1. Verprobung'!$E$18,
IF($C1517="3 - HS",'C1. Verprobung'!$E$19,
IF($C1517="4 - HS/MS",'C1. Verprobung'!$E$20,
IF($C1517="5 - MS",'C1. Verprobung'!$E$21,
IF($C1517="6 - MS/NS",'C1. Verprobung'!$E$22,
IF($C1517="7 - NS",'C1. Verprobung'!$E$23,"-")))))))</f>
        <v>-</v>
      </c>
      <c r="R1517" s="322" t="str">
        <f>IF($C1517="1 - HöS",'C1. Verprobung'!$F$17,
IF($C1517="2 - HöS/HS",'C1. Verprobung'!$F$18,
IF($C1517="3 - HS",'C1. Verprobung'!$F$19,
IF($C1517="4 - HS/MS",'C1. Verprobung'!$F$20,
IF($C1517="5 - MS",'C1. Verprobung'!$F$21,
IF($C1517="6 - MS/NS",'C1. Verprobung'!$F$22,
IF($C1517="7 - NS",'C1. Verprobung'!$F$23,"-")))))))</f>
        <v>-</v>
      </c>
      <c r="S1517" s="151"/>
      <c r="T1517" s="181">
        <f t="shared" si="118"/>
        <v>0</v>
      </c>
      <c r="U1517" s="181">
        <f t="shared" si="119"/>
        <v>0</v>
      </c>
      <c r="V1517" s="181">
        <f t="shared" si="120"/>
        <v>0</v>
      </c>
      <c r="W1517" s="181">
        <f t="shared" si="121"/>
        <v>0</v>
      </c>
      <c r="X1517" s="181">
        <f t="shared" si="122"/>
        <v>0</v>
      </c>
    </row>
    <row r="1518" spans="2:24" ht="15" customHeight="1" x14ac:dyDescent="0.2">
      <c r="B1518" s="337" t="s">
        <v>36</v>
      </c>
      <c r="C1518" s="133" t="s">
        <v>36</v>
      </c>
      <c r="D1518" s="133" t="s">
        <v>36</v>
      </c>
      <c r="E1518" s="133"/>
      <c r="F1518" s="133"/>
      <c r="G1518" s="133"/>
      <c r="H1518" s="133"/>
      <c r="I1518" s="133"/>
      <c r="J1518" s="133"/>
      <c r="K1518" s="154"/>
      <c r="L1518" s="154"/>
      <c r="M1518" s="154"/>
      <c r="N1518" s="154"/>
      <c r="O1518" s="322" t="str">
        <f>IF($C1518="1 - HöS",'C1. Verprobung'!$C$17,
IF($C1518="2 - HöS/HS",'C1. Verprobung'!$C$18,
IF($C1518="3 - HS",'C1. Verprobung'!$C$19,
IF($C1518="4 - HS/MS",'C1. Verprobung'!$C$20,
IF($C1518="5 - MS",'C1. Verprobung'!$C$21,
IF($C1518="6 - MS/NS",'C1. Verprobung'!$C$22,
IF($C1518="7 - NS",'C1. Verprobung'!$C$23,"-")))))))</f>
        <v>-</v>
      </c>
      <c r="P1518" s="322" t="str">
        <f>IF($C1518="1 - HöS",'C1. Verprobung'!$D$17,
IF($C1518="2 - HöS/HS",'C1. Verprobung'!$D$18,
IF($C1518="3 - HS",'C1. Verprobung'!$D$19,
IF($C1518="4 - HS/MS",'C1. Verprobung'!$D$20,
IF($C1518="5 - MS",'C1. Verprobung'!$D$21,
IF($C1518="6 - MS/NS",'C1. Verprobung'!$D$22,
IF($C1518="7 - NS",'C1. Verprobung'!$D$23,"-")))))))</f>
        <v>-</v>
      </c>
      <c r="Q1518" s="322" t="str">
        <f>IF($C1518="1 - HöS",'C1. Verprobung'!$E$17,
IF($C1518="2 - HöS/HS",'C1. Verprobung'!$E$18,
IF($C1518="3 - HS",'C1. Verprobung'!$E$19,
IF($C1518="4 - HS/MS",'C1. Verprobung'!$E$20,
IF($C1518="5 - MS",'C1. Verprobung'!$E$21,
IF($C1518="6 - MS/NS",'C1. Verprobung'!$E$22,
IF($C1518="7 - NS",'C1. Verprobung'!$E$23,"-")))))))</f>
        <v>-</v>
      </c>
      <c r="R1518" s="322" t="str">
        <f>IF($C1518="1 - HöS",'C1. Verprobung'!$F$17,
IF($C1518="2 - HöS/HS",'C1. Verprobung'!$F$18,
IF($C1518="3 - HS",'C1. Verprobung'!$F$19,
IF($C1518="4 - HS/MS",'C1. Verprobung'!$F$20,
IF($C1518="5 - MS",'C1. Verprobung'!$F$21,
IF($C1518="6 - MS/NS",'C1. Verprobung'!$F$22,
IF($C1518="7 - NS",'C1. Verprobung'!$F$23,"-")))))))</f>
        <v>-</v>
      </c>
      <c r="S1518" s="151"/>
      <c r="T1518" s="181">
        <f t="shared" si="118"/>
        <v>0</v>
      </c>
      <c r="U1518" s="181">
        <f t="shared" si="119"/>
        <v>0</v>
      </c>
      <c r="V1518" s="181">
        <f t="shared" si="120"/>
        <v>0</v>
      </c>
      <c r="W1518" s="181">
        <f t="shared" si="121"/>
        <v>0</v>
      </c>
      <c r="X1518" s="181">
        <f t="shared" si="122"/>
        <v>0</v>
      </c>
    </row>
    <row r="1519" spans="2:24" ht="15" customHeight="1" x14ac:dyDescent="0.2">
      <c r="B1519" s="337" t="s">
        <v>36</v>
      </c>
      <c r="C1519" s="133" t="s">
        <v>36</v>
      </c>
      <c r="D1519" s="133" t="s">
        <v>36</v>
      </c>
      <c r="E1519" s="133"/>
      <c r="F1519" s="133"/>
      <c r="G1519" s="133"/>
      <c r="H1519" s="133"/>
      <c r="I1519" s="133"/>
      <c r="J1519" s="133"/>
      <c r="K1519" s="154"/>
      <c r="L1519" s="154"/>
      <c r="M1519" s="154"/>
      <c r="N1519" s="154"/>
      <c r="O1519" s="322" t="str">
        <f>IF($C1519="1 - HöS",'C1. Verprobung'!$C$17,
IF($C1519="2 - HöS/HS",'C1. Verprobung'!$C$18,
IF($C1519="3 - HS",'C1. Verprobung'!$C$19,
IF($C1519="4 - HS/MS",'C1. Verprobung'!$C$20,
IF($C1519="5 - MS",'C1. Verprobung'!$C$21,
IF($C1519="6 - MS/NS",'C1. Verprobung'!$C$22,
IF($C1519="7 - NS",'C1. Verprobung'!$C$23,"-")))))))</f>
        <v>-</v>
      </c>
      <c r="P1519" s="322" t="str">
        <f>IF($C1519="1 - HöS",'C1. Verprobung'!$D$17,
IF($C1519="2 - HöS/HS",'C1. Verprobung'!$D$18,
IF($C1519="3 - HS",'C1. Verprobung'!$D$19,
IF($C1519="4 - HS/MS",'C1. Verprobung'!$D$20,
IF($C1519="5 - MS",'C1. Verprobung'!$D$21,
IF($C1519="6 - MS/NS",'C1. Verprobung'!$D$22,
IF($C1519="7 - NS",'C1. Verprobung'!$D$23,"-")))))))</f>
        <v>-</v>
      </c>
      <c r="Q1519" s="322" t="str">
        <f>IF($C1519="1 - HöS",'C1. Verprobung'!$E$17,
IF($C1519="2 - HöS/HS",'C1. Verprobung'!$E$18,
IF($C1519="3 - HS",'C1. Verprobung'!$E$19,
IF($C1519="4 - HS/MS",'C1. Verprobung'!$E$20,
IF($C1519="5 - MS",'C1. Verprobung'!$E$21,
IF($C1519="6 - MS/NS",'C1. Verprobung'!$E$22,
IF($C1519="7 - NS",'C1. Verprobung'!$E$23,"-")))))))</f>
        <v>-</v>
      </c>
      <c r="R1519" s="322" t="str">
        <f>IF($C1519="1 - HöS",'C1. Verprobung'!$F$17,
IF($C1519="2 - HöS/HS",'C1. Verprobung'!$F$18,
IF($C1519="3 - HS",'C1. Verprobung'!$F$19,
IF($C1519="4 - HS/MS",'C1. Verprobung'!$F$20,
IF($C1519="5 - MS",'C1. Verprobung'!$F$21,
IF($C1519="6 - MS/NS",'C1. Verprobung'!$F$22,
IF($C1519="7 - NS",'C1. Verprobung'!$F$23,"-")))))))</f>
        <v>-</v>
      </c>
      <c r="S1519" s="151"/>
      <c r="T1519" s="181">
        <f t="shared" si="118"/>
        <v>0</v>
      </c>
      <c r="U1519" s="181">
        <f t="shared" si="119"/>
        <v>0</v>
      </c>
      <c r="V1519" s="181">
        <f t="shared" si="120"/>
        <v>0</v>
      </c>
      <c r="W1519" s="181">
        <f t="shared" si="121"/>
        <v>0</v>
      </c>
      <c r="X1519" s="181">
        <f t="shared" si="122"/>
        <v>0</v>
      </c>
    </row>
    <row r="1520" spans="2:24" ht="15" customHeight="1" x14ac:dyDescent="0.2">
      <c r="B1520" s="337" t="s">
        <v>36</v>
      </c>
      <c r="C1520" s="133" t="s">
        <v>36</v>
      </c>
      <c r="D1520" s="133" t="s">
        <v>36</v>
      </c>
      <c r="E1520" s="133"/>
      <c r="F1520" s="133"/>
      <c r="G1520" s="133"/>
      <c r="H1520" s="133"/>
      <c r="I1520" s="133"/>
      <c r="J1520" s="133"/>
      <c r="K1520" s="154"/>
      <c r="L1520" s="154"/>
      <c r="M1520" s="154"/>
      <c r="N1520" s="154"/>
      <c r="O1520" s="322" t="str">
        <f>IF($C1520="1 - HöS",'C1. Verprobung'!$C$17,
IF($C1520="2 - HöS/HS",'C1. Verprobung'!$C$18,
IF($C1520="3 - HS",'C1. Verprobung'!$C$19,
IF($C1520="4 - HS/MS",'C1. Verprobung'!$C$20,
IF($C1520="5 - MS",'C1. Verprobung'!$C$21,
IF($C1520="6 - MS/NS",'C1. Verprobung'!$C$22,
IF($C1520="7 - NS",'C1. Verprobung'!$C$23,"-")))))))</f>
        <v>-</v>
      </c>
      <c r="P1520" s="322" t="str">
        <f>IF($C1520="1 - HöS",'C1. Verprobung'!$D$17,
IF($C1520="2 - HöS/HS",'C1. Verprobung'!$D$18,
IF($C1520="3 - HS",'C1. Verprobung'!$D$19,
IF($C1520="4 - HS/MS",'C1. Verprobung'!$D$20,
IF($C1520="5 - MS",'C1. Verprobung'!$D$21,
IF($C1520="6 - MS/NS",'C1. Verprobung'!$D$22,
IF($C1520="7 - NS",'C1. Verprobung'!$D$23,"-")))))))</f>
        <v>-</v>
      </c>
      <c r="Q1520" s="322" t="str">
        <f>IF($C1520="1 - HöS",'C1. Verprobung'!$E$17,
IF($C1520="2 - HöS/HS",'C1. Verprobung'!$E$18,
IF($C1520="3 - HS",'C1. Verprobung'!$E$19,
IF($C1520="4 - HS/MS",'C1. Verprobung'!$E$20,
IF($C1520="5 - MS",'C1. Verprobung'!$E$21,
IF($C1520="6 - MS/NS",'C1. Verprobung'!$E$22,
IF($C1520="7 - NS",'C1. Verprobung'!$E$23,"-")))))))</f>
        <v>-</v>
      </c>
      <c r="R1520" s="322" t="str">
        <f>IF($C1520="1 - HöS",'C1. Verprobung'!$F$17,
IF($C1520="2 - HöS/HS",'C1. Verprobung'!$F$18,
IF($C1520="3 - HS",'C1. Verprobung'!$F$19,
IF($C1520="4 - HS/MS",'C1. Verprobung'!$F$20,
IF($C1520="5 - MS",'C1. Verprobung'!$F$21,
IF($C1520="6 - MS/NS",'C1. Verprobung'!$F$22,
IF($C1520="7 - NS",'C1. Verprobung'!$F$23,"-")))))))</f>
        <v>-</v>
      </c>
      <c r="S1520" s="151"/>
      <c r="T1520" s="181">
        <f t="shared" si="118"/>
        <v>0</v>
      </c>
      <c r="U1520" s="181">
        <f t="shared" si="119"/>
        <v>0</v>
      </c>
      <c r="V1520" s="181">
        <f t="shared" si="120"/>
        <v>0</v>
      </c>
      <c r="W1520" s="181">
        <f t="shared" si="121"/>
        <v>0</v>
      </c>
      <c r="X1520" s="181">
        <f t="shared" si="122"/>
        <v>0</v>
      </c>
    </row>
    <row r="1521" spans="2:24" ht="15" customHeight="1" x14ac:dyDescent="0.2">
      <c r="B1521" s="337" t="s">
        <v>36</v>
      </c>
      <c r="C1521" s="133" t="s">
        <v>36</v>
      </c>
      <c r="D1521" s="133" t="s">
        <v>36</v>
      </c>
      <c r="E1521" s="133"/>
      <c r="F1521" s="133"/>
      <c r="G1521" s="133"/>
      <c r="H1521" s="133"/>
      <c r="I1521" s="133"/>
      <c r="J1521" s="133"/>
      <c r="K1521" s="154"/>
      <c r="L1521" s="154"/>
      <c r="M1521" s="154"/>
      <c r="N1521" s="154"/>
      <c r="O1521" s="322" t="str">
        <f>IF($C1521="1 - HöS",'C1. Verprobung'!$C$17,
IF($C1521="2 - HöS/HS",'C1. Verprobung'!$C$18,
IF($C1521="3 - HS",'C1. Verprobung'!$C$19,
IF($C1521="4 - HS/MS",'C1. Verprobung'!$C$20,
IF($C1521="5 - MS",'C1. Verprobung'!$C$21,
IF($C1521="6 - MS/NS",'C1. Verprobung'!$C$22,
IF($C1521="7 - NS",'C1. Verprobung'!$C$23,"-")))))))</f>
        <v>-</v>
      </c>
      <c r="P1521" s="322" t="str">
        <f>IF($C1521="1 - HöS",'C1. Verprobung'!$D$17,
IF($C1521="2 - HöS/HS",'C1. Verprobung'!$D$18,
IF($C1521="3 - HS",'C1. Verprobung'!$D$19,
IF($C1521="4 - HS/MS",'C1. Verprobung'!$D$20,
IF($C1521="5 - MS",'C1. Verprobung'!$D$21,
IF($C1521="6 - MS/NS",'C1. Verprobung'!$D$22,
IF($C1521="7 - NS",'C1. Verprobung'!$D$23,"-")))))))</f>
        <v>-</v>
      </c>
      <c r="Q1521" s="322" t="str">
        <f>IF($C1521="1 - HöS",'C1. Verprobung'!$E$17,
IF($C1521="2 - HöS/HS",'C1. Verprobung'!$E$18,
IF($C1521="3 - HS",'C1. Verprobung'!$E$19,
IF($C1521="4 - HS/MS",'C1. Verprobung'!$E$20,
IF($C1521="5 - MS",'C1. Verprobung'!$E$21,
IF($C1521="6 - MS/NS",'C1. Verprobung'!$E$22,
IF($C1521="7 - NS",'C1. Verprobung'!$E$23,"-")))))))</f>
        <v>-</v>
      </c>
      <c r="R1521" s="322" t="str">
        <f>IF($C1521="1 - HöS",'C1. Verprobung'!$F$17,
IF($C1521="2 - HöS/HS",'C1. Verprobung'!$F$18,
IF($C1521="3 - HS",'C1. Verprobung'!$F$19,
IF($C1521="4 - HS/MS",'C1. Verprobung'!$F$20,
IF($C1521="5 - MS",'C1. Verprobung'!$F$21,
IF($C1521="6 - MS/NS",'C1. Verprobung'!$F$22,
IF($C1521="7 - NS",'C1. Verprobung'!$F$23,"-")))))))</f>
        <v>-</v>
      </c>
      <c r="S1521" s="151"/>
      <c r="T1521" s="181">
        <f t="shared" si="118"/>
        <v>0</v>
      </c>
      <c r="U1521" s="181">
        <f t="shared" si="119"/>
        <v>0</v>
      </c>
      <c r="V1521" s="181">
        <f t="shared" si="120"/>
        <v>0</v>
      </c>
      <c r="W1521" s="181">
        <f t="shared" si="121"/>
        <v>0</v>
      </c>
      <c r="X1521" s="181">
        <f t="shared" si="122"/>
        <v>0</v>
      </c>
    </row>
    <row r="1522" spans="2:24" ht="15" customHeight="1" x14ac:dyDescent="0.2">
      <c r="B1522" s="337" t="s">
        <v>36</v>
      </c>
      <c r="C1522" s="133" t="s">
        <v>36</v>
      </c>
      <c r="D1522" s="133" t="s">
        <v>36</v>
      </c>
      <c r="E1522" s="133"/>
      <c r="F1522" s="133"/>
      <c r="G1522" s="133"/>
      <c r="H1522" s="133"/>
      <c r="I1522" s="133"/>
      <c r="J1522" s="133"/>
      <c r="K1522" s="154"/>
      <c r="L1522" s="154"/>
      <c r="M1522" s="154"/>
      <c r="N1522" s="154"/>
      <c r="O1522" s="322" t="str">
        <f>IF($C1522="1 - HöS",'C1. Verprobung'!$C$17,
IF($C1522="2 - HöS/HS",'C1. Verprobung'!$C$18,
IF($C1522="3 - HS",'C1. Verprobung'!$C$19,
IF($C1522="4 - HS/MS",'C1. Verprobung'!$C$20,
IF($C1522="5 - MS",'C1. Verprobung'!$C$21,
IF($C1522="6 - MS/NS",'C1. Verprobung'!$C$22,
IF($C1522="7 - NS",'C1. Verprobung'!$C$23,"-")))))))</f>
        <v>-</v>
      </c>
      <c r="P1522" s="322" t="str">
        <f>IF($C1522="1 - HöS",'C1. Verprobung'!$D$17,
IF($C1522="2 - HöS/HS",'C1. Verprobung'!$D$18,
IF($C1522="3 - HS",'C1. Verprobung'!$D$19,
IF($C1522="4 - HS/MS",'C1. Verprobung'!$D$20,
IF($C1522="5 - MS",'C1. Verprobung'!$D$21,
IF($C1522="6 - MS/NS",'C1. Verprobung'!$D$22,
IF($C1522="7 - NS",'C1. Verprobung'!$D$23,"-")))))))</f>
        <v>-</v>
      </c>
      <c r="Q1522" s="322" t="str">
        <f>IF($C1522="1 - HöS",'C1. Verprobung'!$E$17,
IF($C1522="2 - HöS/HS",'C1. Verprobung'!$E$18,
IF($C1522="3 - HS",'C1. Verprobung'!$E$19,
IF($C1522="4 - HS/MS",'C1. Verprobung'!$E$20,
IF($C1522="5 - MS",'C1. Verprobung'!$E$21,
IF($C1522="6 - MS/NS",'C1. Verprobung'!$E$22,
IF($C1522="7 - NS",'C1. Verprobung'!$E$23,"-")))))))</f>
        <v>-</v>
      </c>
      <c r="R1522" s="322" t="str">
        <f>IF($C1522="1 - HöS",'C1. Verprobung'!$F$17,
IF($C1522="2 - HöS/HS",'C1. Verprobung'!$F$18,
IF($C1522="3 - HS",'C1. Verprobung'!$F$19,
IF($C1522="4 - HS/MS",'C1. Verprobung'!$F$20,
IF($C1522="5 - MS",'C1. Verprobung'!$F$21,
IF($C1522="6 - MS/NS",'C1. Verprobung'!$F$22,
IF($C1522="7 - NS",'C1. Verprobung'!$F$23,"-")))))))</f>
        <v>-</v>
      </c>
      <c r="S1522" s="151"/>
      <c r="T1522" s="181">
        <f t="shared" si="118"/>
        <v>0</v>
      </c>
      <c r="U1522" s="181">
        <f t="shared" si="119"/>
        <v>0</v>
      </c>
      <c r="V1522" s="181">
        <f t="shared" si="120"/>
        <v>0</v>
      </c>
      <c r="W1522" s="181">
        <f t="shared" si="121"/>
        <v>0</v>
      </c>
      <c r="X1522" s="181">
        <f t="shared" si="122"/>
        <v>0</v>
      </c>
    </row>
    <row r="1523" spans="2:24" ht="15" customHeight="1" x14ac:dyDescent="0.2">
      <c r="B1523" s="337" t="s">
        <v>36</v>
      </c>
      <c r="C1523" s="133" t="s">
        <v>36</v>
      </c>
      <c r="D1523" s="133" t="s">
        <v>36</v>
      </c>
      <c r="E1523" s="133"/>
      <c r="F1523" s="133"/>
      <c r="G1523" s="133"/>
      <c r="H1523" s="133"/>
      <c r="I1523" s="133"/>
      <c r="J1523" s="133"/>
      <c r="K1523" s="154"/>
      <c r="L1523" s="154"/>
      <c r="M1523" s="154"/>
      <c r="N1523" s="154"/>
      <c r="O1523" s="322" t="str">
        <f>IF($C1523="1 - HöS",'C1. Verprobung'!$C$17,
IF($C1523="2 - HöS/HS",'C1. Verprobung'!$C$18,
IF($C1523="3 - HS",'C1. Verprobung'!$C$19,
IF($C1523="4 - HS/MS",'C1. Verprobung'!$C$20,
IF($C1523="5 - MS",'C1. Verprobung'!$C$21,
IF($C1523="6 - MS/NS",'C1. Verprobung'!$C$22,
IF($C1523="7 - NS",'C1. Verprobung'!$C$23,"-")))))))</f>
        <v>-</v>
      </c>
      <c r="P1523" s="322" t="str">
        <f>IF($C1523="1 - HöS",'C1. Verprobung'!$D$17,
IF($C1523="2 - HöS/HS",'C1. Verprobung'!$D$18,
IF($C1523="3 - HS",'C1. Verprobung'!$D$19,
IF($C1523="4 - HS/MS",'C1. Verprobung'!$D$20,
IF($C1523="5 - MS",'C1. Verprobung'!$D$21,
IF($C1523="6 - MS/NS",'C1. Verprobung'!$D$22,
IF($C1523="7 - NS",'C1. Verprobung'!$D$23,"-")))))))</f>
        <v>-</v>
      </c>
      <c r="Q1523" s="322" t="str">
        <f>IF($C1523="1 - HöS",'C1. Verprobung'!$E$17,
IF($C1523="2 - HöS/HS",'C1. Verprobung'!$E$18,
IF($C1523="3 - HS",'C1. Verprobung'!$E$19,
IF($C1523="4 - HS/MS",'C1. Verprobung'!$E$20,
IF($C1523="5 - MS",'C1. Verprobung'!$E$21,
IF($C1523="6 - MS/NS",'C1. Verprobung'!$E$22,
IF($C1523="7 - NS",'C1. Verprobung'!$E$23,"-")))))))</f>
        <v>-</v>
      </c>
      <c r="R1523" s="322" t="str">
        <f>IF($C1523="1 - HöS",'C1. Verprobung'!$F$17,
IF($C1523="2 - HöS/HS",'C1. Verprobung'!$F$18,
IF($C1523="3 - HS",'C1. Verprobung'!$F$19,
IF($C1523="4 - HS/MS",'C1. Verprobung'!$F$20,
IF($C1523="5 - MS",'C1. Verprobung'!$F$21,
IF($C1523="6 - MS/NS",'C1. Verprobung'!$F$22,
IF($C1523="7 - NS",'C1. Verprobung'!$F$23,"-")))))))</f>
        <v>-</v>
      </c>
      <c r="S1523" s="151"/>
      <c r="T1523" s="181">
        <f t="shared" si="118"/>
        <v>0</v>
      </c>
      <c r="U1523" s="181">
        <f t="shared" si="119"/>
        <v>0</v>
      </c>
      <c r="V1523" s="181">
        <f t="shared" si="120"/>
        <v>0</v>
      </c>
      <c r="W1523" s="181">
        <f t="shared" si="121"/>
        <v>0</v>
      </c>
      <c r="X1523" s="181">
        <f t="shared" si="122"/>
        <v>0</v>
      </c>
    </row>
    <row r="1524" spans="2:24" ht="15" customHeight="1" x14ac:dyDescent="0.2">
      <c r="B1524" s="337" t="s">
        <v>36</v>
      </c>
      <c r="C1524" s="133" t="s">
        <v>36</v>
      </c>
      <c r="D1524" s="133" t="s">
        <v>36</v>
      </c>
      <c r="E1524" s="133"/>
      <c r="F1524" s="133"/>
      <c r="G1524" s="133"/>
      <c r="H1524" s="133"/>
      <c r="I1524" s="133"/>
      <c r="J1524" s="133"/>
      <c r="K1524" s="154"/>
      <c r="L1524" s="154"/>
      <c r="M1524" s="154"/>
      <c r="N1524" s="154"/>
      <c r="O1524" s="322" t="str">
        <f>IF($C1524="1 - HöS",'C1. Verprobung'!$C$17,
IF($C1524="2 - HöS/HS",'C1. Verprobung'!$C$18,
IF($C1524="3 - HS",'C1. Verprobung'!$C$19,
IF($C1524="4 - HS/MS",'C1. Verprobung'!$C$20,
IF($C1524="5 - MS",'C1. Verprobung'!$C$21,
IF($C1524="6 - MS/NS",'C1. Verprobung'!$C$22,
IF($C1524="7 - NS",'C1. Verprobung'!$C$23,"-")))))))</f>
        <v>-</v>
      </c>
      <c r="P1524" s="322" t="str">
        <f>IF($C1524="1 - HöS",'C1. Verprobung'!$D$17,
IF($C1524="2 - HöS/HS",'C1. Verprobung'!$D$18,
IF($C1524="3 - HS",'C1. Verprobung'!$D$19,
IF($C1524="4 - HS/MS",'C1. Verprobung'!$D$20,
IF($C1524="5 - MS",'C1. Verprobung'!$D$21,
IF($C1524="6 - MS/NS",'C1. Verprobung'!$D$22,
IF($C1524="7 - NS",'C1. Verprobung'!$D$23,"-")))))))</f>
        <v>-</v>
      </c>
      <c r="Q1524" s="322" t="str">
        <f>IF($C1524="1 - HöS",'C1. Verprobung'!$E$17,
IF($C1524="2 - HöS/HS",'C1. Verprobung'!$E$18,
IF($C1524="3 - HS",'C1. Verprobung'!$E$19,
IF($C1524="4 - HS/MS",'C1. Verprobung'!$E$20,
IF($C1524="5 - MS",'C1. Verprobung'!$E$21,
IF($C1524="6 - MS/NS",'C1. Verprobung'!$E$22,
IF($C1524="7 - NS",'C1. Verprobung'!$E$23,"-")))))))</f>
        <v>-</v>
      </c>
      <c r="R1524" s="322" t="str">
        <f>IF($C1524="1 - HöS",'C1. Verprobung'!$F$17,
IF($C1524="2 - HöS/HS",'C1. Verprobung'!$F$18,
IF($C1524="3 - HS",'C1. Verprobung'!$F$19,
IF($C1524="4 - HS/MS",'C1. Verprobung'!$F$20,
IF($C1524="5 - MS",'C1. Verprobung'!$F$21,
IF($C1524="6 - MS/NS",'C1. Verprobung'!$F$22,
IF($C1524="7 - NS",'C1. Verprobung'!$F$23,"-")))))))</f>
        <v>-</v>
      </c>
      <c r="S1524" s="151"/>
      <c r="T1524" s="181">
        <f t="shared" si="118"/>
        <v>0</v>
      </c>
      <c r="U1524" s="181">
        <f t="shared" si="119"/>
        <v>0</v>
      </c>
      <c r="V1524" s="181">
        <f t="shared" si="120"/>
        <v>0</v>
      </c>
      <c r="W1524" s="181">
        <f t="shared" si="121"/>
        <v>0</v>
      </c>
      <c r="X1524" s="181">
        <f t="shared" si="122"/>
        <v>0</v>
      </c>
    </row>
    <row r="1525" spans="2:24" ht="15" customHeight="1" x14ac:dyDescent="0.2">
      <c r="B1525" s="337" t="s">
        <v>36</v>
      </c>
      <c r="C1525" s="133" t="s">
        <v>36</v>
      </c>
      <c r="D1525" s="133" t="s">
        <v>36</v>
      </c>
      <c r="E1525" s="133"/>
      <c r="F1525" s="133"/>
      <c r="G1525" s="133"/>
      <c r="H1525" s="133"/>
      <c r="I1525" s="133"/>
      <c r="J1525" s="133"/>
      <c r="K1525" s="154"/>
      <c r="L1525" s="154"/>
      <c r="M1525" s="154"/>
      <c r="N1525" s="154"/>
      <c r="O1525" s="322" t="str">
        <f>IF($C1525="1 - HöS",'C1. Verprobung'!$C$17,
IF($C1525="2 - HöS/HS",'C1. Verprobung'!$C$18,
IF($C1525="3 - HS",'C1. Verprobung'!$C$19,
IF($C1525="4 - HS/MS",'C1. Verprobung'!$C$20,
IF($C1525="5 - MS",'C1. Verprobung'!$C$21,
IF($C1525="6 - MS/NS",'C1. Verprobung'!$C$22,
IF($C1525="7 - NS",'C1. Verprobung'!$C$23,"-")))))))</f>
        <v>-</v>
      </c>
      <c r="P1525" s="322" t="str">
        <f>IF($C1525="1 - HöS",'C1. Verprobung'!$D$17,
IF($C1525="2 - HöS/HS",'C1. Verprobung'!$D$18,
IF($C1525="3 - HS",'C1. Verprobung'!$D$19,
IF($C1525="4 - HS/MS",'C1. Verprobung'!$D$20,
IF($C1525="5 - MS",'C1. Verprobung'!$D$21,
IF($C1525="6 - MS/NS",'C1. Verprobung'!$D$22,
IF($C1525="7 - NS",'C1. Verprobung'!$D$23,"-")))))))</f>
        <v>-</v>
      </c>
      <c r="Q1525" s="322" t="str">
        <f>IF($C1525="1 - HöS",'C1. Verprobung'!$E$17,
IF($C1525="2 - HöS/HS",'C1. Verprobung'!$E$18,
IF($C1525="3 - HS",'C1. Verprobung'!$E$19,
IF($C1525="4 - HS/MS",'C1. Verprobung'!$E$20,
IF($C1525="5 - MS",'C1. Verprobung'!$E$21,
IF($C1525="6 - MS/NS",'C1. Verprobung'!$E$22,
IF($C1525="7 - NS",'C1. Verprobung'!$E$23,"-")))))))</f>
        <v>-</v>
      </c>
      <c r="R1525" s="322" t="str">
        <f>IF($C1525="1 - HöS",'C1. Verprobung'!$F$17,
IF($C1525="2 - HöS/HS",'C1. Verprobung'!$F$18,
IF($C1525="3 - HS",'C1. Verprobung'!$F$19,
IF($C1525="4 - HS/MS",'C1. Verprobung'!$F$20,
IF($C1525="5 - MS",'C1. Verprobung'!$F$21,
IF($C1525="6 - MS/NS",'C1. Verprobung'!$F$22,
IF($C1525="7 - NS",'C1. Verprobung'!$F$23,"-")))))))</f>
        <v>-</v>
      </c>
      <c r="S1525" s="151"/>
      <c r="T1525" s="181">
        <f t="shared" si="118"/>
        <v>0</v>
      </c>
      <c r="U1525" s="181">
        <f t="shared" si="119"/>
        <v>0</v>
      </c>
      <c r="V1525" s="181">
        <f t="shared" si="120"/>
        <v>0</v>
      </c>
      <c r="W1525" s="181">
        <f t="shared" si="121"/>
        <v>0</v>
      </c>
      <c r="X1525" s="181">
        <f t="shared" si="122"/>
        <v>0</v>
      </c>
    </row>
    <row r="1526" spans="2:24" ht="15" customHeight="1" x14ac:dyDescent="0.2">
      <c r="B1526" s="337" t="s">
        <v>36</v>
      </c>
      <c r="C1526" s="133" t="s">
        <v>36</v>
      </c>
      <c r="D1526" s="133" t="s">
        <v>36</v>
      </c>
      <c r="E1526" s="133"/>
      <c r="F1526" s="133"/>
      <c r="G1526" s="133"/>
      <c r="H1526" s="133"/>
      <c r="I1526" s="133"/>
      <c r="J1526" s="133"/>
      <c r="K1526" s="154"/>
      <c r="L1526" s="154"/>
      <c r="M1526" s="154"/>
      <c r="N1526" s="154"/>
      <c r="O1526" s="322" t="str">
        <f>IF($C1526="1 - HöS",'C1. Verprobung'!$C$17,
IF($C1526="2 - HöS/HS",'C1. Verprobung'!$C$18,
IF($C1526="3 - HS",'C1. Verprobung'!$C$19,
IF($C1526="4 - HS/MS",'C1. Verprobung'!$C$20,
IF($C1526="5 - MS",'C1. Verprobung'!$C$21,
IF($C1526="6 - MS/NS",'C1. Verprobung'!$C$22,
IF($C1526="7 - NS",'C1. Verprobung'!$C$23,"-")))))))</f>
        <v>-</v>
      </c>
      <c r="P1526" s="322" t="str">
        <f>IF($C1526="1 - HöS",'C1. Verprobung'!$D$17,
IF($C1526="2 - HöS/HS",'C1. Verprobung'!$D$18,
IF($C1526="3 - HS",'C1. Verprobung'!$D$19,
IF($C1526="4 - HS/MS",'C1. Verprobung'!$D$20,
IF($C1526="5 - MS",'C1. Verprobung'!$D$21,
IF($C1526="6 - MS/NS",'C1. Verprobung'!$D$22,
IF($C1526="7 - NS",'C1. Verprobung'!$D$23,"-")))))))</f>
        <v>-</v>
      </c>
      <c r="Q1526" s="322" t="str">
        <f>IF($C1526="1 - HöS",'C1. Verprobung'!$E$17,
IF($C1526="2 - HöS/HS",'C1. Verprobung'!$E$18,
IF($C1526="3 - HS",'C1. Verprobung'!$E$19,
IF($C1526="4 - HS/MS",'C1. Verprobung'!$E$20,
IF($C1526="5 - MS",'C1. Verprobung'!$E$21,
IF($C1526="6 - MS/NS",'C1. Verprobung'!$E$22,
IF($C1526="7 - NS",'C1. Verprobung'!$E$23,"-")))))))</f>
        <v>-</v>
      </c>
      <c r="R1526" s="322" t="str">
        <f>IF($C1526="1 - HöS",'C1. Verprobung'!$F$17,
IF($C1526="2 - HöS/HS",'C1. Verprobung'!$F$18,
IF($C1526="3 - HS",'C1. Verprobung'!$F$19,
IF($C1526="4 - HS/MS",'C1. Verprobung'!$F$20,
IF($C1526="5 - MS",'C1. Verprobung'!$F$21,
IF($C1526="6 - MS/NS",'C1. Verprobung'!$F$22,
IF($C1526="7 - NS",'C1. Verprobung'!$F$23,"-")))))))</f>
        <v>-</v>
      </c>
      <c r="S1526" s="151"/>
      <c r="T1526" s="181">
        <f t="shared" si="118"/>
        <v>0</v>
      </c>
      <c r="U1526" s="181">
        <f t="shared" si="119"/>
        <v>0</v>
      </c>
      <c r="V1526" s="181">
        <f t="shared" si="120"/>
        <v>0</v>
      </c>
      <c r="W1526" s="181">
        <f t="shared" si="121"/>
        <v>0</v>
      </c>
      <c r="X1526" s="181">
        <f t="shared" si="122"/>
        <v>0</v>
      </c>
    </row>
    <row r="1527" spans="2:24" ht="15" customHeight="1" x14ac:dyDescent="0.2">
      <c r="B1527" s="337" t="s">
        <v>36</v>
      </c>
      <c r="C1527" s="133" t="s">
        <v>36</v>
      </c>
      <c r="D1527" s="133" t="s">
        <v>36</v>
      </c>
      <c r="E1527" s="133"/>
      <c r="F1527" s="133"/>
      <c r="G1527" s="133"/>
      <c r="H1527" s="133"/>
      <c r="I1527" s="133"/>
      <c r="J1527" s="133"/>
      <c r="K1527" s="154"/>
      <c r="L1527" s="154"/>
      <c r="M1527" s="154"/>
      <c r="N1527" s="154"/>
      <c r="O1527" s="322" t="str">
        <f>IF($C1527="1 - HöS",'C1. Verprobung'!$C$17,
IF($C1527="2 - HöS/HS",'C1. Verprobung'!$C$18,
IF($C1527="3 - HS",'C1. Verprobung'!$C$19,
IF($C1527="4 - HS/MS",'C1. Verprobung'!$C$20,
IF($C1527="5 - MS",'C1. Verprobung'!$C$21,
IF($C1527="6 - MS/NS",'C1. Verprobung'!$C$22,
IF($C1527="7 - NS",'C1. Verprobung'!$C$23,"-")))))))</f>
        <v>-</v>
      </c>
      <c r="P1527" s="322" t="str">
        <f>IF($C1527="1 - HöS",'C1. Verprobung'!$D$17,
IF($C1527="2 - HöS/HS",'C1. Verprobung'!$D$18,
IF($C1527="3 - HS",'C1. Verprobung'!$D$19,
IF($C1527="4 - HS/MS",'C1. Verprobung'!$D$20,
IF($C1527="5 - MS",'C1. Verprobung'!$D$21,
IF($C1527="6 - MS/NS",'C1. Verprobung'!$D$22,
IF($C1527="7 - NS",'C1. Verprobung'!$D$23,"-")))))))</f>
        <v>-</v>
      </c>
      <c r="Q1527" s="322" t="str">
        <f>IF($C1527="1 - HöS",'C1. Verprobung'!$E$17,
IF($C1527="2 - HöS/HS",'C1. Verprobung'!$E$18,
IF($C1527="3 - HS",'C1. Verprobung'!$E$19,
IF($C1527="4 - HS/MS",'C1. Verprobung'!$E$20,
IF($C1527="5 - MS",'C1. Verprobung'!$E$21,
IF($C1527="6 - MS/NS",'C1. Verprobung'!$E$22,
IF($C1527="7 - NS",'C1. Verprobung'!$E$23,"-")))))))</f>
        <v>-</v>
      </c>
      <c r="R1527" s="322" t="str">
        <f>IF($C1527="1 - HöS",'C1. Verprobung'!$F$17,
IF($C1527="2 - HöS/HS",'C1. Verprobung'!$F$18,
IF($C1527="3 - HS",'C1. Verprobung'!$F$19,
IF($C1527="4 - HS/MS",'C1. Verprobung'!$F$20,
IF($C1527="5 - MS",'C1. Verprobung'!$F$21,
IF($C1527="6 - MS/NS",'C1. Verprobung'!$F$22,
IF($C1527="7 - NS",'C1. Verprobung'!$F$23,"-")))))))</f>
        <v>-</v>
      </c>
      <c r="S1527" s="151"/>
      <c r="T1527" s="181">
        <f t="shared" si="118"/>
        <v>0</v>
      </c>
      <c r="U1527" s="181">
        <f t="shared" si="119"/>
        <v>0</v>
      </c>
      <c r="V1527" s="181">
        <f t="shared" si="120"/>
        <v>0</v>
      </c>
      <c r="W1527" s="181">
        <f t="shared" si="121"/>
        <v>0</v>
      </c>
      <c r="X1527" s="181">
        <f t="shared" si="122"/>
        <v>0</v>
      </c>
    </row>
    <row r="1528" spans="2:24" ht="15" customHeight="1" x14ac:dyDescent="0.2">
      <c r="B1528" s="337" t="s">
        <v>36</v>
      </c>
      <c r="C1528" s="133" t="s">
        <v>36</v>
      </c>
      <c r="D1528" s="133" t="s">
        <v>36</v>
      </c>
      <c r="E1528" s="133"/>
      <c r="F1528" s="133"/>
      <c r="G1528" s="133"/>
      <c r="H1528" s="133"/>
      <c r="I1528" s="133"/>
      <c r="J1528" s="133"/>
      <c r="K1528" s="154"/>
      <c r="L1528" s="154"/>
      <c r="M1528" s="154"/>
      <c r="N1528" s="154"/>
      <c r="O1528" s="322" t="str">
        <f>IF($C1528="1 - HöS",'C1. Verprobung'!$C$17,
IF($C1528="2 - HöS/HS",'C1. Verprobung'!$C$18,
IF($C1528="3 - HS",'C1. Verprobung'!$C$19,
IF($C1528="4 - HS/MS",'C1. Verprobung'!$C$20,
IF($C1528="5 - MS",'C1. Verprobung'!$C$21,
IF($C1528="6 - MS/NS",'C1. Verprobung'!$C$22,
IF($C1528="7 - NS",'C1. Verprobung'!$C$23,"-")))))))</f>
        <v>-</v>
      </c>
      <c r="P1528" s="322" t="str">
        <f>IF($C1528="1 - HöS",'C1. Verprobung'!$D$17,
IF($C1528="2 - HöS/HS",'C1. Verprobung'!$D$18,
IF($C1528="3 - HS",'C1. Verprobung'!$D$19,
IF($C1528="4 - HS/MS",'C1. Verprobung'!$D$20,
IF($C1528="5 - MS",'C1. Verprobung'!$D$21,
IF($C1528="6 - MS/NS",'C1. Verprobung'!$D$22,
IF($C1528="7 - NS",'C1. Verprobung'!$D$23,"-")))))))</f>
        <v>-</v>
      </c>
      <c r="Q1528" s="322" t="str">
        <f>IF($C1528="1 - HöS",'C1. Verprobung'!$E$17,
IF($C1528="2 - HöS/HS",'C1. Verprobung'!$E$18,
IF($C1528="3 - HS",'C1. Verprobung'!$E$19,
IF($C1528="4 - HS/MS",'C1. Verprobung'!$E$20,
IF($C1528="5 - MS",'C1. Verprobung'!$E$21,
IF($C1528="6 - MS/NS",'C1. Verprobung'!$E$22,
IF($C1528="7 - NS",'C1. Verprobung'!$E$23,"-")))))))</f>
        <v>-</v>
      </c>
      <c r="R1528" s="322" t="str">
        <f>IF($C1528="1 - HöS",'C1. Verprobung'!$F$17,
IF($C1528="2 - HöS/HS",'C1. Verprobung'!$F$18,
IF($C1528="3 - HS",'C1. Verprobung'!$F$19,
IF($C1528="4 - HS/MS",'C1. Verprobung'!$F$20,
IF($C1528="5 - MS",'C1. Verprobung'!$F$21,
IF($C1528="6 - MS/NS",'C1. Verprobung'!$F$22,
IF($C1528="7 - NS",'C1. Verprobung'!$F$23,"-")))))))</f>
        <v>-</v>
      </c>
      <c r="S1528" s="151"/>
      <c r="T1528" s="181">
        <f t="shared" si="118"/>
        <v>0</v>
      </c>
      <c r="U1528" s="181">
        <f t="shared" si="119"/>
        <v>0</v>
      </c>
      <c r="V1528" s="181">
        <f t="shared" si="120"/>
        <v>0</v>
      </c>
      <c r="W1528" s="181">
        <f t="shared" si="121"/>
        <v>0</v>
      </c>
      <c r="X1528" s="181">
        <f t="shared" si="122"/>
        <v>0</v>
      </c>
    </row>
    <row r="1529" spans="2:24" ht="15" customHeight="1" x14ac:dyDescent="0.2">
      <c r="B1529" s="337" t="s">
        <v>36</v>
      </c>
      <c r="C1529" s="133" t="s">
        <v>36</v>
      </c>
      <c r="D1529" s="133" t="s">
        <v>36</v>
      </c>
      <c r="E1529" s="133"/>
      <c r="F1529" s="133"/>
      <c r="G1529" s="133"/>
      <c r="H1529" s="133"/>
      <c r="I1529" s="133"/>
      <c r="J1529" s="133"/>
      <c r="K1529" s="154"/>
      <c r="L1529" s="154"/>
      <c r="M1529" s="154"/>
      <c r="N1529" s="154"/>
      <c r="O1529" s="322" t="str">
        <f>IF($C1529="1 - HöS",'C1. Verprobung'!$C$17,
IF($C1529="2 - HöS/HS",'C1. Verprobung'!$C$18,
IF($C1529="3 - HS",'C1. Verprobung'!$C$19,
IF($C1529="4 - HS/MS",'C1. Verprobung'!$C$20,
IF($C1529="5 - MS",'C1. Verprobung'!$C$21,
IF($C1529="6 - MS/NS",'C1. Verprobung'!$C$22,
IF($C1529="7 - NS",'C1. Verprobung'!$C$23,"-")))))))</f>
        <v>-</v>
      </c>
      <c r="P1529" s="322" t="str">
        <f>IF($C1529="1 - HöS",'C1. Verprobung'!$D$17,
IF($C1529="2 - HöS/HS",'C1. Verprobung'!$D$18,
IF($C1529="3 - HS",'C1. Verprobung'!$D$19,
IF($C1529="4 - HS/MS",'C1. Verprobung'!$D$20,
IF($C1529="5 - MS",'C1. Verprobung'!$D$21,
IF($C1529="6 - MS/NS",'C1. Verprobung'!$D$22,
IF($C1529="7 - NS",'C1. Verprobung'!$D$23,"-")))))))</f>
        <v>-</v>
      </c>
      <c r="Q1529" s="322" t="str">
        <f>IF($C1529="1 - HöS",'C1. Verprobung'!$E$17,
IF($C1529="2 - HöS/HS",'C1. Verprobung'!$E$18,
IF($C1529="3 - HS",'C1. Verprobung'!$E$19,
IF($C1529="4 - HS/MS",'C1. Verprobung'!$E$20,
IF($C1529="5 - MS",'C1. Verprobung'!$E$21,
IF($C1529="6 - MS/NS",'C1. Verprobung'!$E$22,
IF($C1529="7 - NS",'C1. Verprobung'!$E$23,"-")))))))</f>
        <v>-</v>
      </c>
      <c r="R1529" s="322" t="str">
        <f>IF($C1529="1 - HöS",'C1. Verprobung'!$F$17,
IF($C1529="2 - HöS/HS",'C1. Verprobung'!$F$18,
IF($C1529="3 - HS",'C1. Verprobung'!$F$19,
IF($C1529="4 - HS/MS",'C1. Verprobung'!$F$20,
IF($C1529="5 - MS",'C1. Verprobung'!$F$21,
IF($C1529="6 - MS/NS",'C1. Verprobung'!$F$22,
IF($C1529="7 - NS",'C1. Verprobung'!$F$23,"-")))))))</f>
        <v>-</v>
      </c>
      <c r="S1529" s="151"/>
      <c r="T1529" s="181">
        <f t="shared" si="118"/>
        <v>0</v>
      </c>
      <c r="U1529" s="181">
        <f t="shared" si="119"/>
        <v>0</v>
      </c>
      <c r="V1529" s="181">
        <f t="shared" si="120"/>
        <v>0</v>
      </c>
      <c r="W1529" s="181">
        <f t="shared" si="121"/>
        <v>0</v>
      </c>
      <c r="X1529" s="181">
        <f t="shared" si="122"/>
        <v>0</v>
      </c>
    </row>
    <row r="1530" spans="2:24" ht="15" customHeight="1" x14ac:dyDescent="0.2">
      <c r="B1530" s="337" t="s">
        <v>36</v>
      </c>
      <c r="C1530" s="133" t="s">
        <v>36</v>
      </c>
      <c r="D1530" s="133" t="s">
        <v>36</v>
      </c>
      <c r="E1530" s="133"/>
      <c r="F1530" s="133"/>
      <c r="G1530" s="133"/>
      <c r="H1530" s="133"/>
      <c r="I1530" s="133"/>
      <c r="J1530" s="133"/>
      <c r="K1530" s="154"/>
      <c r="L1530" s="154"/>
      <c r="M1530" s="154"/>
      <c r="N1530" s="154"/>
      <c r="O1530" s="322" t="str">
        <f>IF($C1530="1 - HöS",'C1. Verprobung'!$C$17,
IF($C1530="2 - HöS/HS",'C1. Verprobung'!$C$18,
IF($C1530="3 - HS",'C1. Verprobung'!$C$19,
IF($C1530="4 - HS/MS",'C1. Verprobung'!$C$20,
IF($C1530="5 - MS",'C1. Verprobung'!$C$21,
IF($C1530="6 - MS/NS",'C1. Verprobung'!$C$22,
IF($C1530="7 - NS",'C1. Verprobung'!$C$23,"-")))))))</f>
        <v>-</v>
      </c>
      <c r="P1530" s="322" t="str">
        <f>IF($C1530="1 - HöS",'C1. Verprobung'!$D$17,
IF($C1530="2 - HöS/HS",'C1. Verprobung'!$D$18,
IF($C1530="3 - HS",'C1. Verprobung'!$D$19,
IF($C1530="4 - HS/MS",'C1. Verprobung'!$D$20,
IF($C1530="5 - MS",'C1. Verprobung'!$D$21,
IF($C1530="6 - MS/NS",'C1. Verprobung'!$D$22,
IF($C1530="7 - NS",'C1. Verprobung'!$D$23,"-")))))))</f>
        <v>-</v>
      </c>
      <c r="Q1530" s="322" t="str">
        <f>IF($C1530="1 - HöS",'C1. Verprobung'!$E$17,
IF($C1530="2 - HöS/HS",'C1. Verprobung'!$E$18,
IF($C1530="3 - HS",'C1. Verprobung'!$E$19,
IF($C1530="4 - HS/MS",'C1. Verprobung'!$E$20,
IF($C1530="5 - MS",'C1. Verprobung'!$E$21,
IF($C1530="6 - MS/NS",'C1. Verprobung'!$E$22,
IF($C1530="7 - NS",'C1. Verprobung'!$E$23,"-")))))))</f>
        <v>-</v>
      </c>
      <c r="R1530" s="322" t="str">
        <f>IF($C1530="1 - HöS",'C1. Verprobung'!$F$17,
IF($C1530="2 - HöS/HS",'C1. Verprobung'!$F$18,
IF($C1530="3 - HS",'C1. Verprobung'!$F$19,
IF($C1530="4 - HS/MS",'C1. Verprobung'!$F$20,
IF($C1530="5 - MS",'C1. Verprobung'!$F$21,
IF($C1530="6 - MS/NS",'C1. Verprobung'!$F$22,
IF($C1530="7 - NS",'C1. Verprobung'!$F$23,"-")))))))</f>
        <v>-</v>
      </c>
      <c r="S1530" s="151"/>
      <c r="T1530" s="181">
        <f t="shared" si="118"/>
        <v>0</v>
      </c>
      <c r="U1530" s="181">
        <f t="shared" si="119"/>
        <v>0</v>
      </c>
      <c r="V1530" s="181">
        <f t="shared" si="120"/>
        <v>0</v>
      </c>
      <c r="W1530" s="181">
        <f t="shared" si="121"/>
        <v>0</v>
      </c>
      <c r="X1530" s="181">
        <f t="shared" si="122"/>
        <v>0</v>
      </c>
    </row>
    <row r="1531" spans="2:24" ht="15" customHeight="1" x14ac:dyDescent="0.2">
      <c r="B1531" s="337" t="s">
        <v>36</v>
      </c>
      <c r="C1531" s="133" t="s">
        <v>36</v>
      </c>
      <c r="D1531" s="133" t="s">
        <v>36</v>
      </c>
      <c r="E1531" s="133"/>
      <c r="F1531" s="133"/>
      <c r="G1531" s="133"/>
      <c r="H1531" s="133"/>
      <c r="I1531" s="133"/>
      <c r="J1531" s="133"/>
      <c r="K1531" s="154"/>
      <c r="L1531" s="154"/>
      <c r="M1531" s="154"/>
      <c r="N1531" s="154"/>
      <c r="O1531" s="322" t="str">
        <f>IF($C1531="1 - HöS",'C1. Verprobung'!$C$17,
IF($C1531="2 - HöS/HS",'C1. Verprobung'!$C$18,
IF($C1531="3 - HS",'C1. Verprobung'!$C$19,
IF($C1531="4 - HS/MS",'C1. Verprobung'!$C$20,
IF($C1531="5 - MS",'C1. Verprobung'!$C$21,
IF($C1531="6 - MS/NS",'C1. Verprobung'!$C$22,
IF($C1531="7 - NS",'C1. Verprobung'!$C$23,"-")))))))</f>
        <v>-</v>
      </c>
      <c r="P1531" s="322" t="str">
        <f>IF($C1531="1 - HöS",'C1. Verprobung'!$D$17,
IF($C1531="2 - HöS/HS",'C1. Verprobung'!$D$18,
IF($C1531="3 - HS",'C1. Verprobung'!$D$19,
IF($C1531="4 - HS/MS",'C1. Verprobung'!$D$20,
IF($C1531="5 - MS",'C1. Verprobung'!$D$21,
IF($C1531="6 - MS/NS",'C1. Verprobung'!$D$22,
IF($C1531="7 - NS",'C1. Verprobung'!$D$23,"-")))))))</f>
        <v>-</v>
      </c>
      <c r="Q1531" s="322" t="str">
        <f>IF($C1531="1 - HöS",'C1. Verprobung'!$E$17,
IF($C1531="2 - HöS/HS",'C1. Verprobung'!$E$18,
IF($C1531="3 - HS",'C1. Verprobung'!$E$19,
IF($C1531="4 - HS/MS",'C1. Verprobung'!$E$20,
IF($C1531="5 - MS",'C1. Verprobung'!$E$21,
IF($C1531="6 - MS/NS",'C1. Verprobung'!$E$22,
IF($C1531="7 - NS",'C1. Verprobung'!$E$23,"-")))))))</f>
        <v>-</v>
      </c>
      <c r="R1531" s="322" t="str">
        <f>IF($C1531="1 - HöS",'C1. Verprobung'!$F$17,
IF($C1531="2 - HöS/HS",'C1. Verprobung'!$F$18,
IF($C1531="3 - HS",'C1. Verprobung'!$F$19,
IF($C1531="4 - HS/MS",'C1. Verprobung'!$F$20,
IF($C1531="5 - MS",'C1. Verprobung'!$F$21,
IF($C1531="6 - MS/NS",'C1. Verprobung'!$F$22,
IF($C1531="7 - NS",'C1. Verprobung'!$F$23,"-")))))))</f>
        <v>-</v>
      </c>
      <c r="S1531" s="151"/>
      <c r="T1531" s="181">
        <f t="shared" si="118"/>
        <v>0</v>
      </c>
      <c r="U1531" s="181">
        <f t="shared" si="119"/>
        <v>0</v>
      </c>
      <c r="V1531" s="181">
        <f t="shared" si="120"/>
        <v>0</v>
      </c>
      <c r="W1531" s="181">
        <f t="shared" si="121"/>
        <v>0</v>
      </c>
      <c r="X1531" s="181">
        <f t="shared" si="122"/>
        <v>0</v>
      </c>
    </row>
    <row r="1532" spans="2:24" ht="15" customHeight="1" x14ac:dyDescent="0.2">
      <c r="B1532" s="337" t="s">
        <v>36</v>
      </c>
      <c r="C1532" s="133" t="s">
        <v>36</v>
      </c>
      <c r="D1532" s="133" t="s">
        <v>36</v>
      </c>
      <c r="E1532" s="133"/>
      <c r="F1532" s="133"/>
      <c r="G1532" s="133"/>
      <c r="H1532" s="133"/>
      <c r="I1532" s="133"/>
      <c r="J1532" s="133"/>
      <c r="K1532" s="154"/>
      <c r="L1532" s="154"/>
      <c r="M1532" s="154"/>
      <c r="N1532" s="154"/>
      <c r="O1532" s="322" t="str">
        <f>IF($C1532="1 - HöS",'C1. Verprobung'!$C$17,
IF($C1532="2 - HöS/HS",'C1. Verprobung'!$C$18,
IF($C1532="3 - HS",'C1. Verprobung'!$C$19,
IF($C1532="4 - HS/MS",'C1. Verprobung'!$C$20,
IF($C1532="5 - MS",'C1. Verprobung'!$C$21,
IF($C1532="6 - MS/NS",'C1. Verprobung'!$C$22,
IF($C1532="7 - NS",'C1. Verprobung'!$C$23,"-")))))))</f>
        <v>-</v>
      </c>
      <c r="P1532" s="322" t="str">
        <f>IF($C1532="1 - HöS",'C1. Verprobung'!$D$17,
IF($C1532="2 - HöS/HS",'C1. Verprobung'!$D$18,
IF($C1532="3 - HS",'C1. Verprobung'!$D$19,
IF($C1532="4 - HS/MS",'C1. Verprobung'!$D$20,
IF($C1532="5 - MS",'C1. Verprobung'!$D$21,
IF($C1532="6 - MS/NS",'C1. Verprobung'!$D$22,
IF($C1532="7 - NS",'C1. Verprobung'!$D$23,"-")))))))</f>
        <v>-</v>
      </c>
      <c r="Q1532" s="322" t="str">
        <f>IF($C1532="1 - HöS",'C1. Verprobung'!$E$17,
IF($C1532="2 - HöS/HS",'C1. Verprobung'!$E$18,
IF($C1532="3 - HS",'C1. Verprobung'!$E$19,
IF($C1532="4 - HS/MS",'C1. Verprobung'!$E$20,
IF($C1532="5 - MS",'C1. Verprobung'!$E$21,
IF($C1532="6 - MS/NS",'C1. Verprobung'!$E$22,
IF($C1532="7 - NS",'C1. Verprobung'!$E$23,"-")))))))</f>
        <v>-</v>
      </c>
      <c r="R1532" s="322" t="str">
        <f>IF($C1532="1 - HöS",'C1. Verprobung'!$F$17,
IF($C1532="2 - HöS/HS",'C1. Verprobung'!$F$18,
IF($C1532="3 - HS",'C1. Verprobung'!$F$19,
IF($C1532="4 - HS/MS",'C1. Verprobung'!$F$20,
IF($C1532="5 - MS",'C1. Verprobung'!$F$21,
IF($C1532="6 - MS/NS",'C1. Verprobung'!$F$22,
IF($C1532="7 - NS",'C1. Verprobung'!$F$23,"-")))))))</f>
        <v>-</v>
      </c>
      <c r="S1532" s="151"/>
      <c r="T1532" s="181">
        <f t="shared" si="118"/>
        <v>0</v>
      </c>
      <c r="U1532" s="181">
        <f t="shared" si="119"/>
        <v>0</v>
      </c>
      <c r="V1532" s="181">
        <f t="shared" si="120"/>
        <v>0</v>
      </c>
      <c r="W1532" s="181">
        <f t="shared" si="121"/>
        <v>0</v>
      </c>
      <c r="X1532" s="181">
        <f t="shared" si="122"/>
        <v>0</v>
      </c>
    </row>
    <row r="1533" spans="2:24" ht="15" customHeight="1" x14ac:dyDescent="0.2">
      <c r="B1533" s="337" t="s">
        <v>36</v>
      </c>
      <c r="C1533" s="133" t="s">
        <v>36</v>
      </c>
      <c r="D1533" s="133" t="s">
        <v>36</v>
      </c>
      <c r="E1533" s="133"/>
      <c r="F1533" s="133"/>
      <c r="G1533" s="133"/>
      <c r="H1533" s="133"/>
      <c r="I1533" s="133"/>
      <c r="J1533" s="133"/>
      <c r="K1533" s="154"/>
      <c r="L1533" s="154"/>
      <c r="M1533" s="154"/>
      <c r="N1533" s="154"/>
      <c r="O1533" s="322" t="str">
        <f>IF($C1533="1 - HöS",'C1. Verprobung'!$C$17,
IF($C1533="2 - HöS/HS",'C1. Verprobung'!$C$18,
IF($C1533="3 - HS",'C1. Verprobung'!$C$19,
IF($C1533="4 - HS/MS",'C1. Verprobung'!$C$20,
IF($C1533="5 - MS",'C1. Verprobung'!$C$21,
IF($C1533="6 - MS/NS",'C1. Verprobung'!$C$22,
IF($C1533="7 - NS",'C1. Verprobung'!$C$23,"-")))))))</f>
        <v>-</v>
      </c>
      <c r="P1533" s="322" t="str">
        <f>IF($C1533="1 - HöS",'C1. Verprobung'!$D$17,
IF($C1533="2 - HöS/HS",'C1. Verprobung'!$D$18,
IF($C1533="3 - HS",'C1. Verprobung'!$D$19,
IF($C1533="4 - HS/MS",'C1. Verprobung'!$D$20,
IF($C1533="5 - MS",'C1. Verprobung'!$D$21,
IF($C1533="6 - MS/NS",'C1. Verprobung'!$D$22,
IF($C1533="7 - NS",'C1. Verprobung'!$D$23,"-")))))))</f>
        <v>-</v>
      </c>
      <c r="Q1533" s="322" t="str">
        <f>IF($C1533="1 - HöS",'C1. Verprobung'!$E$17,
IF($C1533="2 - HöS/HS",'C1. Verprobung'!$E$18,
IF($C1533="3 - HS",'C1. Verprobung'!$E$19,
IF($C1533="4 - HS/MS",'C1. Verprobung'!$E$20,
IF($C1533="5 - MS",'C1. Verprobung'!$E$21,
IF($C1533="6 - MS/NS",'C1. Verprobung'!$E$22,
IF($C1533="7 - NS",'C1. Verprobung'!$E$23,"-")))))))</f>
        <v>-</v>
      </c>
      <c r="R1533" s="322" t="str">
        <f>IF($C1533="1 - HöS",'C1. Verprobung'!$F$17,
IF($C1533="2 - HöS/HS",'C1. Verprobung'!$F$18,
IF($C1533="3 - HS",'C1. Verprobung'!$F$19,
IF($C1533="4 - HS/MS",'C1. Verprobung'!$F$20,
IF($C1533="5 - MS",'C1. Verprobung'!$F$21,
IF($C1533="6 - MS/NS",'C1. Verprobung'!$F$22,
IF($C1533="7 - NS",'C1. Verprobung'!$F$23,"-")))))))</f>
        <v>-</v>
      </c>
      <c r="S1533" s="151"/>
      <c r="T1533" s="181">
        <f t="shared" si="118"/>
        <v>0</v>
      </c>
      <c r="U1533" s="181">
        <f t="shared" si="119"/>
        <v>0</v>
      </c>
      <c r="V1533" s="181">
        <f t="shared" si="120"/>
        <v>0</v>
      </c>
      <c r="W1533" s="181">
        <f t="shared" si="121"/>
        <v>0</v>
      </c>
      <c r="X1533" s="181">
        <f t="shared" si="122"/>
        <v>0</v>
      </c>
    </row>
    <row r="1534" spans="2:24" ht="15" customHeight="1" x14ac:dyDescent="0.2">
      <c r="B1534" s="337" t="s">
        <v>36</v>
      </c>
      <c r="C1534" s="133" t="s">
        <v>36</v>
      </c>
      <c r="D1534" s="133" t="s">
        <v>36</v>
      </c>
      <c r="E1534" s="133"/>
      <c r="F1534" s="133"/>
      <c r="G1534" s="133"/>
      <c r="H1534" s="133"/>
      <c r="I1534" s="133"/>
      <c r="J1534" s="133"/>
      <c r="K1534" s="154"/>
      <c r="L1534" s="154"/>
      <c r="M1534" s="154"/>
      <c r="N1534" s="154"/>
      <c r="O1534" s="322" t="str">
        <f>IF($C1534="1 - HöS",'C1. Verprobung'!$C$17,
IF($C1534="2 - HöS/HS",'C1. Verprobung'!$C$18,
IF($C1534="3 - HS",'C1. Verprobung'!$C$19,
IF($C1534="4 - HS/MS",'C1. Verprobung'!$C$20,
IF($C1534="5 - MS",'C1. Verprobung'!$C$21,
IF($C1534="6 - MS/NS",'C1. Verprobung'!$C$22,
IF($C1534="7 - NS",'C1. Verprobung'!$C$23,"-")))))))</f>
        <v>-</v>
      </c>
      <c r="P1534" s="322" t="str">
        <f>IF($C1534="1 - HöS",'C1. Verprobung'!$D$17,
IF($C1534="2 - HöS/HS",'C1. Verprobung'!$D$18,
IF($C1534="3 - HS",'C1. Verprobung'!$D$19,
IF($C1534="4 - HS/MS",'C1. Verprobung'!$D$20,
IF($C1534="5 - MS",'C1. Verprobung'!$D$21,
IF($C1534="6 - MS/NS",'C1. Verprobung'!$D$22,
IF($C1534="7 - NS",'C1. Verprobung'!$D$23,"-")))))))</f>
        <v>-</v>
      </c>
      <c r="Q1534" s="322" t="str">
        <f>IF($C1534="1 - HöS",'C1. Verprobung'!$E$17,
IF($C1534="2 - HöS/HS",'C1. Verprobung'!$E$18,
IF($C1534="3 - HS",'C1. Verprobung'!$E$19,
IF($C1534="4 - HS/MS",'C1. Verprobung'!$E$20,
IF($C1534="5 - MS",'C1. Verprobung'!$E$21,
IF($C1534="6 - MS/NS",'C1. Verprobung'!$E$22,
IF($C1534="7 - NS",'C1. Verprobung'!$E$23,"-")))))))</f>
        <v>-</v>
      </c>
      <c r="R1534" s="322" t="str">
        <f>IF($C1534="1 - HöS",'C1. Verprobung'!$F$17,
IF($C1534="2 - HöS/HS",'C1. Verprobung'!$F$18,
IF($C1534="3 - HS",'C1. Verprobung'!$F$19,
IF($C1534="4 - HS/MS",'C1. Verprobung'!$F$20,
IF($C1534="5 - MS",'C1. Verprobung'!$F$21,
IF($C1534="6 - MS/NS",'C1. Verprobung'!$F$22,
IF($C1534="7 - NS",'C1. Verprobung'!$F$23,"-")))))))</f>
        <v>-</v>
      </c>
      <c r="S1534" s="151"/>
      <c r="T1534" s="181">
        <f t="shared" si="118"/>
        <v>0</v>
      </c>
      <c r="U1534" s="181">
        <f t="shared" si="119"/>
        <v>0</v>
      </c>
      <c r="V1534" s="181">
        <f t="shared" si="120"/>
        <v>0</v>
      </c>
      <c r="W1534" s="181">
        <f t="shared" si="121"/>
        <v>0</v>
      </c>
      <c r="X1534" s="181">
        <f t="shared" si="122"/>
        <v>0</v>
      </c>
    </row>
    <row r="1535" spans="2:24" ht="15" customHeight="1" x14ac:dyDescent="0.2">
      <c r="B1535" s="337" t="s">
        <v>36</v>
      </c>
      <c r="C1535" s="133" t="s">
        <v>36</v>
      </c>
      <c r="D1535" s="133" t="s">
        <v>36</v>
      </c>
      <c r="E1535" s="133"/>
      <c r="F1535" s="133"/>
      <c r="G1535" s="133"/>
      <c r="H1535" s="133"/>
      <c r="I1535" s="133"/>
      <c r="J1535" s="133"/>
      <c r="K1535" s="154"/>
      <c r="L1535" s="154"/>
      <c r="M1535" s="154"/>
      <c r="N1535" s="154"/>
      <c r="O1535" s="322" t="str">
        <f>IF($C1535="1 - HöS",'C1. Verprobung'!$C$17,
IF($C1535="2 - HöS/HS",'C1. Verprobung'!$C$18,
IF($C1535="3 - HS",'C1. Verprobung'!$C$19,
IF($C1535="4 - HS/MS",'C1. Verprobung'!$C$20,
IF($C1535="5 - MS",'C1. Verprobung'!$C$21,
IF($C1535="6 - MS/NS",'C1. Verprobung'!$C$22,
IF($C1535="7 - NS",'C1. Verprobung'!$C$23,"-")))))))</f>
        <v>-</v>
      </c>
      <c r="P1535" s="322" t="str">
        <f>IF($C1535="1 - HöS",'C1. Verprobung'!$D$17,
IF($C1535="2 - HöS/HS",'C1. Verprobung'!$D$18,
IF($C1535="3 - HS",'C1. Verprobung'!$D$19,
IF($C1535="4 - HS/MS",'C1. Verprobung'!$D$20,
IF($C1535="5 - MS",'C1. Verprobung'!$D$21,
IF($C1535="6 - MS/NS",'C1. Verprobung'!$D$22,
IF($C1535="7 - NS",'C1. Verprobung'!$D$23,"-")))))))</f>
        <v>-</v>
      </c>
      <c r="Q1535" s="322" t="str">
        <f>IF($C1535="1 - HöS",'C1. Verprobung'!$E$17,
IF($C1535="2 - HöS/HS",'C1. Verprobung'!$E$18,
IF($C1535="3 - HS",'C1. Verprobung'!$E$19,
IF($C1535="4 - HS/MS",'C1. Verprobung'!$E$20,
IF($C1535="5 - MS",'C1. Verprobung'!$E$21,
IF($C1535="6 - MS/NS",'C1. Verprobung'!$E$22,
IF($C1535="7 - NS",'C1. Verprobung'!$E$23,"-")))))))</f>
        <v>-</v>
      </c>
      <c r="R1535" s="322" t="str">
        <f>IF($C1535="1 - HöS",'C1. Verprobung'!$F$17,
IF($C1535="2 - HöS/HS",'C1. Verprobung'!$F$18,
IF($C1535="3 - HS",'C1. Verprobung'!$F$19,
IF($C1535="4 - HS/MS",'C1. Verprobung'!$F$20,
IF($C1535="5 - MS",'C1. Verprobung'!$F$21,
IF($C1535="6 - MS/NS",'C1. Verprobung'!$F$22,
IF($C1535="7 - NS",'C1. Verprobung'!$F$23,"-")))))))</f>
        <v>-</v>
      </c>
      <c r="S1535" s="151"/>
      <c r="T1535" s="181">
        <f t="shared" si="118"/>
        <v>0</v>
      </c>
      <c r="U1535" s="181">
        <f t="shared" si="119"/>
        <v>0</v>
      </c>
      <c r="V1535" s="181">
        <f t="shared" si="120"/>
        <v>0</v>
      </c>
      <c r="W1535" s="181">
        <f t="shared" si="121"/>
        <v>0</v>
      </c>
      <c r="X1535" s="181">
        <f t="shared" si="122"/>
        <v>0</v>
      </c>
    </row>
    <row r="1536" spans="2:24" ht="15" customHeight="1" x14ac:dyDescent="0.2">
      <c r="B1536" s="337" t="s">
        <v>36</v>
      </c>
      <c r="C1536" s="133" t="s">
        <v>36</v>
      </c>
      <c r="D1536" s="133" t="s">
        <v>36</v>
      </c>
      <c r="E1536" s="133"/>
      <c r="F1536" s="133"/>
      <c r="G1536" s="133"/>
      <c r="H1536" s="133"/>
      <c r="I1536" s="133"/>
      <c r="J1536" s="133"/>
      <c r="K1536" s="154"/>
      <c r="L1536" s="154"/>
      <c r="M1536" s="154"/>
      <c r="N1536" s="154"/>
      <c r="O1536" s="322" t="str">
        <f>IF($C1536="1 - HöS",'C1. Verprobung'!$C$17,
IF($C1536="2 - HöS/HS",'C1. Verprobung'!$C$18,
IF($C1536="3 - HS",'C1. Verprobung'!$C$19,
IF($C1536="4 - HS/MS",'C1. Verprobung'!$C$20,
IF($C1536="5 - MS",'C1. Verprobung'!$C$21,
IF($C1536="6 - MS/NS",'C1. Verprobung'!$C$22,
IF($C1536="7 - NS",'C1. Verprobung'!$C$23,"-")))))))</f>
        <v>-</v>
      </c>
      <c r="P1536" s="322" t="str">
        <f>IF($C1536="1 - HöS",'C1. Verprobung'!$D$17,
IF($C1536="2 - HöS/HS",'C1. Verprobung'!$D$18,
IF($C1536="3 - HS",'C1. Verprobung'!$D$19,
IF($C1536="4 - HS/MS",'C1. Verprobung'!$D$20,
IF($C1536="5 - MS",'C1. Verprobung'!$D$21,
IF($C1536="6 - MS/NS",'C1. Verprobung'!$D$22,
IF($C1536="7 - NS",'C1. Verprobung'!$D$23,"-")))))))</f>
        <v>-</v>
      </c>
      <c r="Q1536" s="322" t="str">
        <f>IF($C1536="1 - HöS",'C1. Verprobung'!$E$17,
IF($C1536="2 - HöS/HS",'C1. Verprobung'!$E$18,
IF($C1536="3 - HS",'C1. Verprobung'!$E$19,
IF($C1536="4 - HS/MS",'C1. Verprobung'!$E$20,
IF($C1536="5 - MS",'C1. Verprobung'!$E$21,
IF($C1536="6 - MS/NS",'C1. Verprobung'!$E$22,
IF($C1536="7 - NS",'C1. Verprobung'!$E$23,"-")))))))</f>
        <v>-</v>
      </c>
      <c r="R1536" s="322" t="str">
        <f>IF($C1536="1 - HöS",'C1. Verprobung'!$F$17,
IF($C1536="2 - HöS/HS",'C1. Verprobung'!$F$18,
IF($C1536="3 - HS",'C1. Verprobung'!$F$19,
IF($C1536="4 - HS/MS",'C1. Verprobung'!$F$20,
IF($C1536="5 - MS",'C1. Verprobung'!$F$21,
IF($C1536="6 - MS/NS",'C1. Verprobung'!$F$22,
IF($C1536="7 - NS",'C1. Verprobung'!$F$23,"-")))))))</f>
        <v>-</v>
      </c>
      <c r="S1536" s="151"/>
      <c r="T1536" s="181">
        <f t="shared" si="118"/>
        <v>0</v>
      </c>
      <c r="U1536" s="181">
        <f t="shared" si="119"/>
        <v>0</v>
      </c>
      <c r="V1536" s="181">
        <f t="shared" si="120"/>
        <v>0</v>
      </c>
      <c r="W1536" s="181">
        <f t="shared" si="121"/>
        <v>0</v>
      </c>
      <c r="X1536" s="181">
        <f t="shared" si="122"/>
        <v>0</v>
      </c>
    </row>
    <row r="1537" spans="2:24" ht="15" customHeight="1" x14ac:dyDescent="0.2">
      <c r="B1537" s="337" t="s">
        <v>36</v>
      </c>
      <c r="C1537" s="133" t="s">
        <v>36</v>
      </c>
      <c r="D1537" s="133" t="s">
        <v>36</v>
      </c>
      <c r="E1537" s="133"/>
      <c r="F1537" s="133"/>
      <c r="G1537" s="133"/>
      <c r="H1537" s="133"/>
      <c r="I1537" s="133"/>
      <c r="J1537" s="133"/>
      <c r="K1537" s="154"/>
      <c r="L1537" s="154"/>
      <c r="M1537" s="154"/>
      <c r="N1537" s="154"/>
      <c r="O1537" s="322" t="str">
        <f>IF($C1537="1 - HöS",'C1. Verprobung'!$C$17,
IF($C1537="2 - HöS/HS",'C1. Verprobung'!$C$18,
IF($C1537="3 - HS",'C1. Verprobung'!$C$19,
IF($C1537="4 - HS/MS",'C1. Verprobung'!$C$20,
IF($C1537="5 - MS",'C1. Verprobung'!$C$21,
IF($C1537="6 - MS/NS",'C1. Verprobung'!$C$22,
IF($C1537="7 - NS",'C1. Verprobung'!$C$23,"-")))))))</f>
        <v>-</v>
      </c>
      <c r="P1537" s="322" t="str">
        <f>IF($C1537="1 - HöS",'C1. Verprobung'!$D$17,
IF($C1537="2 - HöS/HS",'C1. Verprobung'!$D$18,
IF($C1537="3 - HS",'C1. Verprobung'!$D$19,
IF($C1537="4 - HS/MS",'C1. Verprobung'!$D$20,
IF($C1537="5 - MS",'C1. Verprobung'!$D$21,
IF($C1537="6 - MS/NS",'C1. Verprobung'!$D$22,
IF($C1537="7 - NS",'C1. Verprobung'!$D$23,"-")))))))</f>
        <v>-</v>
      </c>
      <c r="Q1537" s="322" t="str">
        <f>IF($C1537="1 - HöS",'C1. Verprobung'!$E$17,
IF($C1537="2 - HöS/HS",'C1. Verprobung'!$E$18,
IF($C1537="3 - HS",'C1. Verprobung'!$E$19,
IF($C1537="4 - HS/MS",'C1. Verprobung'!$E$20,
IF($C1537="5 - MS",'C1. Verprobung'!$E$21,
IF($C1537="6 - MS/NS",'C1. Verprobung'!$E$22,
IF($C1537="7 - NS",'C1. Verprobung'!$E$23,"-")))))))</f>
        <v>-</v>
      </c>
      <c r="R1537" s="322" t="str">
        <f>IF($C1537="1 - HöS",'C1. Verprobung'!$F$17,
IF($C1537="2 - HöS/HS",'C1. Verprobung'!$F$18,
IF($C1537="3 - HS",'C1. Verprobung'!$F$19,
IF($C1537="4 - HS/MS",'C1. Verprobung'!$F$20,
IF($C1537="5 - MS",'C1. Verprobung'!$F$21,
IF($C1537="6 - MS/NS",'C1. Verprobung'!$F$22,
IF($C1537="7 - NS",'C1. Verprobung'!$F$23,"-")))))))</f>
        <v>-</v>
      </c>
      <c r="S1537" s="151"/>
      <c r="T1537" s="181">
        <f t="shared" si="118"/>
        <v>0</v>
      </c>
      <c r="U1537" s="181">
        <f t="shared" si="119"/>
        <v>0</v>
      </c>
      <c r="V1537" s="181">
        <f t="shared" si="120"/>
        <v>0</v>
      </c>
      <c r="W1537" s="181">
        <f t="shared" si="121"/>
        <v>0</v>
      </c>
      <c r="X1537" s="181">
        <f t="shared" si="122"/>
        <v>0</v>
      </c>
    </row>
    <row r="1538" spans="2:24" ht="15" customHeight="1" x14ac:dyDescent="0.2">
      <c r="B1538" s="337" t="s">
        <v>36</v>
      </c>
      <c r="C1538" s="133" t="s">
        <v>36</v>
      </c>
      <c r="D1538" s="133" t="s">
        <v>36</v>
      </c>
      <c r="E1538" s="133"/>
      <c r="F1538" s="133"/>
      <c r="G1538" s="133"/>
      <c r="H1538" s="133"/>
      <c r="I1538" s="133"/>
      <c r="J1538" s="133"/>
      <c r="K1538" s="154"/>
      <c r="L1538" s="154"/>
      <c r="M1538" s="154"/>
      <c r="N1538" s="154"/>
      <c r="O1538" s="322" t="str">
        <f>IF($C1538="1 - HöS",'C1. Verprobung'!$C$17,
IF($C1538="2 - HöS/HS",'C1. Verprobung'!$C$18,
IF($C1538="3 - HS",'C1. Verprobung'!$C$19,
IF($C1538="4 - HS/MS",'C1. Verprobung'!$C$20,
IF($C1538="5 - MS",'C1. Verprobung'!$C$21,
IF($C1538="6 - MS/NS",'C1. Verprobung'!$C$22,
IF($C1538="7 - NS",'C1. Verprobung'!$C$23,"-")))))))</f>
        <v>-</v>
      </c>
      <c r="P1538" s="322" t="str">
        <f>IF($C1538="1 - HöS",'C1. Verprobung'!$D$17,
IF($C1538="2 - HöS/HS",'C1. Verprobung'!$D$18,
IF($C1538="3 - HS",'C1. Verprobung'!$D$19,
IF($C1538="4 - HS/MS",'C1. Verprobung'!$D$20,
IF($C1538="5 - MS",'C1. Verprobung'!$D$21,
IF($C1538="6 - MS/NS",'C1. Verprobung'!$D$22,
IF($C1538="7 - NS",'C1. Verprobung'!$D$23,"-")))))))</f>
        <v>-</v>
      </c>
      <c r="Q1538" s="322" t="str">
        <f>IF($C1538="1 - HöS",'C1. Verprobung'!$E$17,
IF($C1538="2 - HöS/HS",'C1. Verprobung'!$E$18,
IF($C1538="3 - HS",'C1. Verprobung'!$E$19,
IF($C1538="4 - HS/MS",'C1. Verprobung'!$E$20,
IF($C1538="5 - MS",'C1. Verprobung'!$E$21,
IF($C1538="6 - MS/NS",'C1. Verprobung'!$E$22,
IF($C1538="7 - NS",'C1. Verprobung'!$E$23,"-")))))))</f>
        <v>-</v>
      </c>
      <c r="R1538" s="322" t="str">
        <f>IF($C1538="1 - HöS",'C1. Verprobung'!$F$17,
IF($C1538="2 - HöS/HS",'C1. Verprobung'!$F$18,
IF($C1538="3 - HS",'C1. Verprobung'!$F$19,
IF($C1538="4 - HS/MS",'C1. Verprobung'!$F$20,
IF($C1538="5 - MS",'C1. Verprobung'!$F$21,
IF($C1538="6 - MS/NS",'C1. Verprobung'!$F$22,
IF($C1538="7 - NS",'C1. Verprobung'!$F$23,"-")))))))</f>
        <v>-</v>
      </c>
      <c r="S1538" s="151"/>
      <c r="T1538" s="181">
        <f t="shared" si="118"/>
        <v>0</v>
      </c>
      <c r="U1538" s="181">
        <f t="shared" si="119"/>
        <v>0</v>
      </c>
      <c r="V1538" s="181">
        <f t="shared" si="120"/>
        <v>0</v>
      </c>
      <c r="W1538" s="181">
        <f t="shared" si="121"/>
        <v>0</v>
      </c>
      <c r="X1538" s="181">
        <f t="shared" si="122"/>
        <v>0</v>
      </c>
    </row>
    <row r="1539" spans="2:24" ht="15" customHeight="1" x14ac:dyDescent="0.2">
      <c r="B1539" s="337" t="s">
        <v>36</v>
      </c>
      <c r="C1539" s="133" t="s">
        <v>36</v>
      </c>
      <c r="D1539" s="133" t="s">
        <v>36</v>
      </c>
      <c r="E1539" s="133"/>
      <c r="F1539" s="133"/>
      <c r="G1539" s="133"/>
      <c r="H1539" s="133"/>
      <c r="I1539" s="133"/>
      <c r="J1539" s="133"/>
      <c r="K1539" s="154"/>
      <c r="L1539" s="154"/>
      <c r="M1539" s="154"/>
      <c r="N1539" s="154"/>
      <c r="O1539" s="322" t="str">
        <f>IF($C1539="1 - HöS",'C1. Verprobung'!$C$17,
IF($C1539="2 - HöS/HS",'C1. Verprobung'!$C$18,
IF($C1539="3 - HS",'C1. Verprobung'!$C$19,
IF($C1539="4 - HS/MS",'C1. Verprobung'!$C$20,
IF($C1539="5 - MS",'C1. Verprobung'!$C$21,
IF($C1539="6 - MS/NS",'C1. Verprobung'!$C$22,
IF($C1539="7 - NS",'C1. Verprobung'!$C$23,"-")))))))</f>
        <v>-</v>
      </c>
      <c r="P1539" s="322" t="str">
        <f>IF($C1539="1 - HöS",'C1. Verprobung'!$D$17,
IF($C1539="2 - HöS/HS",'C1. Verprobung'!$D$18,
IF($C1539="3 - HS",'C1. Verprobung'!$D$19,
IF($C1539="4 - HS/MS",'C1. Verprobung'!$D$20,
IF($C1539="5 - MS",'C1. Verprobung'!$D$21,
IF($C1539="6 - MS/NS",'C1. Verprobung'!$D$22,
IF($C1539="7 - NS",'C1. Verprobung'!$D$23,"-")))))))</f>
        <v>-</v>
      </c>
      <c r="Q1539" s="322" t="str">
        <f>IF($C1539="1 - HöS",'C1. Verprobung'!$E$17,
IF($C1539="2 - HöS/HS",'C1. Verprobung'!$E$18,
IF($C1539="3 - HS",'C1. Verprobung'!$E$19,
IF($C1539="4 - HS/MS",'C1. Verprobung'!$E$20,
IF($C1539="5 - MS",'C1. Verprobung'!$E$21,
IF($C1539="6 - MS/NS",'C1. Verprobung'!$E$22,
IF($C1539="7 - NS",'C1. Verprobung'!$E$23,"-")))))))</f>
        <v>-</v>
      </c>
      <c r="R1539" s="322" t="str">
        <f>IF($C1539="1 - HöS",'C1. Verprobung'!$F$17,
IF($C1539="2 - HöS/HS",'C1. Verprobung'!$F$18,
IF($C1539="3 - HS",'C1. Verprobung'!$F$19,
IF($C1539="4 - HS/MS",'C1. Verprobung'!$F$20,
IF($C1539="5 - MS",'C1. Verprobung'!$F$21,
IF($C1539="6 - MS/NS",'C1. Verprobung'!$F$22,
IF($C1539="7 - NS",'C1. Verprobung'!$F$23,"-")))))))</f>
        <v>-</v>
      </c>
      <c r="S1539" s="151"/>
      <c r="T1539" s="181">
        <f t="shared" si="118"/>
        <v>0</v>
      </c>
      <c r="U1539" s="181">
        <f t="shared" si="119"/>
        <v>0</v>
      </c>
      <c r="V1539" s="181">
        <f t="shared" si="120"/>
        <v>0</v>
      </c>
      <c r="W1539" s="181">
        <f t="shared" si="121"/>
        <v>0</v>
      </c>
      <c r="X1539" s="181">
        <f t="shared" si="122"/>
        <v>0</v>
      </c>
    </row>
    <row r="1540" spans="2:24" ht="15" customHeight="1" x14ac:dyDescent="0.2">
      <c r="B1540" s="337" t="s">
        <v>36</v>
      </c>
      <c r="C1540" s="133" t="s">
        <v>36</v>
      </c>
      <c r="D1540" s="133" t="s">
        <v>36</v>
      </c>
      <c r="E1540" s="133"/>
      <c r="F1540" s="133"/>
      <c r="G1540" s="133"/>
      <c r="H1540" s="133"/>
      <c r="I1540" s="133"/>
      <c r="J1540" s="133"/>
      <c r="K1540" s="154"/>
      <c r="L1540" s="154"/>
      <c r="M1540" s="154"/>
      <c r="N1540" s="154"/>
      <c r="O1540" s="322" t="str">
        <f>IF($C1540="1 - HöS",'C1. Verprobung'!$C$17,
IF($C1540="2 - HöS/HS",'C1. Verprobung'!$C$18,
IF($C1540="3 - HS",'C1. Verprobung'!$C$19,
IF($C1540="4 - HS/MS",'C1. Verprobung'!$C$20,
IF($C1540="5 - MS",'C1. Verprobung'!$C$21,
IF($C1540="6 - MS/NS",'C1. Verprobung'!$C$22,
IF($C1540="7 - NS",'C1. Verprobung'!$C$23,"-")))))))</f>
        <v>-</v>
      </c>
      <c r="P1540" s="322" t="str">
        <f>IF($C1540="1 - HöS",'C1. Verprobung'!$D$17,
IF($C1540="2 - HöS/HS",'C1. Verprobung'!$D$18,
IF($C1540="3 - HS",'C1. Verprobung'!$D$19,
IF($C1540="4 - HS/MS",'C1. Verprobung'!$D$20,
IF($C1540="5 - MS",'C1. Verprobung'!$D$21,
IF($C1540="6 - MS/NS",'C1. Verprobung'!$D$22,
IF($C1540="7 - NS",'C1. Verprobung'!$D$23,"-")))))))</f>
        <v>-</v>
      </c>
      <c r="Q1540" s="322" t="str">
        <f>IF($C1540="1 - HöS",'C1. Verprobung'!$E$17,
IF($C1540="2 - HöS/HS",'C1. Verprobung'!$E$18,
IF($C1540="3 - HS",'C1. Verprobung'!$E$19,
IF($C1540="4 - HS/MS",'C1. Verprobung'!$E$20,
IF($C1540="5 - MS",'C1. Verprobung'!$E$21,
IF($C1540="6 - MS/NS",'C1. Verprobung'!$E$22,
IF($C1540="7 - NS",'C1. Verprobung'!$E$23,"-")))))))</f>
        <v>-</v>
      </c>
      <c r="R1540" s="322" t="str">
        <f>IF($C1540="1 - HöS",'C1. Verprobung'!$F$17,
IF($C1540="2 - HöS/HS",'C1. Verprobung'!$F$18,
IF($C1540="3 - HS",'C1. Verprobung'!$F$19,
IF($C1540="4 - HS/MS",'C1. Verprobung'!$F$20,
IF($C1540="5 - MS",'C1. Verprobung'!$F$21,
IF($C1540="6 - MS/NS",'C1. Verprobung'!$F$22,
IF($C1540="7 - NS",'C1. Verprobung'!$F$23,"-")))))))</f>
        <v>-</v>
      </c>
      <c r="S1540" s="151"/>
      <c r="T1540" s="181">
        <f t="shared" si="118"/>
        <v>0</v>
      </c>
      <c r="U1540" s="181">
        <f t="shared" si="119"/>
        <v>0</v>
      </c>
      <c r="V1540" s="181">
        <f t="shared" si="120"/>
        <v>0</v>
      </c>
      <c r="W1540" s="181">
        <f t="shared" si="121"/>
        <v>0</v>
      </c>
      <c r="X1540" s="181">
        <f t="shared" si="122"/>
        <v>0</v>
      </c>
    </row>
    <row r="1541" spans="2:24" ht="15" customHeight="1" x14ac:dyDescent="0.2">
      <c r="B1541" s="337" t="s">
        <v>36</v>
      </c>
      <c r="C1541" s="133" t="s">
        <v>36</v>
      </c>
      <c r="D1541" s="133" t="s">
        <v>36</v>
      </c>
      <c r="E1541" s="133"/>
      <c r="F1541" s="133"/>
      <c r="G1541" s="133"/>
      <c r="H1541" s="133"/>
      <c r="I1541" s="133"/>
      <c r="J1541" s="133"/>
      <c r="K1541" s="154"/>
      <c r="L1541" s="154"/>
      <c r="M1541" s="154"/>
      <c r="N1541" s="154"/>
      <c r="O1541" s="322" t="str">
        <f>IF($C1541="1 - HöS",'C1. Verprobung'!$C$17,
IF($C1541="2 - HöS/HS",'C1. Verprobung'!$C$18,
IF($C1541="3 - HS",'C1. Verprobung'!$C$19,
IF($C1541="4 - HS/MS",'C1. Verprobung'!$C$20,
IF($C1541="5 - MS",'C1. Verprobung'!$C$21,
IF($C1541="6 - MS/NS",'C1. Verprobung'!$C$22,
IF($C1541="7 - NS",'C1. Verprobung'!$C$23,"-")))))))</f>
        <v>-</v>
      </c>
      <c r="P1541" s="322" t="str">
        <f>IF($C1541="1 - HöS",'C1. Verprobung'!$D$17,
IF($C1541="2 - HöS/HS",'C1. Verprobung'!$D$18,
IF($C1541="3 - HS",'C1. Verprobung'!$D$19,
IF($C1541="4 - HS/MS",'C1. Verprobung'!$D$20,
IF($C1541="5 - MS",'C1. Verprobung'!$D$21,
IF($C1541="6 - MS/NS",'C1. Verprobung'!$D$22,
IF($C1541="7 - NS",'C1. Verprobung'!$D$23,"-")))))))</f>
        <v>-</v>
      </c>
      <c r="Q1541" s="322" t="str">
        <f>IF($C1541="1 - HöS",'C1. Verprobung'!$E$17,
IF($C1541="2 - HöS/HS",'C1. Verprobung'!$E$18,
IF($C1541="3 - HS",'C1. Verprobung'!$E$19,
IF($C1541="4 - HS/MS",'C1. Verprobung'!$E$20,
IF($C1541="5 - MS",'C1. Verprobung'!$E$21,
IF($C1541="6 - MS/NS",'C1. Verprobung'!$E$22,
IF($C1541="7 - NS",'C1. Verprobung'!$E$23,"-")))))))</f>
        <v>-</v>
      </c>
      <c r="R1541" s="322" t="str">
        <f>IF($C1541="1 - HöS",'C1. Verprobung'!$F$17,
IF($C1541="2 - HöS/HS",'C1. Verprobung'!$F$18,
IF($C1541="3 - HS",'C1. Verprobung'!$F$19,
IF($C1541="4 - HS/MS",'C1. Verprobung'!$F$20,
IF($C1541="5 - MS",'C1. Verprobung'!$F$21,
IF($C1541="6 - MS/NS",'C1. Verprobung'!$F$22,
IF($C1541="7 - NS",'C1. Verprobung'!$F$23,"-")))))))</f>
        <v>-</v>
      </c>
      <c r="S1541" s="151"/>
      <c r="T1541" s="181">
        <f t="shared" si="118"/>
        <v>0</v>
      </c>
      <c r="U1541" s="181">
        <f t="shared" si="119"/>
        <v>0</v>
      </c>
      <c r="V1541" s="181">
        <f t="shared" si="120"/>
        <v>0</v>
      </c>
      <c r="W1541" s="181">
        <f t="shared" si="121"/>
        <v>0</v>
      </c>
      <c r="X1541" s="181">
        <f t="shared" si="122"/>
        <v>0</v>
      </c>
    </row>
    <row r="1542" spans="2:24" ht="15" customHeight="1" x14ac:dyDescent="0.2">
      <c r="B1542" s="337" t="s">
        <v>36</v>
      </c>
      <c r="C1542" s="133" t="s">
        <v>36</v>
      </c>
      <c r="D1542" s="133" t="s">
        <v>36</v>
      </c>
      <c r="E1542" s="133"/>
      <c r="F1542" s="133"/>
      <c r="G1542" s="133"/>
      <c r="H1542" s="133"/>
      <c r="I1542" s="133"/>
      <c r="J1542" s="133"/>
      <c r="K1542" s="154"/>
      <c r="L1542" s="154"/>
      <c r="M1542" s="154"/>
      <c r="N1542" s="154"/>
      <c r="O1542" s="322" t="str">
        <f>IF($C1542="1 - HöS",'C1. Verprobung'!$C$17,
IF($C1542="2 - HöS/HS",'C1. Verprobung'!$C$18,
IF($C1542="3 - HS",'C1. Verprobung'!$C$19,
IF($C1542="4 - HS/MS",'C1. Verprobung'!$C$20,
IF($C1542="5 - MS",'C1. Verprobung'!$C$21,
IF($C1542="6 - MS/NS",'C1. Verprobung'!$C$22,
IF($C1542="7 - NS",'C1. Verprobung'!$C$23,"-")))))))</f>
        <v>-</v>
      </c>
      <c r="P1542" s="322" t="str">
        <f>IF($C1542="1 - HöS",'C1. Verprobung'!$D$17,
IF($C1542="2 - HöS/HS",'C1. Verprobung'!$D$18,
IF($C1542="3 - HS",'C1. Verprobung'!$D$19,
IF($C1542="4 - HS/MS",'C1. Verprobung'!$D$20,
IF($C1542="5 - MS",'C1. Verprobung'!$D$21,
IF($C1542="6 - MS/NS",'C1. Verprobung'!$D$22,
IF($C1542="7 - NS",'C1. Verprobung'!$D$23,"-")))))))</f>
        <v>-</v>
      </c>
      <c r="Q1542" s="322" t="str">
        <f>IF($C1542="1 - HöS",'C1. Verprobung'!$E$17,
IF($C1542="2 - HöS/HS",'C1. Verprobung'!$E$18,
IF($C1542="3 - HS",'C1. Verprobung'!$E$19,
IF($C1542="4 - HS/MS",'C1. Verprobung'!$E$20,
IF($C1542="5 - MS",'C1. Verprobung'!$E$21,
IF($C1542="6 - MS/NS",'C1. Verprobung'!$E$22,
IF($C1542="7 - NS",'C1. Verprobung'!$E$23,"-")))))))</f>
        <v>-</v>
      </c>
      <c r="R1542" s="322" t="str">
        <f>IF($C1542="1 - HöS",'C1. Verprobung'!$F$17,
IF($C1542="2 - HöS/HS",'C1. Verprobung'!$F$18,
IF($C1542="3 - HS",'C1. Verprobung'!$F$19,
IF($C1542="4 - HS/MS",'C1. Verprobung'!$F$20,
IF($C1542="5 - MS",'C1. Verprobung'!$F$21,
IF($C1542="6 - MS/NS",'C1. Verprobung'!$F$22,
IF($C1542="7 - NS",'C1. Verprobung'!$F$23,"-")))))))</f>
        <v>-</v>
      </c>
      <c r="S1542" s="151"/>
      <c r="T1542" s="181">
        <f t="shared" si="118"/>
        <v>0</v>
      </c>
      <c r="U1542" s="181">
        <f t="shared" si="119"/>
        <v>0</v>
      </c>
      <c r="V1542" s="181">
        <f t="shared" si="120"/>
        <v>0</v>
      </c>
      <c r="W1542" s="181">
        <f t="shared" si="121"/>
        <v>0</v>
      </c>
      <c r="X1542" s="181">
        <f t="shared" si="122"/>
        <v>0</v>
      </c>
    </row>
    <row r="1543" spans="2:24" ht="15" customHeight="1" x14ac:dyDescent="0.2">
      <c r="B1543" s="337" t="s">
        <v>36</v>
      </c>
      <c r="C1543" s="133" t="s">
        <v>36</v>
      </c>
      <c r="D1543" s="133" t="s">
        <v>36</v>
      </c>
      <c r="E1543" s="133"/>
      <c r="F1543" s="133"/>
      <c r="G1543" s="133"/>
      <c r="H1543" s="133"/>
      <c r="I1543" s="133"/>
      <c r="J1543" s="133"/>
      <c r="K1543" s="154"/>
      <c r="L1543" s="154"/>
      <c r="M1543" s="154"/>
      <c r="N1543" s="154"/>
      <c r="O1543" s="322" t="str">
        <f>IF($C1543="1 - HöS",'C1. Verprobung'!$C$17,
IF($C1543="2 - HöS/HS",'C1. Verprobung'!$C$18,
IF($C1543="3 - HS",'C1. Verprobung'!$C$19,
IF($C1543="4 - HS/MS",'C1. Verprobung'!$C$20,
IF($C1543="5 - MS",'C1. Verprobung'!$C$21,
IF($C1543="6 - MS/NS",'C1. Verprobung'!$C$22,
IF($C1543="7 - NS",'C1. Verprobung'!$C$23,"-")))))))</f>
        <v>-</v>
      </c>
      <c r="P1543" s="322" t="str">
        <f>IF($C1543="1 - HöS",'C1. Verprobung'!$D$17,
IF($C1543="2 - HöS/HS",'C1. Verprobung'!$D$18,
IF($C1543="3 - HS",'C1. Verprobung'!$D$19,
IF($C1543="4 - HS/MS",'C1. Verprobung'!$D$20,
IF($C1543="5 - MS",'C1. Verprobung'!$D$21,
IF($C1543="6 - MS/NS",'C1. Verprobung'!$D$22,
IF($C1543="7 - NS",'C1. Verprobung'!$D$23,"-")))))))</f>
        <v>-</v>
      </c>
      <c r="Q1543" s="322" t="str">
        <f>IF($C1543="1 - HöS",'C1. Verprobung'!$E$17,
IF($C1543="2 - HöS/HS",'C1. Verprobung'!$E$18,
IF($C1543="3 - HS",'C1. Verprobung'!$E$19,
IF($C1543="4 - HS/MS",'C1. Verprobung'!$E$20,
IF($C1543="5 - MS",'C1. Verprobung'!$E$21,
IF($C1543="6 - MS/NS",'C1. Verprobung'!$E$22,
IF($C1543="7 - NS",'C1. Verprobung'!$E$23,"-")))))))</f>
        <v>-</v>
      </c>
      <c r="R1543" s="322" t="str">
        <f>IF($C1543="1 - HöS",'C1. Verprobung'!$F$17,
IF($C1543="2 - HöS/HS",'C1. Verprobung'!$F$18,
IF($C1543="3 - HS",'C1. Verprobung'!$F$19,
IF($C1543="4 - HS/MS",'C1. Verprobung'!$F$20,
IF($C1543="5 - MS",'C1. Verprobung'!$F$21,
IF($C1543="6 - MS/NS",'C1. Verprobung'!$F$22,
IF($C1543="7 - NS",'C1. Verprobung'!$F$23,"-")))))))</f>
        <v>-</v>
      </c>
      <c r="S1543" s="151"/>
      <c r="T1543" s="181">
        <f t="shared" si="118"/>
        <v>0</v>
      </c>
      <c r="U1543" s="181">
        <f t="shared" si="119"/>
        <v>0</v>
      </c>
      <c r="V1543" s="181">
        <f t="shared" si="120"/>
        <v>0</v>
      </c>
      <c r="W1543" s="181">
        <f t="shared" si="121"/>
        <v>0</v>
      </c>
      <c r="X1543" s="181">
        <f t="shared" si="122"/>
        <v>0</v>
      </c>
    </row>
    <row r="1544" spans="2:24" ht="15" customHeight="1" x14ac:dyDescent="0.2">
      <c r="B1544" s="337" t="s">
        <v>36</v>
      </c>
      <c r="C1544" s="133" t="s">
        <v>36</v>
      </c>
      <c r="D1544" s="133" t="s">
        <v>36</v>
      </c>
      <c r="E1544" s="133"/>
      <c r="F1544" s="133"/>
      <c r="G1544" s="133"/>
      <c r="H1544" s="133"/>
      <c r="I1544" s="133"/>
      <c r="J1544" s="133"/>
      <c r="K1544" s="154"/>
      <c r="L1544" s="154"/>
      <c r="M1544" s="154"/>
      <c r="N1544" s="154"/>
      <c r="O1544" s="322" t="str">
        <f>IF($C1544="1 - HöS",'C1. Verprobung'!$C$17,
IF($C1544="2 - HöS/HS",'C1. Verprobung'!$C$18,
IF($C1544="3 - HS",'C1. Verprobung'!$C$19,
IF($C1544="4 - HS/MS",'C1. Verprobung'!$C$20,
IF($C1544="5 - MS",'C1. Verprobung'!$C$21,
IF($C1544="6 - MS/NS",'C1. Verprobung'!$C$22,
IF($C1544="7 - NS",'C1. Verprobung'!$C$23,"-")))))))</f>
        <v>-</v>
      </c>
      <c r="P1544" s="322" t="str">
        <f>IF($C1544="1 - HöS",'C1. Verprobung'!$D$17,
IF($C1544="2 - HöS/HS",'C1. Verprobung'!$D$18,
IF($C1544="3 - HS",'C1. Verprobung'!$D$19,
IF($C1544="4 - HS/MS",'C1. Verprobung'!$D$20,
IF($C1544="5 - MS",'C1. Verprobung'!$D$21,
IF($C1544="6 - MS/NS",'C1. Verprobung'!$D$22,
IF($C1544="7 - NS",'C1. Verprobung'!$D$23,"-")))))))</f>
        <v>-</v>
      </c>
      <c r="Q1544" s="322" t="str">
        <f>IF($C1544="1 - HöS",'C1. Verprobung'!$E$17,
IF($C1544="2 - HöS/HS",'C1. Verprobung'!$E$18,
IF($C1544="3 - HS",'C1. Verprobung'!$E$19,
IF($C1544="4 - HS/MS",'C1. Verprobung'!$E$20,
IF($C1544="5 - MS",'C1. Verprobung'!$E$21,
IF($C1544="6 - MS/NS",'C1. Verprobung'!$E$22,
IF($C1544="7 - NS",'C1. Verprobung'!$E$23,"-")))))))</f>
        <v>-</v>
      </c>
      <c r="R1544" s="322" t="str">
        <f>IF($C1544="1 - HöS",'C1. Verprobung'!$F$17,
IF($C1544="2 - HöS/HS",'C1. Verprobung'!$F$18,
IF($C1544="3 - HS",'C1. Verprobung'!$F$19,
IF($C1544="4 - HS/MS",'C1. Verprobung'!$F$20,
IF($C1544="5 - MS",'C1. Verprobung'!$F$21,
IF($C1544="6 - MS/NS",'C1. Verprobung'!$F$22,
IF($C1544="7 - NS",'C1. Verprobung'!$F$23,"-")))))))</f>
        <v>-</v>
      </c>
      <c r="S1544" s="151"/>
      <c r="T1544" s="181">
        <f t="shared" si="118"/>
        <v>0</v>
      </c>
      <c r="U1544" s="181">
        <f t="shared" si="119"/>
        <v>0</v>
      </c>
      <c r="V1544" s="181">
        <f t="shared" si="120"/>
        <v>0</v>
      </c>
      <c r="W1544" s="181">
        <f t="shared" si="121"/>
        <v>0</v>
      </c>
      <c r="X1544" s="181">
        <f t="shared" si="122"/>
        <v>0</v>
      </c>
    </row>
    <row r="1545" spans="2:24" ht="15" customHeight="1" x14ac:dyDescent="0.2">
      <c r="B1545" s="337" t="s">
        <v>36</v>
      </c>
      <c r="C1545" s="133" t="s">
        <v>36</v>
      </c>
      <c r="D1545" s="133" t="s">
        <v>36</v>
      </c>
      <c r="E1545" s="133"/>
      <c r="F1545" s="133"/>
      <c r="G1545" s="133"/>
      <c r="H1545" s="133"/>
      <c r="I1545" s="133"/>
      <c r="J1545" s="133"/>
      <c r="K1545" s="154"/>
      <c r="L1545" s="154"/>
      <c r="M1545" s="154"/>
      <c r="N1545" s="154"/>
      <c r="O1545" s="322" t="str">
        <f>IF($C1545="1 - HöS",'C1. Verprobung'!$C$17,
IF($C1545="2 - HöS/HS",'C1. Verprobung'!$C$18,
IF($C1545="3 - HS",'C1. Verprobung'!$C$19,
IF($C1545="4 - HS/MS",'C1. Verprobung'!$C$20,
IF($C1545="5 - MS",'C1. Verprobung'!$C$21,
IF($C1545="6 - MS/NS",'C1. Verprobung'!$C$22,
IF($C1545="7 - NS",'C1. Verprobung'!$C$23,"-")))))))</f>
        <v>-</v>
      </c>
      <c r="P1545" s="322" t="str">
        <f>IF($C1545="1 - HöS",'C1. Verprobung'!$D$17,
IF($C1545="2 - HöS/HS",'C1. Verprobung'!$D$18,
IF($C1545="3 - HS",'C1. Verprobung'!$D$19,
IF($C1545="4 - HS/MS",'C1. Verprobung'!$D$20,
IF($C1545="5 - MS",'C1. Verprobung'!$D$21,
IF($C1545="6 - MS/NS",'C1. Verprobung'!$D$22,
IF($C1545="7 - NS",'C1. Verprobung'!$D$23,"-")))))))</f>
        <v>-</v>
      </c>
      <c r="Q1545" s="322" t="str">
        <f>IF($C1545="1 - HöS",'C1. Verprobung'!$E$17,
IF($C1545="2 - HöS/HS",'C1. Verprobung'!$E$18,
IF($C1545="3 - HS",'C1. Verprobung'!$E$19,
IF($C1545="4 - HS/MS",'C1. Verprobung'!$E$20,
IF($C1545="5 - MS",'C1. Verprobung'!$E$21,
IF($C1545="6 - MS/NS",'C1. Verprobung'!$E$22,
IF($C1545="7 - NS",'C1. Verprobung'!$E$23,"-")))))))</f>
        <v>-</v>
      </c>
      <c r="R1545" s="322" t="str">
        <f>IF($C1545="1 - HöS",'C1. Verprobung'!$F$17,
IF($C1545="2 - HöS/HS",'C1. Verprobung'!$F$18,
IF($C1545="3 - HS",'C1. Verprobung'!$F$19,
IF($C1545="4 - HS/MS",'C1. Verprobung'!$F$20,
IF($C1545="5 - MS",'C1. Verprobung'!$F$21,
IF($C1545="6 - MS/NS",'C1. Verprobung'!$F$22,
IF($C1545="7 - NS",'C1. Verprobung'!$F$23,"-")))))))</f>
        <v>-</v>
      </c>
      <c r="S1545" s="151"/>
      <c r="T1545" s="181">
        <f t="shared" si="118"/>
        <v>0</v>
      </c>
      <c r="U1545" s="181">
        <f t="shared" si="119"/>
        <v>0</v>
      </c>
      <c r="V1545" s="181">
        <f t="shared" si="120"/>
        <v>0</v>
      </c>
      <c r="W1545" s="181">
        <f t="shared" si="121"/>
        <v>0</v>
      </c>
      <c r="X1545" s="181">
        <f t="shared" si="122"/>
        <v>0</v>
      </c>
    </row>
    <row r="1546" spans="2:24" ht="15" customHeight="1" x14ac:dyDescent="0.2">
      <c r="B1546" s="337" t="s">
        <v>36</v>
      </c>
      <c r="C1546" s="133" t="s">
        <v>36</v>
      </c>
      <c r="D1546" s="133" t="s">
        <v>36</v>
      </c>
      <c r="E1546" s="133"/>
      <c r="F1546" s="133"/>
      <c r="G1546" s="133"/>
      <c r="H1546" s="133"/>
      <c r="I1546" s="133"/>
      <c r="J1546" s="133"/>
      <c r="K1546" s="154"/>
      <c r="L1546" s="154"/>
      <c r="M1546" s="154"/>
      <c r="N1546" s="154"/>
      <c r="O1546" s="322" t="str">
        <f>IF($C1546="1 - HöS",'C1. Verprobung'!$C$17,
IF($C1546="2 - HöS/HS",'C1. Verprobung'!$C$18,
IF($C1546="3 - HS",'C1. Verprobung'!$C$19,
IF($C1546="4 - HS/MS",'C1. Verprobung'!$C$20,
IF($C1546="5 - MS",'C1. Verprobung'!$C$21,
IF($C1546="6 - MS/NS",'C1. Verprobung'!$C$22,
IF($C1546="7 - NS",'C1. Verprobung'!$C$23,"-")))))))</f>
        <v>-</v>
      </c>
      <c r="P1546" s="322" t="str">
        <f>IF($C1546="1 - HöS",'C1. Verprobung'!$D$17,
IF($C1546="2 - HöS/HS",'C1. Verprobung'!$D$18,
IF($C1546="3 - HS",'C1. Verprobung'!$D$19,
IF($C1546="4 - HS/MS",'C1. Verprobung'!$D$20,
IF($C1546="5 - MS",'C1. Verprobung'!$D$21,
IF($C1546="6 - MS/NS",'C1. Verprobung'!$D$22,
IF($C1546="7 - NS",'C1. Verprobung'!$D$23,"-")))))))</f>
        <v>-</v>
      </c>
      <c r="Q1546" s="322" t="str">
        <f>IF($C1546="1 - HöS",'C1. Verprobung'!$E$17,
IF($C1546="2 - HöS/HS",'C1. Verprobung'!$E$18,
IF($C1546="3 - HS",'C1. Verprobung'!$E$19,
IF($C1546="4 - HS/MS",'C1. Verprobung'!$E$20,
IF($C1546="5 - MS",'C1. Verprobung'!$E$21,
IF($C1546="6 - MS/NS",'C1. Verprobung'!$E$22,
IF($C1546="7 - NS",'C1. Verprobung'!$E$23,"-")))))))</f>
        <v>-</v>
      </c>
      <c r="R1546" s="322" t="str">
        <f>IF($C1546="1 - HöS",'C1. Verprobung'!$F$17,
IF($C1546="2 - HöS/HS",'C1. Verprobung'!$F$18,
IF($C1546="3 - HS",'C1. Verprobung'!$F$19,
IF($C1546="4 - HS/MS",'C1. Verprobung'!$F$20,
IF($C1546="5 - MS",'C1. Verprobung'!$F$21,
IF($C1546="6 - MS/NS",'C1. Verprobung'!$F$22,
IF($C1546="7 - NS",'C1. Verprobung'!$F$23,"-")))))))</f>
        <v>-</v>
      </c>
      <c r="S1546" s="151"/>
      <c r="T1546" s="181">
        <f t="shared" si="118"/>
        <v>0</v>
      </c>
      <c r="U1546" s="181">
        <f t="shared" si="119"/>
        <v>0</v>
      </c>
      <c r="V1546" s="181">
        <f t="shared" si="120"/>
        <v>0</v>
      </c>
      <c r="W1546" s="181">
        <f t="shared" si="121"/>
        <v>0</v>
      </c>
      <c r="X1546" s="181">
        <f t="shared" si="122"/>
        <v>0</v>
      </c>
    </row>
    <row r="1547" spans="2:24" ht="15" customHeight="1" x14ac:dyDescent="0.2">
      <c r="B1547" s="337" t="s">
        <v>36</v>
      </c>
      <c r="C1547" s="133" t="s">
        <v>36</v>
      </c>
      <c r="D1547" s="133" t="s">
        <v>36</v>
      </c>
      <c r="E1547" s="133"/>
      <c r="F1547" s="133"/>
      <c r="G1547" s="133"/>
      <c r="H1547" s="133"/>
      <c r="I1547" s="133"/>
      <c r="J1547" s="133"/>
      <c r="K1547" s="154"/>
      <c r="L1547" s="154"/>
      <c r="M1547" s="154"/>
      <c r="N1547" s="154"/>
      <c r="O1547" s="322" t="str">
        <f>IF($C1547="1 - HöS",'C1. Verprobung'!$C$17,
IF($C1547="2 - HöS/HS",'C1. Verprobung'!$C$18,
IF($C1547="3 - HS",'C1. Verprobung'!$C$19,
IF($C1547="4 - HS/MS",'C1. Verprobung'!$C$20,
IF($C1547="5 - MS",'C1. Verprobung'!$C$21,
IF($C1547="6 - MS/NS",'C1. Verprobung'!$C$22,
IF($C1547="7 - NS",'C1. Verprobung'!$C$23,"-")))))))</f>
        <v>-</v>
      </c>
      <c r="P1547" s="322" t="str">
        <f>IF($C1547="1 - HöS",'C1. Verprobung'!$D$17,
IF($C1547="2 - HöS/HS",'C1. Verprobung'!$D$18,
IF($C1547="3 - HS",'C1. Verprobung'!$D$19,
IF($C1547="4 - HS/MS",'C1. Verprobung'!$D$20,
IF($C1547="5 - MS",'C1. Verprobung'!$D$21,
IF($C1547="6 - MS/NS",'C1. Verprobung'!$D$22,
IF($C1547="7 - NS",'C1. Verprobung'!$D$23,"-")))))))</f>
        <v>-</v>
      </c>
      <c r="Q1547" s="322" t="str">
        <f>IF($C1547="1 - HöS",'C1. Verprobung'!$E$17,
IF($C1547="2 - HöS/HS",'C1. Verprobung'!$E$18,
IF($C1547="3 - HS",'C1. Verprobung'!$E$19,
IF($C1547="4 - HS/MS",'C1. Verprobung'!$E$20,
IF($C1547="5 - MS",'C1. Verprobung'!$E$21,
IF($C1547="6 - MS/NS",'C1. Verprobung'!$E$22,
IF($C1547="7 - NS",'C1. Verprobung'!$E$23,"-")))))))</f>
        <v>-</v>
      </c>
      <c r="R1547" s="322" t="str">
        <f>IF($C1547="1 - HöS",'C1. Verprobung'!$F$17,
IF($C1547="2 - HöS/HS",'C1. Verprobung'!$F$18,
IF($C1547="3 - HS",'C1. Verprobung'!$F$19,
IF($C1547="4 - HS/MS",'C1. Verprobung'!$F$20,
IF($C1547="5 - MS",'C1. Verprobung'!$F$21,
IF($C1547="6 - MS/NS",'C1. Verprobung'!$F$22,
IF($C1547="7 - NS",'C1. Verprobung'!$F$23,"-")))))))</f>
        <v>-</v>
      </c>
      <c r="S1547" s="151"/>
      <c r="T1547" s="181">
        <f t="shared" si="118"/>
        <v>0</v>
      </c>
      <c r="U1547" s="181">
        <f t="shared" si="119"/>
        <v>0</v>
      </c>
      <c r="V1547" s="181">
        <f t="shared" si="120"/>
        <v>0</v>
      </c>
      <c r="W1547" s="181">
        <f t="shared" si="121"/>
        <v>0</v>
      </c>
      <c r="X1547" s="181">
        <f t="shared" si="122"/>
        <v>0</v>
      </c>
    </row>
    <row r="1548" spans="2:24" ht="15" customHeight="1" x14ac:dyDescent="0.2">
      <c r="B1548" s="337" t="s">
        <v>36</v>
      </c>
      <c r="C1548" s="133" t="s">
        <v>36</v>
      </c>
      <c r="D1548" s="133" t="s">
        <v>36</v>
      </c>
      <c r="E1548" s="133"/>
      <c r="F1548" s="133"/>
      <c r="G1548" s="133"/>
      <c r="H1548" s="133"/>
      <c r="I1548" s="133"/>
      <c r="J1548" s="133"/>
      <c r="K1548" s="154"/>
      <c r="L1548" s="154"/>
      <c r="M1548" s="154"/>
      <c r="N1548" s="154"/>
      <c r="O1548" s="322" t="str">
        <f>IF($C1548="1 - HöS",'C1. Verprobung'!$C$17,
IF($C1548="2 - HöS/HS",'C1. Verprobung'!$C$18,
IF($C1548="3 - HS",'C1. Verprobung'!$C$19,
IF($C1548="4 - HS/MS",'C1. Verprobung'!$C$20,
IF($C1548="5 - MS",'C1. Verprobung'!$C$21,
IF($C1548="6 - MS/NS",'C1. Verprobung'!$C$22,
IF($C1548="7 - NS",'C1. Verprobung'!$C$23,"-")))))))</f>
        <v>-</v>
      </c>
      <c r="P1548" s="322" t="str">
        <f>IF($C1548="1 - HöS",'C1. Verprobung'!$D$17,
IF($C1548="2 - HöS/HS",'C1. Verprobung'!$D$18,
IF($C1548="3 - HS",'C1. Verprobung'!$D$19,
IF($C1548="4 - HS/MS",'C1. Verprobung'!$D$20,
IF($C1548="5 - MS",'C1. Verprobung'!$D$21,
IF($C1548="6 - MS/NS",'C1. Verprobung'!$D$22,
IF($C1548="7 - NS",'C1. Verprobung'!$D$23,"-")))))))</f>
        <v>-</v>
      </c>
      <c r="Q1548" s="322" t="str">
        <f>IF($C1548="1 - HöS",'C1. Verprobung'!$E$17,
IF($C1548="2 - HöS/HS",'C1. Verprobung'!$E$18,
IF($C1548="3 - HS",'C1. Verprobung'!$E$19,
IF($C1548="4 - HS/MS",'C1. Verprobung'!$E$20,
IF($C1548="5 - MS",'C1. Verprobung'!$E$21,
IF($C1548="6 - MS/NS",'C1. Verprobung'!$E$22,
IF($C1548="7 - NS",'C1. Verprobung'!$E$23,"-")))))))</f>
        <v>-</v>
      </c>
      <c r="R1548" s="322" t="str">
        <f>IF($C1548="1 - HöS",'C1. Verprobung'!$F$17,
IF($C1548="2 - HöS/HS",'C1. Verprobung'!$F$18,
IF($C1548="3 - HS",'C1. Verprobung'!$F$19,
IF($C1548="4 - HS/MS",'C1. Verprobung'!$F$20,
IF($C1548="5 - MS",'C1. Verprobung'!$F$21,
IF($C1548="6 - MS/NS",'C1. Verprobung'!$F$22,
IF($C1548="7 - NS",'C1. Verprobung'!$F$23,"-")))))))</f>
        <v>-</v>
      </c>
      <c r="S1548" s="151"/>
      <c r="T1548" s="181">
        <f t="shared" si="118"/>
        <v>0</v>
      </c>
      <c r="U1548" s="181">
        <f t="shared" si="119"/>
        <v>0</v>
      </c>
      <c r="V1548" s="181">
        <f t="shared" si="120"/>
        <v>0</v>
      </c>
      <c r="W1548" s="181">
        <f t="shared" si="121"/>
        <v>0</v>
      </c>
      <c r="X1548" s="181">
        <f t="shared" si="122"/>
        <v>0</v>
      </c>
    </row>
    <row r="1549" spans="2:24" ht="15" customHeight="1" x14ac:dyDescent="0.2">
      <c r="B1549" s="337" t="s">
        <v>36</v>
      </c>
      <c r="C1549" s="133" t="s">
        <v>36</v>
      </c>
      <c r="D1549" s="133" t="s">
        <v>36</v>
      </c>
      <c r="E1549" s="133"/>
      <c r="F1549" s="133"/>
      <c r="G1549" s="133"/>
      <c r="H1549" s="133"/>
      <c r="I1549" s="133"/>
      <c r="J1549" s="133"/>
      <c r="K1549" s="154"/>
      <c r="L1549" s="154"/>
      <c r="M1549" s="154"/>
      <c r="N1549" s="154"/>
      <c r="O1549" s="322" t="str">
        <f>IF($C1549="1 - HöS",'C1. Verprobung'!$C$17,
IF($C1549="2 - HöS/HS",'C1. Verprobung'!$C$18,
IF($C1549="3 - HS",'C1. Verprobung'!$C$19,
IF($C1549="4 - HS/MS",'C1. Verprobung'!$C$20,
IF($C1549="5 - MS",'C1. Verprobung'!$C$21,
IF($C1549="6 - MS/NS",'C1. Verprobung'!$C$22,
IF($C1549="7 - NS",'C1. Verprobung'!$C$23,"-")))))))</f>
        <v>-</v>
      </c>
      <c r="P1549" s="322" t="str">
        <f>IF($C1549="1 - HöS",'C1. Verprobung'!$D$17,
IF($C1549="2 - HöS/HS",'C1. Verprobung'!$D$18,
IF($C1549="3 - HS",'C1. Verprobung'!$D$19,
IF($C1549="4 - HS/MS",'C1. Verprobung'!$D$20,
IF($C1549="5 - MS",'C1. Verprobung'!$D$21,
IF($C1549="6 - MS/NS",'C1. Verprobung'!$D$22,
IF($C1549="7 - NS",'C1. Verprobung'!$D$23,"-")))))))</f>
        <v>-</v>
      </c>
      <c r="Q1549" s="322" t="str">
        <f>IF($C1549="1 - HöS",'C1. Verprobung'!$E$17,
IF($C1549="2 - HöS/HS",'C1. Verprobung'!$E$18,
IF($C1549="3 - HS",'C1. Verprobung'!$E$19,
IF($C1549="4 - HS/MS",'C1. Verprobung'!$E$20,
IF($C1549="5 - MS",'C1. Verprobung'!$E$21,
IF($C1549="6 - MS/NS",'C1. Verprobung'!$E$22,
IF($C1549="7 - NS",'C1. Verprobung'!$E$23,"-")))))))</f>
        <v>-</v>
      </c>
      <c r="R1549" s="322" t="str">
        <f>IF($C1549="1 - HöS",'C1. Verprobung'!$F$17,
IF($C1549="2 - HöS/HS",'C1. Verprobung'!$F$18,
IF($C1549="3 - HS",'C1. Verprobung'!$F$19,
IF($C1549="4 - HS/MS",'C1. Verprobung'!$F$20,
IF($C1549="5 - MS",'C1. Verprobung'!$F$21,
IF($C1549="6 - MS/NS",'C1. Verprobung'!$F$22,
IF($C1549="7 - NS",'C1. Verprobung'!$F$23,"-")))))))</f>
        <v>-</v>
      </c>
      <c r="S1549" s="151"/>
      <c r="T1549" s="181">
        <f t="shared" si="118"/>
        <v>0</v>
      </c>
      <c r="U1549" s="181">
        <f t="shared" si="119"/>
        <v>0</v>
      </c>
      <c r="V1549" s="181">
        <f t="shared" si="120"/>
        <v>0</v>
      </c>
      <c r="W1549" s="181">
        <f t="shared" si="121"/>
        <v>0</v>
      </c>
      <c r="X1549" s="181">
        <f t="shared" si="122"/>
        <v>0</v>
      </c>
    </row>
    <row r="1550" spans="2:24" ht="15" customHeight="1" x14ac:dyDescent="0.2">
      <c r="B1550" s="337" t="s">
        <v>36</v>
      </c>
      <c r="C1550" s="133" t="s">
        <v>36</v>
      </c>
      <c r="D1550" s="133" t="s">
        <v>36</v>
      </c>
      <c r="E1550" s="133"/>
      <c r="F1550" s="133"/>
      <c r="G1550" s="133"/>
      <c r="H1550" s="133"/>
      <c r="I1550" s="133"/>
      <c r="J1550" s="133"/>
      <c r="K1550" s="154"/>
      <c r="L1550" s="154"/>
      <c r="M1550" s="154"/>
      <c r="N1550" s="154"/>
      <c r="O1550" s="322" t="str">
        <f>IF($C1550="1 - HöS",'C1. Verprobung'!$C$17,
IF($C1550="2 - HöS/HS",'C1. Verprobung'!$C$18,
IF($C1550="3 - HS",'C1. Verprobung'!$C$19,
IF($C1550="4 - HS/MS",'C1. Verprobung'!$C$20,
IF($C1550="5 - MS",'C1. Verprobung'!$C$21,
IF($C1550="6 - MS/NS",'C1. Verprobung'!$C$22,
IF($C1550="7 - NS",'C1. Verprobung'!$C$23,"-")))))))</f>
        <v>-</v>
      </c>
      <c r="P1550" s="322" t="str">
        <f>IF($C1550="1 - HöS",'C1. Verprobung'!$D$17,
IF($C1550="2 - HöS/HS",'C1. Verprobung'!$D$18,
IF($C1550="3 - HS",'C1. Verprobung'!$D$19,
IF($C1550="4 - HS/MS",'C1. Verprobung'!$D$20,
IF($C1550="5 - MS",'C1. Verprobung'!$D$21,
IF($C1550="6 - MS/NS",'C1. Verprobung'!$D$22,
IF($C1550="7 - NS",'C1. Verprobung'!$D$23,"-")))))))</f>
        <v>-</v>
      </c>
      <c r="Q1550" s="322" t="str">
        <f>IF($C1550="1 - HöS",'C1. Verprobung'!$E$17,
IF($C1550="2 - HöS/HS",'C1. Verprobung'!$E$18,
IF($C1550="3 - HS",'C1. Verprobung'!$E$19,
IF($C1550="4 - HS/MS",'C1. Verprobung'!$E$20,
IF($C1550="5 - MS",'C1. Verprobung'!$E$21,
IF($C1550="6 - MS/NS",'C1. Verprobung'!$E$22,
IF($C1550="7 - NS",'C1. Verprobung'!$E$23,"-")))))))</f>
        <v>-</v>
      </c>
      <c r="R1550" s="322" t="str">
        <f>IF($C1550="1 - HöS",'C1. Verprobung'!$F$17,
IF($C1550="2 - HöS/HS",'C1. Verprobung'!$F$18,
IF($C1550="3 - HS",'C1. Verprobung'!$F$19,
IF($C1550="4 - HS/MS",'C1. Verprobung'!$F$20,
IF($C1550="5 - MS",'C1. Verprobung'!$F$21,
IF($C1550="6 - MS/NS",'C1. Verprobung'!$F$22,
IF($C1550="7 - NS",'C1. Verprobung'!$F$23,"-")))))))</f>
        <v>-</v>
      </c>
      <c r="S1550" s="151"/>
      <c r="T1550" s="181">
        <f t="shared" si="118"/>
        <v>0</v>
      </c>
      <c r="U1550" s="181">
        <f t="shared" si="119"/>
        <v>0</v>
      </c>
      <c r="V1550" s="181">
        <f t="shared" si="120"/>
        <v>0</v>
      </c>
      <c r="W1550" s="181">
        <f t="shared" si="121"/>
        <v>0</v>
      </c>
      <c r="X1550" s="181">
        <f t="shared" si="122"/>
        <v>0</v>
      </c>
    </row>
    <row r="1551" spans="2:24" ht="15" customHeight="1" x14ac:dyDescent="0.2">
      <c r="B1551" s="337" t="s">
        <v>36</v>
      </c>
      <c r="C1551" s="133" t="s">
        <v>36</v>
      </c>
      <c r="D1551" s="133" t="s">
        <v>36</v>
      </c>
      <c r="E1551" s="133"/>
      <c r="F1551" s="133"/>
      <c r="G1551" s="133"/>
      <c r="H1551" s="133"/>
      <c r="I1551" s="133"/>
      <c r="J1551" s="133"/>
      <c r="K1551" s="154"/>
      <c r="L1551" s="154"/>
      <c r="M1551" s="154"/>
      <c r="N1551" s="154"/>
      <c r="O1551" s="322" t="str">
        <f>IF($C1551="1 - HöS",'C1. Verprobung'!$C$17,
IF($C1551="2 - HöS/HS",'C1. Verprobung'!$C$18,
IF($C1551="3 - HS",'C1. Verprobung'!$C$19,
IF($C1551="4 - HS/MS",'C1. Verprobung'!$C$20,
IF($C1551="5 - MS",'C1. Verprobung'!$C$21,
IF($C1551="6 - MS/NS",'C1. Verprobung'!$C$22,
IF($C1551="7 - NS",'C1. Verprobung'!$C$23,"-")))))))</f>
        <v>-</v>
      </c>
      <c r="P1551" s="322" t="str">
        <f>IF($C1551="1 - HöS",'C1. Verprobung'!$D$17,
IF($C1551="2 - HöS/HS",'C1. Verprobung'!$D$18,
IF($C1551="3 - HS",'C1. Verprobung'!$D$19,
IF($C1551="4 - HS/MS",'C1. Verprobung'!$D$20,
IF($C1551="5 - MS",'C1. Verprobung'!$D$21,
IF($C1551="6 - MS/NS",'C1. Verprobung'!$D$22,
IF($C1551="7 - NS",'C1. Verprobung'!$D$23,"-")))))))</f>
        <v>-</v>
      </c>
      <c r="Q1551" s="322" t="str">
        <f>IF($C1551="1 - HöS",'C1. Verprobung'!$E$17,
IF($C1551="2 - HöS/HS",'C1. Verprobung'!$E$18,
IF($C1551="3 - HS",'C1. Verprobung'!$E$19,
IF($C1551="4 - HS/MS",'C1. Verprobung'!$E$20,
IF($C1551="5 - MS",'C1. Verprobung'!$E$21,
IF($C1551="6 - MS/NS",'C1. Verprobung'!$E$22,
IF($C1551="7 - NS",'C1. Verprobung'!$E$23,"-")))))))</f>
        <v>-</v>
      </c>
      <c r="R1551" s="322" t="str">
        <f>IF($C1551="1 - HöS",'C1. Verprobung'!$F$17,
IF($C1551="2 - HöS/HS",'C1. Verprobung'!$F$18,
IF($C1551="3 - HS",'C1. Verprobung'!$F$19,
IF($C1551="4 - HS/MS",'C1. Verprobung'!$F$20,
IF($C1551="5 - MS",'C1. Verprobung'!$F$21,
IF($C1551="6 - MS/NS",'C1. Verprobung'!$F$22,
IF($C1551="7 - NS",'C1. Verprobung'!$F$23,"-")))))))</f>
        <v>-</v>
      </c>
      <c r="S1551" s="151"/>
      <c r="T1551" s="181">
        <f t="shared" si="118"/>
        <v>0</v>
      </c>
      <c r="U1551" s="181">
        <f t="shared" si="119"/>
        <v>0</v>
      </c>
      <c r="V1551" s="181">
        <f t="shared" si="120"/>
        <v>0</v>
      </c>
      <c r="W1551" s="181">
        <f t="shared" si="121"/>
        <v>0</v>
      </c>
      <c r="X1551" s="181">
        <f t="shared" si="122"/>
        <v>0</v>
      </c>
    </row>
    <row r="1552" spans="2:24" ht="15" customHeight="1" x14ac:dyDescent="0.2">
      <c r="B1552" s="337" t="s">
        <v>36</v>
      </c>
      <c r="C1552" s="133" t="s">
        <v>36</v>
      </c>
      <c r="D1552" s="133" t="s">
        <v>36</v>
      </c>
      <c r="E1552" s="133"/>
      <c r="F1552" s="133"/>
      <c r="G1552" s="133"/>
      <c r="H1552" s="133"/>
      <c r="I1552" s="133"/>
      <c r="J1552" s="133"/>
      <c r="K1552" s="154"/>
      <c r="L1552" s="154"/>
      <c r="M1552" s="154"/>
      <c r="N1552" s="154"/>
      <c r="O1552" s="322" t="str">
        <f>IF($C1552="1 - HöS",'C1. Verprobung'!$C$17,
IF($C1552="2 - HöS/HS",'C1. Verprobung'!$C$18,
IF($C1552="3 - HS",'C1. Verprobung'!$C$19,
IF($C1552="4 - HS/MS",'C1. Verprobung'!$C$20,
IF($C1552="5 - MS",'C1. Verprobung'!$C$21,
IF($C1552="6 - MS/NS",'C1. Verprobung'!$C$22,
IF($C1552="7 - NS",'C1. Verprobung'!$C$23,"-")))))))</f>
        <v>-</v>
      </c>
      <c r="P1552" s="322" t="str">
        <f>IF($C1552="1 - HöS",'C1. Verprobung'!$D$17,
IF($C1552="2 - HöS/HS",'C1. Verprobung'!$D$18,
IF($C1552="3 - HS",'C1. Verprobung'!$D$19,
IF($C1552="4 - HS/MS",'C1. Verprobung'!$D$20,
IF($C1552="5 - MS",'C1. Verprobung'!$D$21,
IF($C1552="6 - MS/NS",'C1. Verprobung'!$D$22,
IF($C1552="7 - NS",'C1. Verprobung'!$D$23,"-")))))))</f>
        <v>-</v>
      </c>
      <c r="Q1552" s="322" t="str">
        <f>IF($C1552="1 - HöS",'C1. Verprobung'!$E$17,
IF($C1552="2 - HöS/HS",'C1. Verprobung'!$E$18,
IF($C1552="3 - HS",'C1. Verprobung'!$E$19,
IF($C1552="4 - HS/MS",'C1. Verprobung'!$E$20,
IF($C1552="5 - MS",'C1. Verprobung'!$E$21,
IF($C1552="6 - MS/NS",'C1. Verprobung'!$E$22,
IF($C1552="7 - NS",'C1. Verprobung'!$E$23,"-")))))))</f>
        <v>-</v>
      </c>
      <c r="R1552" s="322" t="str">
        <f>IF($C1552="1 - HöS",'C1. Verprobung'!$F$17,
IF($C1552="2 - HöS/HS",'C1. Verprobung'!$F$18,
IF($C1552="3 - HS",'C1. Verprobung'!$F$19,
IF($C1552="4 - HS/MS",'C1. Verprobung'!$F$20,
IF($C1552="5 - MS",'C1. Verprobung'!$F$21,
IF($C1552="6 - MS/NS",'C1. Verprobung'!$F$22,
IF($C1552="7 - NS",'C1. Verprobung'!$F$23,"-")))))))</f>
        <v>-</v>
      </c>
      <c r="S1552" s="151"/>
      <c r="T1552" s="181">
        <f t="shared" si="118"/>
        <v>0</v>
      </c>
      <c r="U1552" s="181">
        <f t="shared" si="119"/>
        <v>0</v>
      </c>
      <c r="V1552" s="181">
        <f t="shared" si="120"/>
        <v>0</v>
      </c>
      <c r="W1552" s="181">
        <f t="shared" si="121"/>
        <v>0</v>
      </c>
      <c r="X1552" s="181">
        <f t="shared" si="122"/>
        <v>0</v>
      </c>
    </row>
    <row r="1553" spans="2:24" ht="15" customHeight="1" x14ac:dyDescent="0.2">
      <c r="B1553" s="337" t="s">
        <v>36</v>
      </c>
      <c r="C1553" s="133" t="s">
        <v>36</v>
      </c>
      <c r="D1553" s="133" t="s">
        <v>36</v>
      </c>
      <c r="E1553" s="133"/>
      <c r="F1553" s="133"/>
      <c r="G1553" s="133"/>
      <c r="H1553" s="133"/>
      <c r="I1553" s="133"/>
      <c r="J1553" s="133"/>
      <c r="K1553" s="154"/>
      <c r="L1553" s="154"/>
      <c r="M1553" s="154"/>
      <c r="N1553" s="154"/>
      <c r="O1553" s="322" t="str">
        <f>IF($C1553="1 - HöS",'C1. Verprobung'!$C$17,
IF($C1553="2 - HöS/HS",'C1. Verprobung'!$C$18,
IF($C1553="3 - HS",'C1. Verprobung'!$C$19,
IF($C1553="4 - HS/MS",'C1. Verprobung'!$C$20,
IF($C1553="5 - MS",'C1. Verprobung'!$C$21,
IF($C1553="6 - MS/NS",'C1. Verprobung'!$C$22,
IF($C1553="7 - NS",'C1. Verprobung'!$C$23,"-")))))))</f>
        <v>-</v>
      </c>
      <c r="P1553" s="322" t="str">
        <f>IF($C1553="1 - HöS",'C1. Verprobung'!$D$17,
IF($C1553="2 - HöS/HS",'C1. Verprobung'!$D$18,
IF($C1553="3 - HS",'C1. Verprobung'!$D$19,
IF($C1553="4 - HS/MS",'C1. Verprobung'!$D$20,
IF($C1553="5 - MS",'C1. Verprobung'!$D$21,
IF($C1553="6 - MS/NS",'C1. Verprobung'!$D$22,
IF($C1553="7 - NS",'C1. Verprobung'!$D$23,"-")))))))</f>
        <v>-</v>
      </c>
      <c r="Q1553" s="322" t="str">
        <f>IF($C1553="1 - HöS",'C1. Verprobung'!$E$17,
IF($C1553="2 - HöS/HS",'C1. Verprobung'!$E$18,
IF($C1553="3 - HS",'C1. Verprobung'!$E$19,
IF($C1553="4 - HS/MS",'C1. Verprobung'!$E$20,
IF($C1553="5 - MS",'C1. Verprobung'!$E$21,
IF($C1553="6 - MS/NS",'C1. Verprobung'!$E$22,
IF($C1553="7 - NS",'C1. Verprobung'!$E$23,"-")))))))</f>
        <v>-</v>
      </c>
      <c r="R1553" s="322" t="str">
        <f>IF($C1553="1 - HöS",'C1. Verprobung'!$F$17,
IF($C1553="2 - HöS/HS",'C1. Verprobung'!$F$18,
IF($C1553="3 - HS",'C1. Verprobung'!$F$19,
IF($C1553="4 - HS/MS",'C1. Verprobung'!$F$20,
IF($C1553="5 - MS",'C1. Verprobung'!$F$21,
IF($C1553="6 - MS/NS",'C1. Verprobung'!$F$22,
IF($C1553="7 - NS",'C1. Verprobung'!$F$23,"-")))))))</f>
        <v>-</v>
      </c>
      <c r="S1553" s="151"/>
      <c r="T1553" s="181">
        <f t="shared" ref="T1553:T1616" si="123">IF($B1553="§ 19 Abs. 2 Satz 1 StromNEV",(($K1553*$O1553)+($L1553*$P1553/100))*($S1553),0)</f>
        <v>0</v>
      </c>
      <c r="U1553" s="181">
        <f t="shared" ref="U1553:U1616" si="124">IF($B1553="§ 19 Abs. 2 Satz 1 StromNEV",(($M1553*$Q1553)+($N1553*$R1553/100))*($S1553),0)</f>
        <v>0</v>
      </c>
      <c r="V1553" s="181">
        <f t="shared" ref="V1553:V1616" si="125">IF($B1553="§ 19 Abs. 2 Satz 2 StromNEV",(($M1553*$Q1553)+($N1553*$R1553/100))*($S1553),0)</f>
        <v>0</v>
      </c>
      <c r="W1553" s="181">
        <f t="shared" si="121"/>
        <v>0</v>
      </c>
      <c r="X1553" s="181">
        <f t="shared" si="122"/>
        <v>0</v>
      </c>
    </row>
    <row r="1554" spans="2:24" ht="15" customHeight="1" x14ac:dyDescent="0.2">
      <c r="B1554" s="337" t="s">
        <v>36</v>
      </c>
      <c r="C1554" s="133" t="s">
        <v>36</v>
      </c>
      <c r="D1554" s="133" t="s">
        <v>36</v>
      </c>
      <c r="E1554" s="133"/>
      <c r="F1554" s="133"/>
      <c r="G1554" s="133"/>
      <c r="H1554" s="133"/>
      <c r="I1554" s="133"/>
      <c r="J1554" s="133"/>
      <c r="K1554" s="154"/>
      <c r="L1554" s="154"/>
      <c r="M1554" s="154"/>
      <c r="N1554" s="154"/>
      <c r="O1554" s="322" t="str">
        <f>IF($C1554="1 - HöS",'C1. Verprobung'!$C$17,
IF($C1554="2 - HöS/HS",'C1. Verprobung'!$C$18,
IF($C1554="3 - HS",'C1. Verprobung'!$C$19,
IF($C1554="4 - HS/MS",'C1. Verprobung'!$C$20,
IF($C1554="5 - MS",'C1. Verprobung'!$C$21,
IF($C1554="6 - MS/NS",'C1. Verprobung'!$C$22,
IF($C1554="7 - NS",'C1. Verprobung'!$C$23,"-")))))))</f>
        <v>-</v>
      </c>
      <c r="P1554" s="322" t="str">
        <f>IF($C1554="1 - HöS",'C1. Verprobung'!$D$17,
IF($C1554="2 - HöS/HS",'C1. Verprobung'!$D$18,
IF($C1554="3 - HS",'C1. Verprobung'!$D$19,
IF($C1554="4 - HS/MS",'C1. Verprobung'!$D$20,
IF($C1554="5 - MS",'C1. Verprobung'!$D$21,
IF($C1554="6 - MS/NS",'C1. Verprobung'!$D$22,
IF($C1554="7 - NS",'C1. Verprobung'!$D$23,"-")))))))</f>
        <v>-</v>
      </c>
      <c r="Q1554" s="322" t="str">
        <f>IF($C1554="1 - HöS",'C1. Verprobung'!$E$17,
IF($C1554="2 - HöS/HS",'C1. Verprobung'!$E$18,
IF($C1554="3 - HS",'C1. Verprobung'!$E$19,
IF($C1554="4 - HS/MS",'C1. Verprobung'!$E$20,
IF($C1554="5 - MS",'C1. Verprobung'!$E$21,
IF($C1554="6 - MS/NS",'C1. Verprobung'!$E$22,
IF($C1554="7 - NS",'C1. Verprobung'!$E$23,"-")))))))</f>
        <v>-</v>
      </c>
      <c r="R1554" s="322" t="str">
        <f>IF($C1554="1 - HöS",'C1. Verprobung'!$F$17,
IF($C1554="2 - HöS/HS",'C1. Verprobung'!$F$18,
IF($C1554="3 - HS",'C1. Verprobung'!$F$19,
IF($C1554="4 - HS/MS",'C1. Verprobung'!$F$20,
IF($C1554="5 - MS",'C1. Verprobung'!$F$21,
IF($C1554="6 - MS/NS",'C1. Verprobung'!$F$22,
IF($C1554="7 - NS",'C1. Verprobung'!$F$23,"-")))))))</f>
        <v>-</v>
      </c>
      <c r="S1554" s="151"/>
      <c r="T1554" s="181">
        <f t="shared" si="123"/>
        <v>0</v>
      </c>
      <c r="U1554" s="181">
        <f t="shared" si="124"/>
        <v>0</v>
      </c>
      <c r="V1554" s="181">
        <f t="shared" si="125"/>
        <v>0</v>
      </c>
      <c r="W1554" s="181">
        <f t="shared" ref="W1554:W1616" si="126">IF($B1554="§ 118 Abs. 6 Satz 9 EnWG",(($K1554*$O1554)+($L1554*$P1554/100))*($S1554),0)</f>
        <v>0</v>
      </c>
      <c r="X1554" s="181">
        <f t="shared" ref="X1554:X1616" si="127">IF($B1554="§ 118 Abs. 6 Satz 9 EnWG",(($M1554*$Q1554)+($N1554*$R1554/100))*($S1554),0)</f>
        <v>0</v>
      </c>
    </row>
    <row r="1555" spans="2:24" ht="15" customHeight="1" x14ac:dyDescent="0.2">
      <c r="B1555" s="337" t="s">
        <v>36</v>
      </c>
      <c r="C1555" s="133" t="s">
        <v>36</v>
      </c>
      <c r="D1555" s="133" t="s">
        <v>36</v>
      </c>
      <c r="E1555" s="133"/>
      <c r="F1555" s="133"/>
      <c r="G1555" s="133"/>
      <c r="H1555" s="133"/>
      <c r="I1555" s="133"/>
      <c r="J1555" s="133"/>
      <c r="K1555" s="154"/>
      <c r="L1555" s="154"/>
      <c r="M1555" s="154"/>
      <c r="N1555" s="154"/>
      <c r="O1555" s="322" t="str">
        <f>IF($C1555="1 - HöS",'C1. Verprobung'!$C$17,
IF($C1555="2 - HöS/HS",'C1. Verprobung'!$C$18,
IF($C1555="3 - HS",'C1. Verprobung'!$C$19,
IF($C1555="4 - HS/MS",'C1. Verprobung'!$C$20,
IF($C1555="5 - MS",'C1. Verprobung'!$C$21,
IF($C1555="6 - MS/NS",'C1. Verprobung'!$C$22,
IF($C1555="7 - NS",'C1. Verprobung'!$C$23,"-")))))))</f>
        <v>-</v>
      </c>
      <c r="P1555" s="322" t="str">
        <f>IF($C1555="1 - HöS",'C1. Verprobung'!$D$17,
IF($C1555="2 - HöS/HS",'C1. Verprobung'!$D$18,
IF($C1555="3 - HS",'C1. Verprobung'!$D$19,
IF($C1555="4 - HS/MS",'C1. Verprobung'!$D$20,
IF($C1555="5 - MS",'C1. Verprobung'!$D$21,
IF($C1555="6 - MS/NS",'C1. Verprobung'!$D$22,
IF($C1555="7 - NS",'C1. Verprobung'!$D$23,"-")))))))</f>
        <v>-</v>
      </c>
      <c r="Q1555" s="322" t="str">
        <f>IF($C1555="1 - HöS",'C1. Verprobung'!$E$17,
IF($C1555="2 - HöS/HS",'C1. Verprobung'!$E$18,
IF($C1555="3 - HS",'C1. Verprobung'!$E$19,
IF($C1555="4 - HS/MS",'C1. Verprobung'!$E$20,
IF($C1555="5 - MS",'C1. Verprobung'!$E$21,
IF($C1555="6 - MS/NS",'C1. Verprobung'!$E$22,
IF($C1555="7 - NS",'C1. Verprobung'!$E$23,"-")))))))</f>
        <v>-</v>
      </c>
      <c r="R1555" s="322" t="str">
        <f>IF($C1555="1 - HöS",'C1. Verprobung'!$F$17,
IF($C1555="2 - HöS/HS",'C1. Verprobung'!$F$18,
IF($C1555="3 - HS",'C1. Verprobung'!$F$19,
IF($C1555="4 - HS/MS",'C1. Verprobung'!$F$20,
IF($C1555="5 - MS",'C1. Verprobung'!$F$21,
IF($C1555="6 - MS/NS",'C1. Verprobung'!$F$22,
IF($C1555="7 - NS",'C1. Verprobung'!$F$23,"-")))))))</f>
        <v>-</v>
      </c>
      <c r="S1555" s="151"/>
      <c r="T1555" s="181">
        <f t="shared" si="123"/>
        <v>0</v>
      </c>
      <c r="U1555" s="181">
        <f t="shared" si="124"/>
        <v>0</v>
      </c>
      <c r="V1555" s="181">
        <f t="shared" si="125"/>
        <v>0</v>
      </c>
      <c r="W1555" s="181">
        <f t="shared" si="126"/>
        <v>0</v>
      </c>
      <c r="X1555" s="181">
        <f t="shared" si="127"/>
        <v>0</v>
      </c>
    </row>
    <row r="1556" spans="2:24" ht="15" customHeight="1" x14ac:dyDescent="0.2">
      <c r="B1556" s="337" t="s">
        <v>36</v>
      </c>
      <c r="C1556" s="133" t="s">
        <v>36</v>
      </c>
      <c r="D1556" s="133" t="s">
        <v>36</v>
      </c>
      <c r="E1556" s="133"/>
      <c r="F1556" s="133"/>
      <c r="G1556" s="133"/>
      <c r="H1556" s="133"/>
      <c r="I1556" s="133"/>
      <c r="J1556" s="133"/>
      <c r="K1556" s="154"/>
      <c r="L1556" s="154"/>
      <c r="M1556" s="154"/>
      <c r="N1556" s="154"/>
      <c r="O1556" s="322" t="str">
        <f>IF($C1556="1 - HöS",'C1. Verprobung'!$C$17,
IF($C1556="2 - HöS/HS",'C1. Verprobung'!$C$18,
IF($C1556="3 - HS",'C1. Verprobung'!$C$19,
IF($C1556="4 - HS/MS",'C1. Verprobung'!$C$20,
IF($C1556="5 - MS",'C1. Verprobung'!$C$21,
IF($C1556="6 - MS/NS",'C1. Verprobung'!$C$22,
IF($C1556="7 - NS",'C1. Verprobung'!$C$23,"-")))))))</f>
        <v>-</v>
      </c>
      <c r="P1556" s="322" t="str">
        <f>IF($C1556="1 - HöS",'C1. Verprobung'!$D$17,
IF($C1556="2 - HöS/HS",'C1. Verprobung'!$D$18,
IF($C1556="3 - HS",'C1. Verprobung'!$D$19,
IF($C1556="4 - HS/MS",'C1. Verprobung'!$D$20,
IF($C1556="5 - MS",'C1. Verprobung'!$D$21,
IF($C1556="6 - MS/NS",'C1. Verprobung'!$D$22,
IF($C1556="7 - NS",'C1. Verprobung'!$D$23,"-")))))))</f>
        <v>-</v>
      </c>
      <c r="Q1556" s="322" t="str">
        <f>IF($C1556="1 - HöS",'C1. Verprobung'!$E$17,
IF($C1556="2 - HöS/HS",'C1. Verprobung'!$E$18,
IF($C1556="3 - HS",'C1. Verprobung'!$E$19,
IF($C1556="4 - HS/MS",'C1. Verprobung'!$E$20,
IF($C1556="5 - MS",'C1. Verprobung'!$E$21,
IF($C1556="6 - MS/NS",'C1. Verprobung'!$E$22,
IF($C1556="7 - NS",'C1. Verprobung'!$E$23,"-")))))))</f>
        <v>-</v>
      </c>
      <c r="R1556" s="322" t="str">
        <f>IF($C1556="1 - HöS",'C1. Verprobung'!$F$17,
IF($C1556="2 - HöS/HS",'C1. Verprobung'!$F$18,
IF($C1556="3 - HS",'C1. Verprobung'!$F$19,
IF($C1556="4 - HS/MS",'C1. Verprobung'!$F$20,
IF($C1556="5 - MS",'C1. Verprobung'!$F$21,
IF($C1556="6 - MS/NS",'C1. Verprobung'!$F$22,
IF($C1556="7 - NS",'C1. Verprobung'!$F$23,"-")))))))</f>
        <v>-</v>
      </c>
      <c r="S1556" s="151"/>
      <c r="T1556" s="181">
        <f t="shared" si="123"/>
        <v>0</v>
      </c>
      <c r="U1556" s="181">
        <f t="shared" si="124"/>
        <v>0</v>
      </c>
      <c r="V1556" s="181">
        <f t="shared" si="125"/>
        <v>0</v>
      </c>
      <c r="W1556" s="181">
        <f t="shared" si="126"/>
        <v>0</v>
      </c>
      <c r="X1556" s="181">
        <f t="shared" si="127"/>
        <v>0</v>
      </c>
    </row>
    <row r="1557" spans="2:24" ht="15" customHeight="1" x14ac:dyDescent="0.2">
      <c r="B1557" s="337" t="s">
        <v>36</v>
      </c>
      <c r="C1557" s="133" t="s">
        <v>36</v>
      </c>
      <c r="D1557" s="133" t="s">
        <v>36</v>
      </c>
      <c r="E1557" s="133"/>
      <c r="F1557" s="133"/>
      <c r="G1557" s="133"/>
      <c r="H1557" s="133"/>
      <c r="I1557" s="133"/>
      <c r="J1557" s="133"/>
      <c r="K1557" s="154"/>
      <c r="L1557" s="154"/>
      <c r="M1557" s="154"/>
      <c r="N1557" s="154"/>
      <c r="O1557" s="322" t="str">
        <f>IF($C1557="1 - HöS",'C1. Verprobung'!$C$17,
IF($C1557="2 - HöS/HS",'C1. Verprobung'!$C$18,
IF($C1557="3 - HS",'C1. Verprobung'!$C$19,
IF($C1557="4 - HS/MS",'C1. Verprobung'!$C$20,
IF($C1557="5 - MS",'C1. Verprobung'!$C$21,
IF($C1557="6 - MS/NS",'C1. Verprobung'!$C$22,
IF($C1557="7 - NS",'C1. Verprobung'!$C$23,"-")))))))</f>
        <v>-</v>
      </c>
      <c r="P1557" s="322" t="str">
        <f>IF($C1557="1 - HöS",'C1. Verprobung'!$D$17,
IF($C1557="2 - HöS/HS",'C1. Verprobung'!$D$18,
IF($C1557="3 - HS",'C1. Verprobung'!$D$19,
IF($C1557="4 - HS/MS",'C1. Verprobung'!$D$20,
IF($C1557="5 - MS",'C1. Verprobung'!$D$21,
IF($C1557="6 - MS/NS",'C1. Verprobung'!$D$22,
IF($C1557="7 - NS",'C1. Verprobung'!$D$23,"-")))))))</f>
        <v>-</v>
      </c>
      <c r="Q1557" s="322" t="str">
        <f>IF($C1557="1 - HöS",'C1. Verprobung'!$E$17,
IF($C1557="2 - HöS/HS",'C1. Verprobung'!$E$18,
IF($C1557="3 - HS",'C1. Verprobung'!$E$19,
IF($C1557="4 - HS/MS",'C1. Verprobung'!$E$20,
IF($C1557="5 - MS",'C1. Verprobung'!$E$21,
IF($C1557="6 - MS/NS",'C1. Verprobung'!$E$22,
IF($C1557="7 - NS",'C1. Verprobung'!$E$23,"-")))))))</f>
        <v>-</v>
      </c>
      <c r="R1557" s="322" t="str">
        <f>IF($C1557="1 - HöS",'C1. Verprobung'!$F$17,
IF($C1557="2 - HöS/HS",'C1. Verprobung'!$F$18,
IF($C1557="3 - HS",'C1. Verprobung'!$F$19,
IF($C1557="4 - HS/MS",'C1. Verprobung'!$F$20,
IF($C1557="5 - MS",'C1. Verprobung'!$F$21,
IF($C1557="6 - MS/NS",'C1. Verprobung'!$F$22,
IF($C1557="7 - NS",'C1. Verprobung'!$F$23,"-")))))))</f>
        <v>-</v>
      </c>
      <c r="S1557" s="151"/>
      <c r="T1557" s="181">
        <f t="shared" si="123"/>
        <v>0</v>
      </c>
      <c r="U1557" s="181">
        <f t="shared" si="124"/>
        <v>0</v>
      </c>
      <c r="V1557" s="181">
        <f t="shared" si="125"/>
        <v>0</v>
      </c>
      <c r="W1557" s="181">
        <f t="shared" si="126"/>
        <v>0</v>
      </c>
      <c r="X1557" s="181">
        <f t="shared" si="127"/>
        <v>0</v>
      </c>
    </row>
    <row r="1558" spans="2:24" ht="15" customHeight="1" x14ac:dyDescent="0.2">
      <c r="B1558" s="337" t="s">
        <v>36</v>
      </c>
      <c r="C1558" s="133" t="s">
        <v>36</v>
      </c>
      <c r="D1558" s="133" t="s">
        <v>36</v>
      </c>
      <c r="E1558" s="133"/>
      <c r="F1558" s="133"/>
      <c r="G1558" s="133"/>
      <c r="H1558" s="133"/>
      <c r="I1558" s="133"/>
      <c r="J1558" s="133"/>
      <c r="K1558" s="154"/>
      <c r="L1558" s="154"/>
      <c r="M1558" s="154"/>
      <c r="N1558" s="154"/>
      <c r="O1558" s="322" t="str">
        <f>IF($C1558="1 - HöS",'C1. Verprobung'!$C$17,
IF($C1558="2 - HöS/HS",'C1. Verprobung'!$C$18,
IF($C1558="3 - HS",'C1. Verprobung'!$C$19,
IF($C1558="4 - HS/MS",'C1. Verprobung'!$C$20,
IF($C1558="5 - MS",'C1. Verprobung'!$C$21,
IF($C1558="6 - MS/NS",'C1. Verprobung'!$C$22,
IF($C1558="7 - NS",'C1. Verprobung'!$C$23,"-")))))))</f>
        <v>-</v>
      </c>
      <c r="P1558" s="322" t="str">
        <f>IF($C1558="1 - HöS",'C1. Verprobung'!$D$17,
IF($C1558="2 - HöS/HS",'C1. Verprobung'!$D$18,
IF($C1558="3 - HS",'C1. Verprobung'!$D$19,
IF($C1558="4 - HS/MS",'C1. Verprobung'!$D$20,
IF($C1558="5 - MS",'C1. Verprobung'!$D$21,
IF($C1558="6 - MS/NS",'C1. Verprobung'!$D$22,
IF($C1558="7 - NS",'C1. Verprobung'!$D$23,"-")))))))</f>
        <v>-</v>
      </c>
      <c r="Q1558" s="322" t="str">
        <f>IF($C1558="1 - HöS",'C1. Verprobung'!$E$17,
IF($C1558="2 - HöS/HS",'C1. Verprobung'!$E$18,
IF($C1558="3 - HS",'C1. Verprobung'!$E$19,
IF($C1558="4 - HS/MS",'C1. Verprobung'!$E$20,
IF($C1558="5 - MS",'C1. Verprobung'!$E$21,
IF($C1558="6 - MS/NS",'C1. Verprobung'!$E$22,
IF($C1558="7 - NS",'C1. Verprobung'!$E$23,"-")))))))</f>
        <v>-</v>
      </c>
      <c r="R1558" s="322" t="str">
        <f>IF($C1558="1 - HöS",'C1. Verprobung'!$F$17,
IF($C1558="2 - HöS/HS",'C1. Verprobung'!$F$18,
IF($C1558="3 - HS",'C1. Verprobung'!$F$19,
IF($C1558="4 - HS/MS",'C1. Verprobung'!$F$20,
IF($C1558="5 - MS",'C1. Verprobung'!$F$21,
IF($C1558="6 - MS/NS",'C1. Verprobung'!$F$22,
IF($C1558="7 - NS",'C1. Verprobung'!$F$23,"-")))))))</f>
        <v>-</v>
      </c>
      <c r="S1558" s="151"/>
      <c r="T1558" s="181">
        <f t="shared" si="123"/>
        <v>0</v>
      </c>
      <c r="U1558" s="181">
        <f t="shared" si="124"/>
        <v>0</v>
      </c>
      <c r="V1558" s="181">
        <f t="shared" si="125"/>
        <v>0</v>
      </c>
      <c r="W1558" s="181">
        <f t="shared" si="126"/>
        <v>0</v>
      </c>
      <c r="X1558" s="181">
        <f t="shared" si="127"/>
        <v>0</v>
      </c>
    </row>
    <row r="1559" spans="2:24" ht="15" customHeight="1" x14ac:dyDescent="0.2">
      <c r="B1559" s="337" t="s">
        <v>36</v>
      </c>
      <c r="C1559" s="133" t="s">
        <v>36</v>
      </c>
      <c r="D1559" s="133" t="s">
        <v>36</v>
      </c>
      <c r="E1559" s="133"/>
      <c r="F1559" s="133"/>
      <c r="G1559" s="133"/>
      <c r="H1559" s="133"/>
      <c r="I1559" s="133"/>
      <c r="J1559" s="133"/>
      <c r="K1559" s="154"/>
      <c r="L1559" s="154"/>
      <c r="M1559" s="154"/>
      <c r="N1559" s="154"/>
      <c r="O1559" s="322" t="str">
        <f>IF($C1559="1 - HöS",'C1. Verprobung'!$C$17,
IF($C1559="2 - HöS/HS",'C1. Verprobung'!$C$18,
IF($C1559="3 - HS",'C1. Verprobung'!$C$19,
IF($C1559="4 - HS/MS",'C1. Verprobung'!$C$20,
IF($C1559="5 - MS",'C1. Verprobung'!$C$21,
IF($C1559="6 - MS/NS",'C1. Verprobung'!$C$22,
IF($C1559="7 - NS",'C1. Verprobung'!$C$23,"-")))))))</f>
        <v>-</v>
      </c>
      <c r="P1559" s="322" t="str">
        <f>IF($C1559="1 - HöS",'C1. Verprobung'!$D$17,
IF($C1559="2 - HöS/HS",'C1. Verprobung'!$D$18,
IF($C1559="3 - HS",'C1. Verprobung'!$D$19,
IF($C1559="4 - HS/MS",'C1. Verprobung'!$D$20,
IF($C1559="5 - MS",'C1. Verprobung'!$D$21,
IF($C1559="6 - MS/NS",'C1. Verprobung'!$D$22,
IF($C1559="7 - NS",'C1. Verprobung'!$D$23,"-")))))))</f>
        <v>-</v>
      </c>
      <c r="Q1559" s="322" t="str">
        <f>IF($C1559="1 - HöS",'C1. Verprobung'!$E$17,
IF($C1559="2 - HöS/HS",'C1. Verprobung'!$E$18,
IF($C1559="3 - HS",'C1. Verprobung'!$E$19,
IF($C1559="4 - HS/MS",'C1. Verprobung'!$E$20,
IF($C1559="5 - MS",'C1. Verprobung'!$E$21,
IF($C1559="6 - MS/NS",'C1. Verprobung'!$E$22,
IF($C1559="7 - NS",'C1. Verprobung'!$E$23,"-")))))))</f>
        <v>-</v>
      </c>
      <c r="R1559" s="322" t="str">
        <f>IF($C1559="1 - HöS",'C1. Verprobung'!$F$17,
IF($C1559="2 - HöS/HS",'C1. Verprobung'!$F$18,
IF($C1559="3 - HS",'C1. Verprobung'!$F$19,
IF($C1559="4 - HS/MS",'C1. Verprobung'!$F$20,
IF($C1559="5 - MS",'C1. Verprobung'!$F$21,
IF($C1559="6 - MS/NS",'C1. Verprobung'!$F$22,
IF($C1559="7 - NS",'C1. Verprobung'!$F$23,"-")))))))</f>
        <v>-</v>
      </c>
      <c r="S1559" s="151"/>
      <c r="T1559" s="181">
        <f t="shared" si="123"/>
        <v>0</v>
      </c>
      <c r="U1559" s="181">
        <f t="shared" si="124"/>
        <v>0</v>
      </c>
      <c r="V1559" s="181">
        <f t="shared" si="125"/>
        <v>0</v>
      </c>
      <c r="W1559" s="181">
        <f t="shared" si="126"/>
        <v>0</v>
      </c>
      <c r="X1559" s="181">
        <f t="shared" si="127"/>
        <v>0</v>
      </c>
    </row>
    <row r="1560" spans="2:24" ht="15" customHeight="1" x14ac:dyDescent="0.2">
      <c r="B1560" s="337" t="s">
        <v>36</v>
      </c>
      <c r="C1560" s="133" t="s">
        <v>36</v>
      </c>
      <c r="D1560" s="133" t="s">
        <v>36</v>
      </c>
      <c r="E1560" s="133"/>
      <c r="F1560" s="133"/>
      <c r="G1560" s="133"/>
      <c r="H1560" s="133"/>
      <c r="I1560" s="133"/>
      <c r="J1560" s="133"/>
      <c r="K1560" s="154"/>
      <c r="L1560" s="154"/>
      <c r="M1560" s="154"/>
      <c r="N1560" s="154"/>
      <c r="O1560" s="322" t="str">
        <f>IF($C1560="1 - HöS",'C1. Verprobung'!$C$17,
IF($C1560="2 - HöS/HS",'C1. Verprobung'!$C$18,
IF($C1560="3 - HS",'C1. Verprobung'!$C$19,
IF($C1560="4 - HS/MS",'C1. Verprobung'!$C$20,
IF($C1560="5 - MS",'C1. Verprobung'!$C$21,
IF($C1560="6 - MS/NS",'C1. Verprobung'!$C$22,
IF($C1560="7 - NS",'C1. Verprobung'!$C$23,"-")))))))</f>
        <v>-</v>
      </c>
      <c r="P1560" s="322" t="str">
        <f>IF($C1560="1 - HöS",'C1. Verprobung'!$D$17,
IF($C1560="2 - HöS/HS",'C1. Verprobung'!$D$18,
IF($C1560="3 - HS",'C1. Verprobung'!$D$19,
IF($C1560="4 - HS/MS",'C1. Verprobung'!$D$20,
IF($C1560="5 - MS",'C1. Verprobung'!$D$21,
IF($C1560="6 - MS/NS",'C1. Verprobung'!$D$22,
IF($C1560="7 - NS",'C1. Verprobung'!$D$23,"-")))))))</f>
        <v>-</v>
      </c>
      <c r="Q1560" s="322" t="str">
        <f>IF($C1560="1 - HöS",'C1. Verprobung'!$E$17,
IF($C1560="2 - HöS/HS",'C1. Verprobung'!$E$18,
IF($C1560="3 - HS",'C1. Verprobung'!$E$19,
IF($C1560="4 - HS/MS",'C1. Verprobung'!$E$20,
IF($C1560="5 - MS",'C1. Verprobung'!$E$21,
IF($C1560="6 - MS/NS",'C1. Verprobung'!$E$22,
IF($C1560="7 - NS",'C1. Verprobung'!$E$23,"-")))))))</f>
        <v>-</v>
      </c>
      <c r="R1560" s="322" t="str">
        <f>IF($C1560="1 - HöS",'C1. Verprobung'!$F$17,
IF($C1560="2 - HöS/HS",'C1. Verprobung'!$F$18,
IF($C1560="3 - HS",'C1. Verprobung'!$F$19,
IF($C1560="4 - HS/MS",'C1. Verprobung'!$F$20,
IF($C1560="5 - MS",'C1. Verprobung'!$F$21,
IF($C1560="6 - MS/NS",'C1. Verprobung'!$F$22,
IF($C1560="7 - NS",'C1. Verprobung'!$F$23,"-")))))))</f>
        <v>-</v>
      </c>
      <c r="S1560" s="151"/>
      <c r="T1560" s="181">
        <f t="shared" si="123"/>
        <v>0</v>
      </c>
      <c r="U1560" s="181">
        <f t="shared" si="124"/>
        <v>0</v>
      </c>
      <c r="V1560" s="181">
        <f t="shared" si="125"/>
        <v>0</v>
      </c>
      <c r="W1560" s="181">
        <f t="shared" si="126"/>
        <v>0</v>
      </c>
      <c r="X1560" s="181">
        <f t="shared" si="127"/>
        <v>0</v>
      </c>
    </row>
    <row r="1561" spans="2:24" ht="15" customHeight="1" x14ac:dyDescent="0.2">
      <c r="B1561" s="337" t="s">
        <v>36</v>
      </c>
      <c r="C1561" s="133" t="s">
        <v>36</v>
      </c>
      <c r="D1561" s="133" t="s">
        <v>36</v>
      </c>
      <c r="E1561" s="133"/>
      <c r="F1561" s="133"/>
      <c r="G1561" s="133"/>
      <c r="H1561" s="133"/>
      <c r="I1561" s="133"/>
      <c r="J1561" s="133"/>
      <c r="K1561" s="154"/>
      <c r="L1561" s="154"/>
      <c r="M1561" s="154"/>
      <c r="N1561" s="154"/>
      <c r="O1561" s="322" t="str">
        <f>IF($C1561="1 - HöS",'C1. Verprobung'!$C$17,
IF($C1561="2 - HöS/HS",'C1. Verprobung'!$C$18,
IF($C1561="3 - HS",'C1. Verprobung'!$C$19,
IF($C1561="4 - HS/MS",'C1. Verprobung'!$C$20,
IF($C1561="5 - MS",'C1. Verprobung'!$C$21,
IF($C1561="6 - MS/NS",'C1. Verprobung'!$C$22,
IF($C1561="7 - NS",'C1. Verprobung'!$C$23,"-")))))))</f>
        <v>-</v>
      </c>
      <c r="P1561" s="322" t="str">
        <f>IF($C1561="1 - HöS",'C1. Verprobung'!$D$17,
IF($C1561="2 - HöS/HS",'C1. Verprobung'!$D$18,
IF($C1561="3 - HS",'C1. Verprobung'!$D$19,
IF($C1561="4 - HS/MS",'C1. Verprobung'!$D$20,
IF($C1561="5 - MS",'C1. Verprobung'!$D$21,
IF($C1561="6 - MS/NS",'C1. Verprobung'!$D$22,
IF($C1561="7 - NS",'C1. Verprobung'!$D$23,"-")))))))</f>
        <v>-</v>
      </c>
      <c r="Q1561" s="322" t="str">
        <f>IF($C1561="1 - HöS",'C1. Verprobung'!$E$17,
IF($C1561="2 - HöS/HS",'C1. Verprobung'!$E$18,
IF($C1561="3 - HS",'C1. Verprobung'!$E$19,
IF($C1561="4 - HS/MS",'C1. Verprobung'!$E$20,
IF($C1561="5 - MS",'C1. Verprobung'!$E$21,
IF($C1561="6 - MS/NS",'C1. Verprobung'!$E$22,
IF($C1561="7 - NS",'C1. Verprobung'!$E$23,"-")))))))</f>
        <v>-</v>
      </c>
      <c r="R1561" s="322" t="str">
        <f>IF($C1561="1 - HöS",'C1. Verprobung'!$F$17,
IF($C1561="2 - HöS/HS",'C1. Verprobung'!$F$18,
IF($C1561="3 - HS",'C1. Verprobung'!$F$19,
IF($C1561="4 - HS/MS",'C1. Verprobung'!$F$20,
IF($C1561="5 - MS",'C1. Verprobung'!$F$21,
IF($C1561="6 - MS/NS",'C1. Verprobung'!$F$22,
IF($C1561="7 - NS",'C1. Verprobung'!$F$23,"-")))))))</f>
        <v>-</v>
      </c>
      <c r="S1561" s="151"/>
      <c r="T1561" s="181">
        <f t="shared" si="123"/>
        <v>0</v>
      </c>
      <c r="U1561" s="181">
        <f t="shared" si="124"/>
        <v>0</v>
      </c>
      <c r="V1561" s="181">
        <f t="shared" si="125"/>
        <v>0</v>
      </c>
      <c r="W1561" s="181">
        <f t="shared" si="126"/>
        <v>0</v>
      </c>
      <c r="X1561" s="181">
        <f t="shared" si="127"/>
        <v>0</v>
      </c>
    </row>
    <row r="1562" spans="2:24" ht="15" customHeight="1" x14ac:dyDescent="0.2">
      <c r="B1562" s="337" t="s">
        <v>36</v>
      </c>
      <c r="C1562" s="133" t="s">
        <v>36</v>
      </c>
      <c r="D1562" s="133" t="s">
        <v>36</v>
      </c>
      <c r="E1562" s="133"/>
      <c r="F1562" s="133"/>
      <c r="G1562" s="133"/>
      <c r="H1562" s="133"/>
      <c r="I1562" s="133"/>
      <c r="J1562" s="133"/>
      <c r="K1562" s="154"/>
      <c r="L1562" s="154"/>
      <c r="M1562" s="154"/>
      <c r="N1562" s="154"/>
      <c r="O1562" s="322" t="str">
        <f>IF($C1562="1 - HöS",'C1. Verprobung'!$C$17,
IF($C1562="2 - HöS/HS",'C1. Verprobung'!$C$18,
IF($C1562="3 - HS",'C1. Verprobung'!$C$19,
IF($C1562="4 - HS/MS",'C1. Verprobung'!$C$20,
IF($C1562="5 - MS",'C1. Verprobung'!$C$21,
IF($C1562="6 - MS/NS",'C1. Verprobung'!$C$22,
IF($C1562="7 - NS",'C1. Verprobung'!$C$23,"-")))))))</f>
        <v>-</v>
      </c>
      <c r="P1562" s="322" t="str">
        <f>IF($C1562="1 - HöS",'C1. Verprobung'!$D$17,
IF($C1562="2 - HöS/HS",'C1. Verprobung'!$D$18,
IF($C1562="3 - HS",'C1. Verprobung'!$D$19,
IF($C1562="4 - HS/MS",'C1. Verprobung'!$D$20,
IF($C1562="5 - MS",'C1. Verprobung'!$D$21,
IF($C1562="6 - MS/NS",'C1. Verprobung'!$D$22,
IF($C1562="7 - NS",'C1. Verprobung'!$D$23,"-")))))))</f>
        <v>-</v>
      </c>
      <c r="Q1562" s="322" t="str">
        <f>IF($C1562="1 - HöS",'C1. Verprobung'!$E$17,
IF($C1562="2 - HöS/HS",'C1. Verprobung'!$E$18,
IF($C1562="3 - HS",'C1. Verprobung'!$E$19,
IF($C1562="4 - HS/MS",'C1. Verprobung'!$E$20,
IF($C1562="5 - MS",'C1. Verprobung'!$E$21,
IF($C1562="6 - MS/NS",'C1. Verprobung'!$E$22,
IF($C1562="7 - NS",'C1. Verprobung'!$E$23,"-")))))))</f>
        <v>-</v>
      </c>
      <c r="R1562" s="322" t="str">
        <f>IF($C1562="1 - HöS",'C1. Verprobung'!$F$17,
IF($C1562="2 - HöS/HS",'C1. Verprobung'!$F$18,
IF($C1562="3 - HS",'C1. Verprobung'!$F$19,
IF($C1562="4 - HS/MS",'C1. Verprobung'!$F$20,
IF($C1562="5 - MS",'C1. Verprobung'!$F$21,
IF($C1562="6 - MS/NS",'C1. Verprobung'!$F$22,
IF($C1562="7 - NS",'C1. Verprobung'!$F$23,"-")))))))</f>
        <v>-</v>
      </c>
      <c r="S1562" s="151"/>
      <c r="T1562" s="181">
        <f t="shared" si="123"/>
        <v>0</v>
      </c>
      <c r="U1562" s="181">
        <f t="shared" si="124"/>
        <v>0</v>
      </c>
      <c r="V1562" s="181">
        <f t="shared" si="125"/>
        <v>0</v>
      </c>
      <c r="W1562" s="181">
        <f t="shared" si="126"/>
        <v>0</v>
      </c>
      <c r="X1562" s="181">
        <f t="shared" si="127"/>
        <v>0</v>
      </c>
    </row>
    <row r="1563" spans="2:24" ht="15" customHeight="1" x14ac:dyDescent="0.2">
      <c r="B1563" s="337" t="s">
        <v>36</v>
      </c>
      <c r="C1563" s="133" t="s">
        <v>36</v>
      </c>
      <c r="D1563" s="133" t="s">
        <v>36</v>
      </c>
      <c r="E1563" s="133"/>
      <c r="F1563" s="133"/>
      <c r="G1563" s="133"/>
      <c r="H1563" s="133"/>
      <c r="I1563" s="133"/>
      <c r="J1563" s="133"/>
      <c r="K1563" s="154"/>
      <c r="L1563" s="154"/>
      <c r="M1563" s="154"/>
      <c r="N1563" s="154"/>
      <c r="O1563" s="322" t="str">
        <f>IF($C1563="1 - HöS",'C1. Verprobung'!$C$17,
IF($C1563="2 - HöS/HS",'C1. Verprobung'!$C$18,
IF($C1563="3 - HS",'C1. Verprobung'!$C$19,
IF($C1563="4 - HS/MS",'C1. Verprobung'!$C$20,
IF($C1563="5 - MS",'C1. Verprobung'!$C$21,
IF($C1563="6 - MS/NS",'C1. Verprobung'!$C$22,
IF($C1563="7 - NS",'C1. Verprobung'!$C$23,"-")))))))</f>
        <v>-</v>
      </c>
      <c r="P1563" s="322" t="str">
        <f>IF($C1563="1 - HöS",'C1. Verprobung'!$D$17,
IF($C1563="2 - HöS/HS",'C1. Verprobung'!$D$18,
IF($C1563="3 - HS",'C1. Verprobung'!$D$19,
IF($C1563="4 - HS/MS",'C1. Verprobung'!$D$20,
IF($C1563="5 - MS",'C1. Verprobung'!$D$21,
IF($C1563="6 - MS/NS",'C1. Verprobung'!$D$22,
IF($C1563="7 - NS",'C1. Verprobung'!$D$23,"-")))))))</f>
        <v>-</v>
      </c>
      <c r="Q1563" s="322" t="str">
        <f>IF($C1563="1 - HöS",'C1. Verprobung'!$E$17,
IF($C1563="2 - HöS/HS",'C1. Verprobung'!$E$18,
IF($C1563="3 - HS",'C1. Verprobung'!$E$19,
IF($C1563="4 - HS/MS",'C1. Verprobung'!$E$20,
IF($C1563="5 - MS",'C1. Verprobung'!$E$21,
IF($C1563="6 - MS/NS",'C1. Verprobung'!$E$22,
IF($C1563="7 - NS",'C1. Verprobung'!$E$23,"-")))))))</f>
        <v>-</v>
      </c>
      <c r="R1563" s="322" t="str">
        <f>IF($C1563="1 - HöS",'C1. Verprobung'!$F$17,
IF($C1563="2 - HöS/HS",'C1. Verprobung'!$F$18,
IF($C1563="3 - HS",'C1. Verprobung'!$F$19,
IF($C1563="4 - HS/MS",'C1. Verprobung'!$F$20,
IF($C1563="5 - MS",'C1. Verprobung'!$F$21,
IF($C1563="6 - MS/NS",'C1. Verprobung'!$F$22,
IF($C1563="7 - NS",'C1. Verprobung'!$F$23,"-")))))))</f>
        <v>-</v>
      </c>
      <c r="S1563" s="151"/>
      <c r="T1563" s="181">
        <f t="shared" si="123"/>
        <v>0</v>
      </c>
      <c r="U1563" s="181">
        <f t="shared" si="124"/>
        <v>0</v>
      </c>
      <c r="V1563" s="181">
        <f t="shared" si="125"/>
        <v>0</v>
      </c>
      <c r="W1563" s="181">
        <f t="shared" si="126"/>
        <v>0</v>
      </c>
      <c r="X1563" s="181">
        <f t="shared" si="127"/>
        <v>0</v>
      </c>
    </row>
    <row r="1564" spans="2:24" ht="15" customHeight="1" x14ac:dyDescent="0.2">
      <c r="B1564" s="337" t="s">
        <v>36</v>
      </c>
      <c r="C1564" s="133" t="s">
        <v>36</v>
      </c>
      <c r="D1564" s="133" t="s">
        <v>36</v>
      </c>
      <c r="E1564" s="133"/>
      <c r="F1564" s="133"/>
      <c r="G1564" s="133"/>
      <c r="H1564" s="133"/>
      <c r="I1564" s="133"/>
      <c r="J1564" s="133"/>
      <c r="K1564" s="154"/>
      <c r="L1564" s="154"/>
      <c r="M1564" s="154"/>
      <c r="N1564" s="154"/>
      <c r="O1564" s="322" t="str">
        <f>IF($C1564="1 - HöS",'C1. Verprobung'!$C$17,
IF($C1564="2 - HöS/HS",'C1. Verprobung'!$C$18,
IF($C1564="3 - HS",'C1. Verprobung'!$C$19,
IF($C1564="4 - HS/MS",'C1. Verprobung'!$C$20,
IF($C1564="5 - MS",'C1. Verprobung'!$C$21,
IF($C1564="6 - MS/NS",'C1. Verprobung'!$C$22,
IF($C1564="7 - NS",'C1. Verprobung'!$C$23,"-")))))))</f>
        <v>-</v>
      </c>
      <c r="P1564" s="322" t="str">
        <f>IF($C1564="1 - HöS",'C1. Verprobung'!$D$17,
IF($C1564="2 - HöS/HS",'C1. Verprobung'!$D$18,
IF($C1564="3 - HS",'C1. Verprobung'!$D$19,
IF($C1564="4 - HS/MS",'C1. Verprobung'!$D$20,
IF($C1564="5 - MS",'C1. Verprobung'!$D$21,
IF($C1564="6 - MS/NS",'C1. Verprobung'!$D$22,
IF($C1564="7 - NS",'C1. Verprobung'!$D$23,"-")))))))</f>
        <v>-</v>
      </c>
      <c r="Q1564" s="322" t="str">
        <f>IF($C1564="1 - HöS",'C1. Verprobung'!$E$17,
IF($C1564="2 - HöS/HS",'C1. Verprobung'!$E$18,
IF($C1564="3 - HS",'C1. Verprobung'!$E$19,
IF($C1564="4 - HS/MS",'C1. Verprobung'!$E$20,
IF($C1564="5 - MS",'C1. Verprobung'!$E$21,
IF($C1564="6 - MS/NS",'C1. Verprobung'!$E$22,
IF($C1564="7 - NS",'C1. Verprobung'!$E$23,"-")))))))</f>
        <v>-</v>
      </c>
      <c r="R1564" s="322" t="str">
        <f>IF($C1564="1 - HöS",'C1. Verprobung'!$F$17,
IF($C1564="2 - HöS/HS",'C1. Verprobung'!$F$18,
IF($C1564="3 - HS",'C1. Verprobung'!$F$19,
IF($C1564="4 - HS/MS",'C1. Verprobung'!$F$20,
IF($C1564="5 - MS",'C1. Verprobung'!$F$21,
IF($C1564="6 - MS/NS",'C1. Verprobung'!$F$22,
IF($C1564="7 - NS",'C1. Verprobung'!$F$23,"-")))))))</f>
        <v>-</v>
      </c>
      <c r="S1564" s="151"/>
      <c r="T1564" s="181">
        <f t="shared" si="123"/>
        <v>0</v>
      </c>
      <c r="U1564" s="181">
        <f t="shared" si="124"/>
        <v>0</v>
      </c>
      <c r="V1564" s="181">
        <f t="shared" si="125"/>
        <v>0</v>
      </c>
      <c r="W1564" s="181">
        <f t="shared" si="126"/>
        <v>0</v>
      </c>
      <c r="X1564" s="181">
        <f t="shared" si="127"/>
        <v>0</v>
      </c>
    </row>
    <row r="1565" spans="2:24" ht="15" customHeight="1" x14ac:dyDescent="0.2">
      <c r="B1565" s="337" t="s">
        <v>36</v>
      </c>
      <c r="C1565" s="133" t="s">
        <v>36</v>
      </c>
      <c r="D1565" s="133" t="s">
        <v>36</v>
      </c>
      <c r="E1565" s="133"/>
      <c r="F1565" s="133"/>
      <c r="G1565" s="133"/>
      <c r="H1565" s="133"/>
      <c r="I1565" s="133"/>
      <c r="J1565" s="133"/>
      <c r="K1565" s="154"/>
      <c r="L1565" s="154"/>
      <c r="M1565" s="154"/>
      <c r="N1565" s="154"/>
      <c r="O1565" s="322" t="str">
        <f>IF($C1565="1 - HöS",'C1. Verprobung'!$C$17,
IF($C1565="2 - HöS/HS",'C1. Verprobung'!$C$18,
IF($C1565="3 - HS",'C1. Verprobung'!$C$19,
IF($C1565="4 - HS/MS",'C1. Verprobung'!$C$20,
IF($C1565="5 - MS",'C1. Verprobung'!$C$21,
IF($C1565="6 - MS/NS",'C1. Verprobung'!$C$22,
IF($C1565="7 - NS",'C1. Verprobung'!$C$23,"-")))))))</f>
        <v>-</v>
      </c>
      <c r="P1565" s="322" t="str">
        <f>IF($C1565="1 - HöS",'C1. Verprobung'!$D$17,
IF($C1565="2 - HöS/HS",'C1. Verprobung'!$D$18,
IF($C1565="3 - HS",'C1. Verprobung'!$D$19,
IF($C1565="4 - HS/MS",'C1. Verprobung'!$D$20,
IF($C1565="5 - MS",'C1. Verprobung'!$D$21,
IF($C1565="6 - MS/NS",'C1. Verprobung'!$D$22,
IF($C1565="7 - NS",'C1. Verprobung'!$D$23,"-")))))))</f>
        <v>-</v>
      </c>
      <c r="Q1565" s="322" t="str">
        <f>IF($C1565="1 - HöS",'C1. Verprobung'!$E$17,
IF($C1565="2 - HöS/HS",'C1. Verprobung'!$E$18,
IF($C1565="3 - HS",'C1. Verprobung'!$E$19,
IF($C1565="4 - HS/MS",'C1. Verprobung'!$E$20,
IF($C1565="5 - MS",'C1. Verprobung'!$E$21,
IF($C1565="6 - MS/NS",'C1. Verprobung'!$E$22,
IF($C1565="7 - NS",'C1. Verprobung'!$E$23,"-")))))))</f>
        <v>-</v>
      </c>
      <c r="R1565" s="322" t="str">
        <f>IF($C1565="1 - HöS",'C1. Verprobung'!$F$17,
IF($C1565="2 - HöS/HS",'C1. Verprobung'!$F$18,
IF($C1565="3 - HS",'C1. Verprobung'!$F$19,
IF($C1565="4 - HS/MS",'C1. Verprobung'!$F$20,
IF($C1565="5 - MS",'C1. Verprobung'!$F$21,
IF($C1565="6 - MS/NS",'C1. Verprobung'!$F$22,
IF($C1565="7 - NS",'C1. Verprobung'!$F$23,"-")))))))</f>
        <v>-</v>
      </c>
      <c r="S1565" s="151"/>
      <c r="T1565" s="181">
        <f t="shared" si="123"/>
        <v>0</v>
      </c>
      <c r="U1565" s="181">
        <f t="shared" si="124"/>
        <v>0</v>
      </c>
      <c r="V1565" s="181">
        <f t="shared" si="125"/>
        <v>0</v>
      </c>
      <c r="W1565" s="181">
        <f t="shared" si="126"/>
        <v>0</v>
      </c>
      <c r="X1565" s="181">
        <f t="shared" si="127"/>
        <v>0</v>
      </c>
    </row>
    <row r="1566" spans="2:24" ht="15" customHeight="1" x14ac:dyDescent="0.2">
      <c r="B1566" s="337" t="s">
        <v>36</v>
      </c>
      <c r="C1566" s="133" t="s">
        <v>36</v>
      </c>
      <c r="D1566" s="133" t="s">
        <v>36</v>
      </c>
      <c r="E1566" s="133"/>
      <c r="F1566" s="133"/>
      <c r="G1566" s="133"/>
      <c r="H1566" s="133"/>
      <c r="I1566" s="133"/>
      <c r="J1566" s="133"/>
      <c r="K1566" s="154"/>
      <c r="L1566" s="154"/>
      <c r="M1566" s="154"/>
      <c r="N1566" s="154"/>
      <c r="O1566" s="322" t="str">
        <f>IF($C1566="1 - HöS",'C1. Verprobung'!$C$17,
IF($C1566="2 - HöS/HS",'C1. Verprobung'!$C$18,
IF($C1566="3 - HS",'C1. Verprobung'!$C$19,
IF($C1566="4 - HS/MS",'C1. Verprobung'!$C$20,
IF($C1566="5 - MS",'C1. Verprobung'!$C$21,
IF($C1566="6 - MS/NS",'C1. Verprobung'!$C$22,
IF($C1566="7 - NS",'C1. Verprobung'!$C$23,"-")))))))</f>
        <v>-</v>
      </c>
      <c r="P1566" s="322" t="str">
        <f>IF($C1566="1 - HöS",'C1. Verprobung'!$D$17,
IF($C1566="2 - HöS/HS",'C1. Verprobung'!$D$18,
IF($C1566="3 - HS",'C1. Verprobung'!$D$19,
IF($C1566="4 - HS/MS",'C1. Verprobung'!$D$20,
IF($C1566="5 - MS",'C1. Verprobung'!$D$21,
IF($C1566="6 - MS/NS",'C1. Verprobung'!$D$22,
IF($C1566="7 - NS",'C1. Verprobung'!$D$23,"-")))))))</f>
        <v>-</v>
      </c>
      <c r="Q1566" s="322" t="str">
        <f>IF($C1566="1 - HöS",'C1. Verprobung'!$E$17,
IF($C1566="2 - HöS/HS",'C1. Verprobung'!$E$18,
IF($C1566="3 - HS",'C1. Verprobung'!$E$19,
IF($C1566="4 - HS/MS",'C1. Verprobung'!$E$20,
IF($C1566="5 - MS",'C1. Verprobung'!$E$21,
IF($C1566="6 - MS/NS",'C1. Verprobung'!$E$22,
IF($C1566="7 - NS",'C1. Verprobung'!$E$23,"-")))))))</f>
        <v>-</v>
      </c>
      <c r="R1566" s="322" t="str">
        <f>IF($C1566="1 - HöS",'C1. Verprobung'!$F$17,
IF($C1566="2 - HöS/HS",'C1. Verprobung'!$F$18,
IF($C1566="3 - HS",'C1. Verprobung'!$F$19,
IF($C1566="4 - HS/MS",'C1. Verprobung'!$F$20,
IF($C1566="5 - MS",'C1. Verprobung'!$F$21,
IF($C1566="6 - MS/NS",'C1. Verprobung'!$F$22,
IF($C1566="7 - NS",'C1. Verprobung'!$F$23,"-")))))))</f>
        <v>-</v>
      </c>
      <c r="S1566" s="151"/>
      <c r="T1566" s="181">
        <f t="shared" si="123"/>
        <v>0</v>
      </c>
      <c r="U1566" s="181">
        <f t="shared" si="124"/>
        <v>0</v>
      </c>
      <c r="V1566" s="181">
        <f t="shared" si="125"/>
        <v>0</v>
      </c>
      <c r="W1566" s="181">
        <f t="shared" si="126"/>
        <v>0</v>
      </c>
      <c r="X1566" s="181">
        <f t="shared" si="127"/>
        <v>0</v>
      </c>
    </row>
    <row r="1567" spans="2:24" ht="15" customHeight="1" x14ac:dyDescent="0.2">
      <c r="B1567" s="337" t="s">
        <v>36</v>
      </c>
      <c r="C1567" s="133" t="s">
        <v>36</v>
      </c>
      <c r="D1567" s="133" t="s">
        <v>36</v>
      </c>
      <c r="E1567" s="133"/>
      <c r="F1567" s="133"/>
      <c r="G1567" s="133"/>
      <c r="H1567" s="133"/>
      <c r="I1567" s="133"/>
      <c r="J1567" s="133"/>
      <c r="K1567" s="154"/>
      <c r="L1567" s="154"/>
      <c r="M1567" s="154"/>
      <c r="N1567" s="154"/>
      <c r="O1567" s="322" t="str">
        <f>IF($C1567="1 - HöS",'C1. Verprobung'!$C$17,
IF($C1567="2 - HöS/HS",'C1. Verprobung'!$C$18,
IF($C1567="3 - HS",'C1. Verprobung'!$C$19,
IF($C1567="4 - HS/MS",'C1. Verprobung'!$C$20,
IF($C1567="5 - MS",'C1. Verprobung'!$C$21,
IF($C1567="6 - MS/NS",'C1. Verprobung'!$C$22,
IF($C1567="7 - NS",'C1. Verprobung'!$C$23,"-")))))))</f>
        <v>-</v>
      </c>
      <c r="P1567" s="322" t="str">
        <f>IF($C1567="1 - HöS",'C1. Verprobung'!$D$17,
IF($C1567="2 - HöS/HS",'C1. Verprobung'!$D$18,
IF($C1567="3 - HS",'C1. Verprobung'!$D$19,
IF($C1567="4 - HS/MS",'C1. Verprobung'!$D$20,
IF($C1567="5 - MS",'C1. Verprobung'!$D$21,
IF($C1567="6 - MS/NS",'C1. Verprobung'!$D$22,
IF($C1567="7 - NS",'C1. Verprobung'!$D$23,"-")))))))</f>
        <v>-</v>
      </c>
      <c r="Q1567" s="322" t="str">
        <f>IF($C1567="1 - HöS",'C1. Verprobung'!$E$17,
IF($C1567="2 - HöS/HS",'C1. Verprobung'!$E$18,
IF($C1567="3 - HS",'C1. Verprobung'!$E$19,
IF($C1567="4 - HS/MS",'C1. Verprobung'!$E$20,
IF($C1567="5 - MS",'C1. Verprobung'!$E$21,
IF($C1567="6 - MS/NS",'C1. Verprobung'!$E$22,
IF($C1567="7 - NS",'C1. Verprobung'!$E$23,"-")))))))</f>
        <v>-</v>
      </c>
      <c r="R1567" s="322" t="str">
        <f>IF($C1567="1 - HöS",'C1. Verprobung'!$F$17,
IF($C1567="2 - HöS/HS",'C1. Verprobung'!$F$18,
IF($C1567="3 - HS",'C1. Verprobung'!$F$19,
IF($C1567="4 - HS/MS",'C1. Verprobung'!$F$20,
IF($C1567="5 - MS",'C1. Verprobung'!$F$21,
IF($C1567="6 - MS/NS",'C1. Verprobung'!$F$22,
IF($C1567="7 - NS",'C1. Verprobung'!$F$23,"-")))))))</f>
        <v>-</v>
      </c>
      <c r="S1567" s="151"/>
      <c r="T1567" s="181">
        <f t="shared" si="123"/>
        <v>0</v>
      </c>
      <c r="U1567" s="181">
        <f t="shared" si="124"/>
        <v>0</v>
      </c>
      <c r="V1567" s="181">
        <f t="shared" si="125"/>
        <v>0</v>
      </c>
      <c r="W1567" s="181">
        <f t="shared" si="126"/>
        <v>0</v>
      </c>
      <c r="X1567" s="181">
        <f t="shared" si="127"/>
        <v>0</v>
      </c>
    </row>
    <row r="1568" spans="2:24" ht="15" customHeight="1" x14ac:dyDescent="0.2">
      <c r="B1568" s="337" t="s">
        <v>36</v>
      </c>
      <c r="C1568" s="133" t="s">
        <v>36</v>
      </c>
      <c r="D1568" s="133" t="s">
        <v>36</v>
      </c>
      <c r="E1568" s="133"/>
      <c r="F1568" s="133"/>
      <c r="G1568" s="133"/>
      <c r="H1568" s="133"/>
      <c r="I1568" s="133"/>
      <c r="J1568" s="133"/>
      <c r="K1568" s="154"/>
      <c r="L1568" s="154"/>
      <c r="M1568" s="154"/>
      <c r="N1568" s="154"/>
      <c r="O1568" s="322" t="str">
        <f>IF($C1568="1 - HöS",'C1. Verprobung'!$C$17,
IF($C1568="2 - HöS/HS",'C1. Verprobung'!$C$18,
IF($C1568="3 - HS",'C1. Verprobung'!$C$19,
IF($C1568="4 - HS/MS",'C1. Verprobung'!$C$20,
IF($C1568="5 - MS",'C1. Verprobung'!$C$21,
IF($C1568="6 - MS/NS",'C1. Verprobung'!$C$22,
IF($C1568="7 - NS",'C1. Verprobung'!$C$23,"-")))))))</f>
        <v>-</v>
      </c>
      <c r="P1568" s="322" t="str">
        <f>IF($C1568="1 - HöS",'C1. Verprobung'!$D$17,
IF($C1568="2 - HöS/HS",'C1. Verprobung'!$D$18,
IF($C1568="3 - HS",'C1. Verprobung'!$D$19,
IF($C1568="4 - HS/MS",'C1. Verprobung'!$D$20,
IF($C1568="5 - MS",'C1. Verprobung'!$D$21,
IF($C1568="6 - MS/NS",'C1. Verprobung'!$D$22,
IF($C1568="7 - NS",'C1. Verprobung'!$D$23,"-")))))))</f>
        <v>-</v>
      </c>
      <c r="Q1568" s="322" t="str">
        <f>IF($C1568="1 - HöS",'C1. Verprobung'!$E$17,
IF($C1568="2 - HöS/HS",'C1. Verprobung'!$E$18,
IF($C1568="3 - HS",'C1. Verprobung'!$E$19,
IF($C1568="4 - HS/MS",'C1. Verprobung'!$E$20,
IF($C1568="5 - MS",'C1. Verprobung'!$E$21,
IF($C1568="6 - MS/NS",'C1. Verprobung'!$E$22,
IF($C1568="7 - NS",'C1. Verprobung'!$E$23,"-")))))))</f>
        <v>-</v>
      </c>
      <c r="R1568" s="322" t="str">
        <f>IF($C1568="1 - HöS",'C1. Verprobung'!$F$17,
IF($C1568="2 - HöS/HS",'C1. Verprobung'!$F$18,
IF($C1568="3 - HS",'C1. Verprobung'!$F$19,
IF($C1568="4 - HS/MS",'C1. Verprobung'!$F$20,
IF($C1568="5 - MS",'C1. Verprobung'!$F$21,
IF($C1568="6 - MS/NS",'C1. Verprobung'!$F$22,
IF($C1568="7 - NS",'C1. Verprobung'!$F$23,"-")))))))</f>
        <v>-</v>
      </c>
      <c r="S1568" s="151"/>
      <c r="T1568" s="181">
        <f t="shared" si="123"/>
        <v>0</v>
      </c>
      <c r="U1568" s="181">
        <f t="shared" si="124"/>
        <v>0</v>
      </c>
      <c r="V1568" s="181">
        <f t="shared" si="125"/>
        <v>0</v>
      </c>
      <c r="W1568" s="181">
        <f t="shared" si="126"/>
        <v>0</v>
      </c>
      <c r="X1568" s="181">
        <f t="shared" si="127"/>
        <v>0</v>
      </c>
    </row>
    <row r="1569" spans="2:24" ht="15" customHeight="1" x14ac:dyDescent="0.2">
      <c r="B1569" s="337" t="s">
        <v>36</v>
      </c>
      <c r="C1569" s="133" t="s">
        <v>36</v>
      </c>
      <c r="D1569" s="133" t="s">
        <v>36</v>
      </c>
      <c r="E1569" s="133"/>
      <c r="F1569" s="133"/>
      <c r="G1569" s="133"/>
      <c r="H1569" s="133"/>
      <c r="I1569" s="133"/>
      <c r="J1569" s="133"/>
      <c r="K1569" s="154"/>
      <c r="L1569" s="154"/>
      <c r="M1569" s="154"/>
      <c r="N1569" s="154"/>
      <c r="O1569" s="322" t="str">
        <f>IF($C1569="1 - HöS",'C1. Verprobung'!$C$17,
IF($C1569="2 - HöS/HS",'C1. Verprobung'!$C$18,
IF($C1569="3 - HS",'C1. Verprobung'!$C$19,
IF($C1569="4 - HS/MS",'C1. Verprobung'!$C$20,
IF($C1569="5 - MS",'C1. Verprobung'!$C$21,
IF($C1569="6 - MS/NS",'C1. Verprobung'!$C$22,
IF($C1569="7 - NS",'C1. Verprobung'!$C$23,"-")))))))</f>
        <v>-</v>
      </c>
      <c r="P1569" s="322" t="str">
        <f>IF($C1569="1 - HöS",'C1. Verprobung'!$D$17,
IF($C1569="2 - HöS/HS",'C1. Verprobung'!$D$18,
IF($C1569="3 - HS",'C1. Verprobung'!$D$19,
IF($C1569="4 - HS/MS",'C1. Verprobung'!$D$20,
IF($C1569="5 - MS",'C1. Verprobung'!$D$21,
IF($C1569="6 - MS/NS",'C1. Verprobung'!$D$22,
IF($C1569="7 - NS",'C1. Verprobung'!$D$23,"-")))))))</f>
        <v>-</v>
      </c>
      <c r="Q1569" s="322" t="str">
        <f>IF($C1569="1 - HöS",'C1. Verprobung'!$E$17,
IF($C1569="2 - HöS/HS",'C1. Verprobung'!$E$18,
IF($C1569="3 - HS",'C1. Verprobung'!$E$19,
IF($C1569="4 - HS/MS",'C1. Verprobung'!$E$20,
IF($C1569="5 - MS",'C1. Verprobung'!$E$21,
IF($C1569="6 - MS/NS",'C1. Verprobung'!$E$22,
IF($C1569="7 - NS",'C1. Verprobung'!$E$23,"-")))))))</f>
        <v>-</v>
      </c>
      <c r="R1569" s="322" t="str">
        <f>IF($C1569="1 - HöS",'C1. Verprobung'!$F$17,
IF($C1569="2 - HöS/HS",'C1. Verprobung'!$F$18,
IF($C1569="3 - HS",'C1. Verprobung'!$F$19,
IF($C1569="4 - HS/MS",'C1. Verprobung'!$F$20,
IF($C1569="5 - MS",'C1. Verprobung'!$F$21,
IF($C1569="6 - MS/NS",'C1. Verprobung'!$F$22,
IF($C1569="7 - NS",'C1. Verprobung'!$F$23,"-")))))))</f>
        <v>-</v>
      </c>
      <c r="S1569" s="151"/>
      <c r="T1569" s="181">
        <f t="shared" si="123"/>
        <v>0</v>
      </c>
      <c r="U1569" s="181">
        <f t="shared" si="124"/>
        <v>0</v>
      </c>
      <c r="V1569" s="181">
        <f t="shared" si="125"/>
        <v>0</v>
      </c>
      <c r="W1569" s="181">
        <f t="shared" si="126"/>
        <v>0</v>
      </c>
      <c r="X1569" s="181">
        <f t="shared" si="127"/>
        <v>0</v>
      </c>
    </row>
    <row r="1570" spans="2:24" ht="15" customHeight="1" x14ac:dyDescent="0.2">
      <c r="B1570" s="337" t="s">
        <v>36</v>
      </c>
      <c r="C1570" s="133" t="s">
        <v>36</v>
      </c>
      <c r="D1570" s="133" t="s">
        <v>36</v>
      </c>
      <c r="E1570" s="133"/>
      <c r="F1570" s="133"/>
      <c r="G1570" s="133"/>
      <c r="H1570" s="133"/>
      <c r="I1570" s="133"/>
      <c r="J1570" s="133"/>
      <c r="K1570" s="154"/>
      <c r="L1570" s="154"/>
      <c r="M1570" s="154"/>
      <c r="N1570" s="154"/>
      <c r="O1570" s="322" t="str">
        <f>IF($C1570="1 - HöS",'C1. Verprobung'!$C$17,
IF($C1570="2 - HöS/HS",'C1. Verprobung'!$C$18,
IF($C1570="3 - HS",'C1. Verprobung'!$C$19,
IF($C1570="4 - HS/MS",'C1. Verprobung'!$C$20,
IF($C1570="5 - MS",'C1. Verprobung'!$C$21,
IF($C1570="6 - MS/NS",'C1. Verprobung'!$C$22,
IF($C1570="7 - NS",'C1. Verprobung'!$C$23,"-")))))))</f>
        <v>-</v>
      </c>
      <c r="P1570" s="322" t="str">
        <f>IF($C1570="1 - HöS",'C1. Verprobung'!$D$17,
IF($C1570="2 - HöS/HS",'C1. Verprobung'!$D$18,
IF($C1570="3 - HS",'C1. Verprobung'!$D$19,
IF($C1570="4 - HS/MS",'C1. Verprobung'!$D$20,
IF($C1570="5 - MS",'C1. Verprobung'!$D$21,
IF($C1570="6 - MS/NS",'C1. Verprobung'!$D$22,
IF($C1570="7 - NS",'C1. Verprobung'!$D$23,"-")))))))</f>
        <v>-</v>
      </c>
      <c r="Q1570" s="322" t="str">
        <f>IF($C1570="1 - HöS",'C1. Verprobung'!$E$17,
IF($C1570="2 - HöS/HS",'C1. Verprobung'!$E$18,
IF($C1570="3 - HS",'C1. Verprobung'!$E$19,
IF($C1570="4 - HS/MS",'C1. Verprobung'!$E$20,
IF($C1570="5 - MS",'C1. Verprobung'!$E$21,
IF($C1570="6 - MS/NS",'C1. Verprobung'!$E$22,
IF($C1570="7 - NS",'C1. Verprobung'!$E$23,"-")))))))</f>
        <v>-</v>
      </c>
      <c r="R1570" s="322" t="str">
        <f>IF($C1570="1 - HöS",'C1. Verprobung'!$F$17,
IF($C1570="2 - HöS/HS",'C1. Verprobung'!$F$18,
IF($C1570="3 - HS",'C1. Verprobung'!$F$19,
IF($C1570="4 - HS/MS",'C1. Verprobung'!$F$20,
IF($C1570="5 - MS",'C1. Verprobung'!$F$21,
IF($C1570="6 - MS/NS",'C1. Verprobung'!$F$22,
IF($C1570="7 - NS",'C1. Verprobung'!$F$23,"-")))))))</f>
        <v>-</v>
      </c>
      <c r="S1570" s="151"/>
      <c r="T1570" s="181">
        <f t="shared" si="123"/>
        <v>0</v>
      </c>
      <c r="U1570" s="181">
        <f t="shared" si="124"/>
        <v>0</v>
      </c>
      <c r="V1570" s="181">
        <f t="shared" si="125"/>
        <v>0</v>
      </c>
      <c r="W1570" s="181">
        <f t="shared" si="126"/>
        <v>0</v>
      </c>
      <c r="X1570" s="181">
        <f t="shared" si="127"/>
        <v>0</v>
      </c>
    </row>
    <row r="1571" spans="2:24" ht="15" customHeight="1" x14ac:dyDescent="0.2">
      <c r="B1571" s="337" t="s">
        <v>36</v>
      </c>
      <c r="C1571" s="133" t="s">
        <v>36</v>
      </c>
      <c r="D1571" s="133" t="s">
        <v>36</v>
      </c>
      <c r="E1571" s="133"/>
      <c r="F1571" s="133"/>
      <c r="G1571" s="133"/>
      <c r="H1571" s="133"/>
      <c r="I1571" s="133"/>
      <c r="J1571" s="133"/>
      <c r="K1571" s="154"/>
      <c r="L1571" s="154"/>
      <c r="M1571" s="154"/>
      <c r="N1571" s="154"/>
      <c r="O1571" s="322" t="str">
        <f>IF($C1571="1 - HöS",'C1. Verprobung'!$C$17,
IF($C1571="2 - HöS/HS",'C1. Verprobung'!$C$18,
IF($C1571="3 - HS",'C1. Verprobung'!$C$19,
IF($C1571="4 - HS/MS",'C1. Verprobung'!$C$20,
IF($C1571="5 - MS",'C1. Verprobung'!$C$21,
IF($C1571="6 - MS/NS",'C1. Verprobung'!$C$22,
IF($C1571="7 - NS",'C1. Verprobung'!$C$23,"-")))))))</f>
        <v>-</v>
      </c>
      <c r="P1571" s="322" t="str">
        <f>IF($C1571="1 - HöS",'C1. Verprobung'!$D$17,
IF($C1571="2 - HöS/HS",'C1. Verprobung'!$D$18,
IF($C1571="3 - HS",'C1. Verprobung'!$D$19,
IF($C1571="4 - HS/MS",'C1. Verprobung'!$D$20,
IF($C1571="5 - MS",'C1. Verprobung'!$D$21,
IF($C1571="6 - MS/NS",'C1. Verprobung'!$D$22,
IF($C1571="7 - NS",'C1. Verprobung'!$D$23,"-")))))))</f>
        <v>-</v>
      </c>
      <c r="Q1571" s="322" t="str">
        <f>IF($C1571="1 - HöS",'C1. Verprobung'!$E$17,
IF($C1571="2 - HöS/HS",'C1. Verprobung'!$E$18,
IF($C1571="3 - HS",'C1. Verprobung'!$E$19,
IF($C1571="4 - HS/MS",'C1. Verprobung'!$E$20,
IF($C1571="5 - MS",'C1. Verprobung'!$E$21,
IF($C1571="6 - MS/NS",'C1. Verprobung'!$E$22,
IF($C1571="7 - NS",'C1. Verprobung'!$E$23,"-")))))))</f>
        <v>-</v>
      </c>
      <c r="R1571" s="322" t="str">
        <f>IF($C1571="1 - HöS",'C1. Verprobung'!$F$17,
IF($C1571="2 - HöS/HS",'C1. Verprobung'!$F$18,
IF($C1571="3 - HS",'C1. Verprobung'!$F$19,
IF($C1571="4 - HS/MS",'C1. Verprobung'!$F$20,
IF($C1571="5 - MS",'C1. Verprobung'!$F$21,
IF($C1571="6 - MS/NS",'C1. Verprobung'!$F$22,
IF($C1571="7 - NS",'C1. Verprobung'!$F$23,"-")))))))</f>
        <v>-</v>
      </c>
      <c r="S1571" s="151"/>
      <c r="T1571" s="181">
        <f t="shared" si="123"/>
        <v>0</v>
      </c>
      <c r="U1571" s="181">
        <f t="shared" si="124"/>
        <v>0</v>
      </c>
      <c r="V1571" s="181">
        <f t="shared" si="125"/>
        <v>0</v>
      </c>
      <c r="W1571" s="181">
        <f t="shared" si="126"/>
        <v>0</v>
      </c>
      <c r="X1571" s="181">
        <f t="shared" si="127"/>
        <v>0</v>
      </c>
    </row>
    <row r="1572" spans="2:24" ht="15" customHeight="1" x14ac:dyDescent="0.2">
      <c r="B1572" s="337" t="s">
        <v>36</v>
      </c>
      <c r="C1572" s="133" t="s">
        <v>36</v>
      </c>
      <c r="D1572" s="133" t="s">
        <v>36</v>
      </c>
      <c r="E1572" s="133"/>
      <c r="F1572" s="133"/>
      <c r="G1572" s="133"/>
      <c r="H1572" s="133"/>
      <c r="I1572" s="133"/>
      <c r="J1572" s="133"/>
      <c r="K1572" s="154"/>
      <c r="L1572" s="154"/>
      <c r="M1572" s="154"/>
      <c r="N1572" s="154"/>
      <c r="O1572" s="322" t="str">
        <f>IF($C1572="1 - HöS",'C1. Verprobung'!$C$17,
IF($C1572="2 - HöS/HS",'C1. Verprobung'!$C$18,
IF($C1572="3 - HS",'C1. Verprobung'!$C$19,
IF($C1572="4 - HS/MS",'C1. Verprobung'!$C$20,
IF($C1572="5 - MS",'C1. Verprobung'!$C$21,
IF($C1572="6 - MS/NS",'C1. Verprobung'!$C$22,
IF($C1572="7 - NS",'C1. Verprobung'!$C$23,"-")))))))</f>
        <v>-</v>
      </c>
      <c r="P1572" s="322" t="str">
        <f>IF($C1572="1 - HöS",'C1. Verprobung'!$D$17,
IF($C1572="2 - HöS/HS",'C1. Verprobung'!$D$18,
IF($C1572="3 - HS",'C1. Verprobung'!$D$19,
IF($C1572="4 - HS/MS",'C1. Verprobung'!$D$20,
IF($C1572="5 - MS",'C1. Verprobung'!$D$21,
IF($C1572="6 - MS/NS",'C1. Verprobung'!$D$22,
IF($C1572="7 - NS",'C1. Verprobung'!$D$23,"-")))))))</f>
        <v>-</v>
      </c>
      <c r="Q1572" s="322" t="str">
        <f>IF($C1572="1 - HöS",'C1. Verprobung'!$E$17,
IF($C1572="2 - HöS/HS",'C1. Verprobung'!$E$18,
IF($C1572="3 - HS",'C1. Verprobung'!$E$19,
IF($C1572="4 - HS/MS",'C1. Verprobung'!$E$20,
IF($C1572="5 - MS",'C1. Verprobung'!$E$21,
IF($C1572="6 - MS/NS",'C1. Verprobung'!$E$22,
IF($C1572="7 - NS",'C1. Verprobung'!$E$23,"-")))))))</f>
        <v>-</v>
      </c>
      <c r="R1572" s="322" t="str">
        <f>IF($C1572="1 - HöS",'C1. Verprobung'!$F$17,
IF($C1572="2 - HöS/HS",'C1. Verprobung'!$F$18,
IF($C1572="3 - HS",'C1. Verprobung'!$F$19,
IF($C1572="4 - HS/MS",'C1. Verprobung'!$F$20,
IF($C1572="5 - MS",'C1. Verprobung'!$F$21,
IF($C1572="6 - MS/NS",'C1. Verprobung'!$F$22,
IF($C1572="7 - NS",'C1. Verprobung'!$F$23,"-")))))))</f>
        <v>-</v>
      </c>
      <c r="S1572" s="151"/>
      <c r="T1572" s="181">
        <f t="shared" si="123"/>
        <v>0</v>
      </c>
      <c r="U1572" s="181">
        <f t="shared" si="124"/>
        <v>0</v>
      </c>
      <c r="V1572" s="181">
        <f t="shared" si="125"/>
        <v>0</v>
      </c>
      <c r="W1572" s="181">
        <f t="shared" si="126"/>
        <v>0</v>
      </c>
      <c r="X1572" s="181">
        <f t="shared" si="127"/>
        <v>0</v>
      </c>
    </row>
    <row r="1573" spans="2:24" ht="15" customHeight="1" x14ac:dyDescent="0.2">
      <c r="B1573" s="337" t="s">
        <v>36</v>
      </c>
      <c r="C1573" s="133" t="s">
        <v>36</v>
      </c>
      <c r="D1573" s="133" t="s">
        <v>36</v>
      </c>
      <c r="E1573" s="133"/>
      <c r="F1573" s="133"/>
      <c r="G1573" s="133"/>
      <c r="H1573" s="133"/>
      <c r="I1573" s="133"/>
      <c r="J1573" s="133"/>
      <c r="K1573" s="154"/>
      <c r="L1573" s="154"/>
      <c r="M1573" s="154"/>
      <c r="N1573" s="154"/>
      <c r="O1573" s="322" t="str">
        <f>IF($C1573="1 - HöS",'C1. Verprobung'!$C$17,
IF($C1573="2 - HöS/HS",'C1. Verprobung'!$C$18,
IF($C1573="3 - HS",'C1. Verprobung'!$C$19,
IF($C1573="4 - HS/MS",'C1. Verprobung'!$C$20,
IF($C1573="5 - MS",'C1. Verprobung'!$C$21,
IF($C1573="6 - MS/NS",'C1. Verprobung'!$C$22,
IF($C1573="7 - NS",'C1. Verprobung'!$C$23,"-")))))))</f>
        <v>-</v>
      </c>
      <c r="P1573" s="322" t="str">
        <f>IF($C1573="1 - HöS",'C1. Verprobung'!$D$17,
IF($C1573="2 - HöS/HS",'C1. Verprobung'!$D$18,
IF($C1573="3 - HS",'C1. Verprobung'!$D$19,
IF($C1573="4 - HS/MS",'C1. Verprobung'!$D$20,
IF($C1573="5 - MS",'C1. Verprobung'!$D$21,
IF($C1573="6 - MS/NS",'C1. Verprobung'!$D$22,
IF($C1573="7 - NS",'C1. Verprobung'!$D$23,"-")))))))</f>
        <v>-</v>
      </c>
      <c r="Q1573" s="322" t="str">
        <f>IF($C1573="1 - HöS",'C1. Verprobung'!$E$17,
IF($C1573="2 - HöS/HS",'C1. Verprobung'!$E$18,
IF($C1573="3 - HS",'C1. Verprobung'!$E$19,
IF($C1573="4 - HS/MS",'C1. Verprobung'!$E$20,
IF($C1573="5 - MS",'C1. Verprobung'!$E$21,
IF($C1573="6 - MS/NS",'C1. Verprobung'!$E$22,
IF($C1573="7 - NS",'C1. Verprobung'!$E$23,"-")))))))</f>
        <v>-</v>
      </c>
      <c r="R1573" s="322" t="str">
        <f>IF($C1573="1 - HöS",'C1. Verprobung'!$F$17,
IF($C1573="2 - HöS/HS",'C1. Verprobung'!$F$18,
IF($C1573="3 - HS",'C1. Verprobung'!$F$19,
IF($C1573="4 - HS/MS",'C1. Verprobung'!$F$20,
IF($C1573="5 - MS",'C1. Verprobung'!$F$21,
IF($C1573="6 - MS/NS",'C1. Verprobung'!$F$22,
IF($C1573="7 - NS",'C1. Verprobung'!$F$23,"-")))))))</f>
        <v>-</v>
      </c>
      <c r="S1573" s="151"/>
      <c r="T1573" s="181">
        <f t="shared" si="123"/>
        <v>0</v>
      </c>
      <c r="U1573" s="181">
        <f t="shared" si="124"/>
        <v>0</v>
      </c>
      <c r="V1573" s="181">
        <f t="shared" si="125"/>
        <v>0</v>
      </c>
      <c r="W1573" s="181">
        <f t="shared" si="126"/>
        <v>0</v>
      </c>
      <c r="X1573" s="181">
        <f t="shared" si="127"/>
        <v>0</v>
      </c>
    </row>
    <row r="1574" spans="2:24" ht="15" customHeight="1" x14ac:dyDescent="0.2">
      <c r="B1574" s="337" t="s">
        <v>36</v>
      </c>
      <c r="C1574" s="133" t="s">
        <v>36</v>
      </c>
      <c r="D1574" s="133" t="s">
        <v>36</v>
      </c>
      <c r="E1574" s="133"/>
      <c r="F1574" s="133"/>
      <c r="G1574" s="133"/>
      <c r="H1574" s="133"/>
      <c r="I1574" s="133"/>
      <c r="J1574" s="133"/>
      <c r="K1574" s="154"/>
      <c r="L1574" s="154"/>
      <c r="M1574" s="154"/>
      <c r="N1574" s="154"/>
      <c r="O1574" s="322" t="str">
        <f>IF($C1574="1 - HöS",'C1. Verprobung'!$C$17,
IF($C1574="2 - HöS/HS",'C1. Verprobung'!$C$18,
IF($C1574="3 - HS",'C1. Verprobung'!$C$19,
IF($C1574="4 - HS/MS",'C1. Verprobung'!$C$20,
IF($C1574="5 - MS",'C1. Verprobung'!$C$21,
IF($C1574="6 - MS/NS",'C1. Verprobung'!$C$22,
IF($C1574="7 - NS",'C1. Verprobung'!$C$23,"-")))))))</f>
        <v>-</v>
      </c>
      <c r="P1574" s="322" t="str">
        <f>IF($C1574="1 - HöS",'C1. Verprobung'!$D$17,
IF($C1574="2 - HöS/HS",'C1. Verprobung'!$D$18,
IF($C1574="3 - HS",'C1. Verprobung'!$D$19,
IF($C1574="4 - HS/MS",'C1. Verprobung'!$D$20,
IF($C1574="5 - MS",'C1. Verprobung'!$D$21,
IF($C1574="6 - MS/NS",'C1. Verprobung'!$D$22,
IF($C1574="7 - NS",'C1. Verprobung'!$D$23,"-")))))))</f>
        <v>-</v>
      </c>
      <c r="Q1574" s="322" t="str">
        <f>IF($C1574="1 - HöS",'C1. Verprobung'!$E$17,
IF($C1574="2 - HöS/HS",'C1. Verprobung'!$E$18,
IF($C1574="3 - HS",'C1. Verprobung'!$E$19,
IF($C1574="4 - HS/MS",'C1. Verprobung'!$E$20,
IF($C1574="5 - MS",'C1. Verprobung'!$E$21,
IF($C1574="6 - MS/NS",'C1. Verprobung'!$E$22,
IF($C1574="7 - NS",'C1. Verprobung'!$E$23,"-")))))))</f>
        <v>-</v>
      </c>
      <c r="R1574" s="322" t="str">
        <f>IF($C1574="1 - HöS",'C1. Verprobung'!$F$17,
IF($C1574="2 - HöS/HS",'C1. Verprobung'!$F$18,
IF($C1574="3 - HS",'C1. Verprobung'!$F$19,
IF($C1574="4 - HS/MS",'C1. Verprobung'!$F$20,
IF($C1574="5 - MS",'C1. Verprobung'!$F$21,
IF($C1574="6 - MS/NS",'C1. Verprobung'!$F$22,
IF($C1574="7 - NS",'C1. Verprobung'!$F$23,"-")))))))</f>
        <v>-</v>
      </c>
      <c r="S1574" s="151"/>
      <c r="T1574" s="181">
        <f t="shared" si="123"/>
        <v>0</v>
      </c>
      <c r="U1574" s="181">
        <f t="shared" si="124"/>
        <v>0</v>
      </c>
      <c r="V1574" s="181">
        <f t="shared" si="125"/>
        <v>0</v>
      </c>
      <c r="W1574" s="181">
        <f t="shared" si="126"/>
        <v>0</v>
      </c>
      <c r="X1574" s="181">
        <f t="shared" si="127"/>
        <v>0</v>
      </c>
    </row>
    <row r="1575" spans="2:24" ht="15" customHeight="1" x14ac:dyDescent="0.2">
      <c r="B1575" s="337" t="s">
        <v>36</v>
      </c>
      <c r="C1575" s="133" t="s">
        <v>36</v>
      </c>
      <c r="D1575" s="133" t="s">
        <v>36</v>
      </c>
      <c r="E1575" s="133"/>
      <c r="F1575" s="133"/>
      <c r="G1575" s="133"/>
      <c r="H1575" s="133"/>
      <c r="I1575" s="133"/>
      <c r="J1575" s="133"/>
      <c r="K1575" s="154"/>
      <c r="L1575" s="154"/>
      <c r="M1575" s="154"/>
      <c r="N1575" s="154"/>
      <c r="O1575" s="322" t="str">
        <f>IF($C1575="1 - HöS",'C1. Verprobung'!$C$17,
IF($C1575="2 - HöS/HS",'C1. Verprobung'!$C$18,
IF($C1575="3 - HS",'C1. Verprobung'!$C$19,
IF($C1575="4 - HS/MS",'C1. Verprobung'!$C$20,
IF($C1575="5 - MS",'C1. Verprobung'!$C$21,
IF($C1575="6 - MS/NS",'C1. Verprobung'!$C$22,
IF($C1575="7 - NS",'C1. Verprobung'!$C$23,"-")))))))</f>
        <v>-</v>
      </c>
      <c r="P1575" s="322" t="str">
        <f>IF($C1575="1 - HöS",'C1. Verprobung'!$D$17,
IF($C1575="2 - HöS/HS",'C1. Verprobung'!$D$18,
IF($C1575="3 - HS",'C1. Verprobung'!$D$19,
IF($C1575="4 - HS/MS",'C1. Verprobung'!$D$20,
IF($C1575="5 - MS",'C1. Verprobung'!$D$21,
IF($C1575="6 - MS/NS",'C1. Verprobung'!$D$22,
IF($C1575="7 - NS",'C1. Verprobung'!$D$23,"-")))))))</f>
        <v>-</v>
      </c>
      <c r="Q1575" s="322" t="str">
        <f>IF($C1575="1 - HöS",'C1. Verprobung'!$E$17,
IF($C1575="2 - HöS/HS",'C1. Verprobung'!$E$18,
IF($C1575="3 - HS",'C1. Verprobung'!$E$19,
IF($C1575="4 - HS/MS",'C1. Verprobung'!$E$20,
IF($C1575="5 - MS",'C1. Verprobung'!$E$21,
IF($C1575="6 - MS/NS",'C1. Verprobung'!$E$22,
IF($C1575="7 - NS",'C1. Verprobung'!$E$23,"-")))))))</f>
        <v>-</v>
      </c>
      <c r="R1575" s="322" t="str">
        <f>IF($C1575="1 - HöS",'C1. Verprobung'!$F$17,
IF($C1575="2 - HöS/HS",'C1. Verprobung'!$F$18,
IF($C1575="3 - HS",'C1. Verprobung'!$F$19,
IF($C1575="4 - HS/MS",'C1. Verprobung'!$F$20,
IF($C1575="5 - MS",'C1. Verprobung'!$F$21,
IF($C1575="6 - MS/NS",'C1. Verprobung'!$F$22,
IF($C1575="7 - NS",'C1. Verprobung'!$F$23,"-")))))))</f>
        <v>-</v>
      </c>
      <c r="S1575" s="151"/>
      <c r="T1575" s="181">
        <f t="shared" si="123"/>
        <v>0</v>
      </c>
      <c r="U1575" s="181">
        <f t="shared" si="124"/>
        <v>0</v>
      </c>
      <c r="V1575" s="181">
        <f t="shared" si="125"/>
        <v>0</v>
      </c>
      <c r="W1575" s="181">
        <f t="shared" si="126"/>
        <v>0</v>
      </c>
      <c r="X1575" s="181">
        <f t="shared" si="127"/>
        <v>0</v>
      </c>
    </row>
    <row r="1576" spans="2:24" ht="15" customHeight="1" x14ac:dyDescent="0.2">
      <c r="B1576" s="337" t="s">
        <v>36</v>
      </c>
      <c r="C1576" s="133" t="s">
        <v>36</v>
      </c>
      <c r="D1576" s="133" t="s">
        <v>36</v>
      </c>
      <c r="E1576" s="133"/>
      <c r="F1576" s="133"/>
      <c r="G1576" s="133"/>
      <c r="H1576" s="133"/>
      <c r="I1576" s="133"/>
      <c r="J1576" s="133"/>
      <c r="K1576" s="154"/>
      <c r="L1576" s="154"/>
      <c r="M1576" s="154"/>
      <c r="N1576" s="154"/>
      <c r="O1576" s="322" t="str">
        <f>IF($C1576="1 - HöS",'C1. Verprobung'!$C$17,
IF($C1576="2 - HöS/HS",'C1. Verprobung'!$C$18,
IF($C1576="3 - HS",'C1. Verprobung'!$C$19,
IF($C1576="4 - HS/MS",'C1. Verprobung'!$C$20,
IF($C1576="5 - MS",'C1. Verprobung'!$C$21,
IF($C1576="6 - MS/NS",'C1. Verprobung'!$C$22,
IF($C1576="7 - NS",'C1. Verprobung'!$C$23,"-")))))))</f>
        <v>-</v>
      </c>
      <c r="P1576" s="322" t="str">
        <f>IF($C1576="1 - HöS",'C1. Verprobung'!$D$17,
IF($C1576="2 - HöS/HS",'C1. Verprobung'!$D$18,
IF($C1576="3 - HS",'C1. Verprobung'!$D$19,
IF($C1576="4 - HS/MS",'C1. Verprobung'!$D$20,
IF($C1576="5 - MS",'C1. Verprobung'!$D$21,
IF($C1576="6 - MS/NS",'C1. Verprobung'!$D$22,
IF($C1576="7 - NS",'C1. Verprobung'!$D$23,"-")))))))</f>
        <v>-</v>
      </c>
      <c r="Q1576" s="322" t="str">
        <f>IF($C1576="1 - HöS",'C1. Verprobung'!$E$17,
IF($C1576="2 - HöS/HS",'C1. Verprobung'!$E$18,
IF($C1576="3 - HS",'C1. Verprobung'!$E$19,
IF($C1576="4 - HS/MS",'C1. Verprobung'!$E$20,
IF($C1576="5 - MS",'C1. Verprobung'!$E$21,
IF($C1576="6 - MS/NS",'C1. Verprobung'!$E$22,
IF($C1576="7 - NS",'C1. Verprobung'!$E$23,"-")))))))</f>
        <v>-</v>
      </c>
      <c r="R1576" s="322" t="str">
        <f>IF($C1576="1 - HöS",'C1. Verprobung'!$F$17,
IF($C1576="2 - HöS/HS",'C1. Verprobung'!$F$18,
IF($C1576="3 - HS",'C1. Verprobung'!$F$19,
IF($C1576="4 - HS/MS",'C1. Verprobung'!$F$20,
IF($C1576="5 - MS",'C1. Verprobung'!$F$21,
IF($C1576="6 - MS/NS",'C1. Verprobung'!$F$22,
IF($C1576="7 - NS",'C1. Verprobung'!$F$23,"-")))))))</f>
        <v>-</v>
      </c>
      <c r="S1576" s="151"/>
      <c r="T1576" s="181">
        <f t="shared" si="123"/>
        <v>0</v>
      </c>
      <c r="U1576" s="181">
        <f t="shared" si="124"/>
        <v>0</v>
      </c>
      <c r="V1576" s="181">
        <f t="shared" si="125"/>
        <v>0</v>
      </c>
      <c r="W1576" s="181">
        <f t="shared" si="126"/>
        <v>0</v>
      </c>
      <c r="X1576" s="181">
        <f t="shared" si="127"/>
        <v>0</v>
      </c>
    </row>
    <row r="1577" spans="2:24" ht="15" customHeight="1" x14ac:dyDescent="0.2">
      <c r="B1577" s="337" t="s">
        <v>36</v>
      </c>
      <c r="C1577" s="133" t="s">
        <v>36</v>
      </c>
      <c r="D1577" s="133" t="s">
        <v>36</v>
      </c>
      <c r="E1577" s="133"/>
      <c r="F1577" s="133"/>
      <c r="G1577" s="133"/>
      <c r="H1577" s="133"/>
      <c r="I1577" s="133"/>
      <c r="J1577" s="133"/>
      <c r="K1577" s="154"/>
      <c r="L1577" s="154"/>
      <c r="M1577" s="154"/>
      <c r="N1577" s="154"/>
      <c r="O1577" s="322" t="str">
        <f>IF($C1577="1 - HöS",'C1. Verprobung'!$C$17,
IF($C1577="2 - HöS/HS",'C1. Verprobung'!$C$18,
IF($C1577="3 - HS",'C1. Verprobung'!$C$19,
IF($C1577="4 - HS/MS",'C1. Verprobung'!$C$20,
IF($C1577="5 - MS",'C1. Verprobung'!$C$21,
IF($C1577="6 - MS/NS",'C1. Verprobung'!$C$22,
IF($C1577="7 - NS",'C1. Verprobung'!$C$23,"-")))))))</f>
        <v>-</v>
      </c>
      <c r="P1577" s="322" t="str">
        <f>IF($C1577="1 - HöS",'C1. Verprobung'!$D$17,
IF($C1577="2 - HöS/HS",'C1. Verprobung'!$D$18,
IF($C1577="3 - HS",'C1. Verprobung'!$D$19,
IF($C1577="4 - HS/MS",'C1. Verprobung'!$D$20,
IF($C1577="5 - MS",'C1. Verprobung'!$D$21,
IF($C1577="6 - MS/NS",'C1. Verprobung'!$D$22,
IF($C1577="7 - NS",'C1. Verprobung'!$D$23,"-")))))))</f>
        <v>-</v>
      </c>
      <c r="Q1577" s="322" t="str">
        <f>IF($C1577="1 - HöS",'C1. Verprobung'!$E$17,
IF($C1577="2 - HöS/HS",'C1. Verprobung'!$E$18,
IF($C1577="3 - HS",'C1. Verprobung'!$E$19,
IF($C1577="4 - HS/MS",'C1. Verprobung'!$E$20,
IF($C1577="5 - MS",'C1. Verprobung'!$E$21,
IF($C1577="6 - MS/NS",'C1. Verprobung'!$E$22,
IF($C1577="7 - NS",'C1. Verprobung'!$E$23,"-")))))))</f>
        <v>-</v>
      </c>
      <c r="R1577" s="322" t="str">
        <f>IF($C1577="1 - HöS",'C1. Verprobung'!$F$17,
IF($C1577="2 - HöS/HS",'C1. Verprobung'!$F$18,
IF($C1577="3 - HS",'C1. Verprobung'!$F$19,
IF($C1577="4 - HS/MS",'C1. Verprobung'!$F$20,
IF($C1577="5 - MS",'C1. Verprobung'!$F$21,
IF($C1577="6 - MS/NS",'C1. Verprobung'!$F$22,
IF($C1577="7 - NS",'C1. Verprobung'!$F$23,"-")))))))</f>
        <v>-</v>
      </c>
      <c r="S1577" s="151"/>
      <c r="T1577" s="181">
        <f t="shared" si="123"/>
        <v>0</v>
      </c>
      <c r="U1577" s="181">
        <f t="shared" si="124"/>
        <v>0</v>
      </c>
      <c r="V1577" s="181">
        <f t="shared" si="125"/>
        <v>0</v>
      </c>
      <c r="W1577" s="181">
        <f t="shared" si="126"/>
        <v>0</v>
      </c>
      <c r="X1577" s="181">
        <f t="shared" si="127"/>
        <v>0</v>
      </c>
    </row>
    <row r="1578" spans="2:24" ht="15" customHeight="1" x14ac:dyDescent="0.2">
      <c r="B1578" s="337" t="s">
        <v>36</v>
      </c>
      <c r="C1578" s="133" t="s">
        <v>36</v>
      </c>
      <c r="D1578" s="133" t="s">
        <v>36</v>
      </c>
      <c r="E1578" s="133"/>
      <c r="F1578" s="133"/>
      <c r="G1578" s="133"/>
      <c r="H1578" s="133"/>
      <c r="I1578" s="133"/>
      <c r="J1578" s="133"/>
      <c r="K1578" s="154"/>
      <c r="L1578" s="154"/>
      <c r="M1578" s="154"/>
      <c r="N1578" s="154"/>
      <c r="O1578" s="322" t="str">
        <f>IF($C1578="1 - HöS",'C1. Verprobung'!$C$17,
IF($C1578="2 - HöS/HS",'C1. Verprobung'!$C$18,
IF($C1578="3 - HS",'C1. Verprobung'!$C$19,
IF($C1578="4 - HS/MS",'C1. Verprobung'!$C$20,
IF($C1578="5 - MS",'C1. Verprobung'!$C$21,
IF($C1578="6 - MS/NS",'C1. Verprobung'!$C$22,
IF($C1578="7 - NS",'C1. Verprobung'!$C$23,"-")))))))</f>
        <v>-</v>
      </c>
      <c r="P1578" s="322" t="str">
        <f>IF($C1578="1 - HöS",'C1. Verprobung'!$D$17,
IF($C1578="2 - HöS/HS",'C1. Verprobung'!$D$18,
IF($C1578="3 - HS",'C1. Verprobung'!$D$19,
IF($C1578="4 - HS/MS",'C1. Verprobung'!$D$20,
IF($C1578="5 - MS",'C1. Verprobung'!$D$21,
IF($C1578="6 - MS/NS",'C1. Verprobung'!$D$22,
IF($C1578="7 - NS",'C1. Verprobung'!$D$23,"-")))))))</f>
        <v>-</v>
      </c>
      <c r="Q1578" s="322" t="str">
        <f>IF($C1578="1 - HöS",'C1. Verprobung'!$E$17,
IF($C1578="2 - HöS/HS",'C1. Verprobung'!$E$18,
IF($C1578="3 - HS",'C1. Verprobung'!$E$19,
IF($C1578="4 - HS/MS",'C1. Verprobung'!$E$20,
IF($C1578="5 - MS",'C1. Verprobung'!$E$21,
IF($C1578="6 - MS/NS",'C1. Verprobung'!$E$22,
IF($C1578="7 - NS",'C1. Verprobung'!$E$23,"-")))))))</f>
        <v>-</v>
      </c>
      <c r="R1578" s="322" t="str">
        <f>IF($C1578="1 - HöS",'C1. Verprobung'!$F$17,
IF($C1578="2 - HöS/HS",'C1. Verprobung'!$F$18,
IF($C1578="3 - HS",'C1. Verprobung'!$F$19,
IF($C1578="4 - HS/MS",'C1. Verprobung'!$F$20,
IF($C1578="5 - MS",'C1. Verprobung'!$F$21,
IF($C1578="6 - MS/NS",'C1. Verprobung'!$F$22,
IF($C1578="7 - NS",'C1. Verprobung'!$F$23,"-")))))))</f>
        <v>-</v>
      </c>
      <c r="S1578" s="151"/>
      <c r="T1578" s="181">
        <f t="shared" si="123"/>
        <v>0</v>
      </c>
      <c r="U1578" s="181">
        <f t="shared" si="124"/>
        <v>0</v>
      </c>
      <c r="V1578" s="181">
        <f t="shared" si="125"/>
        <v>0</v>
      </c>
      <c r="W1578" s="181">
        <f t="shared" si="126"/>
        <v>0</v>
      </c>
      <c r="X1578" s="181">
        <f t="shared" si="127"/>
        <v>0</v>
      </c>
    </row>
    <row r="1579" spans="2:24" ht="15" customHeight="1" x14ac:dyDescent="0.2">
      <c r="B1579" s="337" t="s">
        <v>36</v>
      </c>
      <c r="C1579" s="133" t="s">
        <v>36</v>
      </c>
      <c r="D1579" s="133" t="s">
        <v>36</v>
      </c>
      <c r="E1579" s="133"/>
      <c r="F1579" s="133"/>
      <c r="G1579" s="133"/>
      <c r="H1579" s="133"/>
      <c r="I1579" s="133"/>
      <c r="J1579" s="133"/>
      <c r="K1579" s="154"/>
      <c r="L1579" s="154"/>
      <c r="M1579" s="154"/>
      <c r="N1579" s="154"/>
      <c r="O1579" s="322" t="str">
        <f>IF($C1579="1 - HöS",'C1. Verprobung'!$C$17,
IF($C1579="2 - HöS/HS",'C1. Verprobung'!$C$18,
IF($C1579="3 - HS",'C1. Verprobung'!$C$19,
IF($C1579="4 - HS/MS",'C1. Verprobung'!$C$20,
IF($C1579="5 - MS",'C1. Verprobung'!$C$21,
IF($C1579="6 - MS/NS",'C1. Verprobung'!$C$22,
IF($C1579="7 - NS",'C1. Verprobung'!$C$23,"-")))))))</f>
        <v>-</v>
      </c>
      <c r="P1579" s="322" t="str">
        <f>IF($C1579="1 - HöS",'C1. Verprobung'!$D$17,
IF($C1579="2 - HöS/HS",'C1. Verprobung'!$D$18,
IF($C1579="3 - HS",'C1. Verprobung'!$D$19,
IF($C1579="4 - HS/MS",'C1. Verprobung'!$D$20,
IF($C1579="5 - MS",'C1. Verprobung'!$D$21,
IF($C1579="6 - MS/NS",'C1. Verprobung'!$D$22,
IF($C1579="7 - NS",'C1. Verprobung'!$D$23,"-")))))))</f>
        <v>-</v>
      </c>
      <c r="Q1579" s="322" t="str">
        <f>IF($C1579="1 - HöS",'C1. Verprobung'!$E$17,
IF($C1579="2 - HöS/HS",'C1. Verprobung'!$E$18,
IF($C1579="3 - HS",'C1. Verprobung'!$E$19,
IF($C1579="4 - HS/MS",'C1. Verprobung'!$E$20,
IF($C1579="5 - MS",'C1. Verprobung'!$E$21,
IF($C1579="6 - MS/NS",'C1. Verprobung'!$E$22,
IF($C1579="7 - NS",'C1. Verprobung'!$E$23,"-")))))))</f>
        <v>-</v>
      </c>
      <c r="R1579" s="322" t="str">
        <f>IF($C1579="1 - HöS",'C1. Verprobung'!$F$17,
IF($C1579="2 - HöS/HS",'C1. Verprobung'!$F$18,
IF($C1579="3 - HS",'C1. Verprobung'!$F$19,
IF($C1579="4 - HS/MS",'C1. Verprobung'!$F$20,
IF($C1579="5 - MS",'C1. Verprobung'!$F$21,
IF($C1579="6 - MS/NS",'C1. Verprobung'!$F$22,
IF($C1579="7 - NS",'C1. Verprobung'!$F$23,"-")))))))</f>
        <v>-</v>
      </c>
      <c r="S1579" s="151"/>
      <c r="T1579" s="181">
        <f t="shared" si="123"/>
        <v>0</v>
      </c>
      <c r="U1579" s="181">
        <f t="shared" si="124"/>
        <v>0</v>
      </c>
      <c r="V1579" s="181">
        <f t="shared" si="125"/>
        <v>0</v>
      </c>
      <c r="W1579" s="181">
        <f t="shared" si="126"/>
        <v>0</v>
      </c>
      <c r="X1579" s="181">
        <f t="shared" si="127"/>
        <v>0</v>
      </c>
    </row>
    <row r="1580" spans="2:24" ht="15" customHeight="1" x14ac:dyDescent="0.2">
      <c r="B1580" s="337" t="s">
        <v>36</v>
      </c>
      <c r="C1580" s="133" t="s">
        <v>36</v>
      </c>
      <c r="D1580" s="133" t="s">
        <v>36</v>
      </c>
      <c r="E1580" s="133"/>
      <c r="F1580" s="133"/>
      <c r="G1580" s="133"/>
      <c r="H1580" s="133"/>
      <c r="I1580" s="133"/>
      <c r="J1580" s="133"/>
      <c r="K1580" s="154"/>
      <c r="L1580" s="154"/>
      <c r="M1580" s="154"/>
      <c r="N1580" s="154"/>
      <c r="O1580" s="322" t="str">
        <f>IF($C1580="1 - HöS",'C1. Verprobung'!$C$17,
IF($C1580="2 - HöS/HS",'C1. Verprobung'!$C$18,
IF($C1580="3 - HS",'C1. Verprobung'!$C$19,
IF($C1580="4 - HS/MS",'C1. Verprobung'!$C$20,
IF($C1580="5 - MS",'C1. Verprobung'!$C$21,
IF($C1580="6 - MS/NS",'C1. Verprobung'!$C$22,
IF($C1580="7 - NS",'C1. Verprobung'!$C$23,"-")))))))</f>
        <v>-</v>
      </c>
      <c r="P1580" s="322" t="str">
        <f>IF($C1580="1 - HöS",'C1. Verprobung'!$D$17,
IF($C1580="2 - HöS/HS",'C1. Verprobung'!$D$18,
IF($C1580="3 - HS",'C1. Verprobung'!$D$19,
IF($C1580="4 - HS/MS",'C1. Verprobung'!$D$20,
IF($C1580="5 - MS",'C1. Verprobung'!$D$21,
IF($C1580="6 - MS/NS",'C1. Verprobung'!$D$22,
IF($C1580="7 - NS",'C1. Verprobung'!$D$23,"-")))))))</f>
        <v>-</v>
      </c>
      <c r="Q1580" s="322" t="str">
        <f>IF($C1580="1 - HöS",'C1. Verprobung'!$E$17,
IF($C1580="2 - HöS/HS",'C1. Verprobung'!$E$18,
IF($C1580="3 - HS",'C1. Verprobung'!$E$19,
IF($C1580="4 - HS/MS",'C1. Verprobung'!$E$20,
IF($C1580="5 - MS",'C1. Verprobung'!$E$21,
IF($C1580="6 - MS/NS",'C1. Verprobung'!$E$22,
IF($C1580="7 - NS",'C1. Verprobung'!$E$23,"-")))))))</f>
        <v>-</v>
      </c>
      <c r="R1580" s="322" t="str">
        <f>IF($C1580="1 - HöS",'C1. Verprobung'!$F$17,
IF($C1580="2 - HöS/HS",'C1. Verprobung'!$F$18,
IF($C1580="3 - HS",'C1. Verprobung'!$F$19,
IF($C1580="4 - HS/MS",'C1. Verprobung'!$F$20,
IF($C1580="5 - MS",'C1. Verprobung'!$F$21,
IF($C1580="6 - MS/NS",'C1. Verprobung'!$F$22,
IF($C1580="7 - NS",'C1. Verprobung'!$F$23,"-")))))))</f>
        <v>-</v>
      </c>
      <c r="S1580" s="151"/>
      <c r="T1580" s="181">
        <f t="shared" si="123"/>
        <v>0</v>
      </c>
      <c r="U1580" s="181">
        <f t="shared" si="124"/>
        <v>0</v>
      </c>
      <c r="V1580" s="181">
        <f t="shared" si="125"/>
        <v>0</v>
      </c>
      <c r="W1580" s="181">
        <f t="shared" si="126"/>
        <v>0</v>
      </c>
      <c r="X1580" s="181">
        <f t="shared" si="127"/>
        <v>0</v>
      </c>
    </row>
    <row r="1581" spans="2:24" ht="15" customHeight="1" x14ac:dyDescent="0.2">
      <c r="B1581" s="337" t="s">
        <v>36</v>
      </c>
      <c r="C1581" s="133" t="s">
        <v>36</v>
      </c>
      <c r="D1581" s="133" t="s">
        <v>36</v>
      </c>
      <c r="E1581" s="133"/>
      <c r="F1581" s="133"/>
      <c r="G1581" s="133"/>
      <c r="H1581" s="133"/>
      <c r="I1581" s="133"/>
      <c r="J1581" s="133"/>
      <c r="K1581" s="154"/>
      <c r="L1581" s="154"/>
      <c r="M1581" s="154"/>
      <c r="N1581" s="154"/>
      <c r="O1581" s="322" t="str">
        <f>IF($C1581="1 - HöS",'C1. Verprobung'!$C$17,
IF($C1581="2 - HöS/HS",'C1. Verprobung'!$C$18,
IF($C1581="3 - HS",'C1. Verprobung'!$C$19,
IF($C1581="4 - HS/MS",'C1. Verprobung'!$C$20,
IF($C1581="5 - MS",'C1. Verprobung'!$C$21,
IF($C1581="6 - MS/NS",'C1. Verprobung'!$C$22,
IF($C1581="7 - NS",'C1. Verprobung'!$C$23,"-")))))))</f>
        <v>-</v>
      </c>
      <c r="P1581" s="322" t="str">
        <f>IF($C1581="1 - HöS",'C1. Verprobung'!$D$17,
IF($C1581="2 - HöS/HS",'C1. Verprobung'!$D$18,
IF($C1581="3 - HS",'C1. Verprobung'!$D$19,
IF($C1581="4 - HS/MS",'C1. Verprobung'!$D$20,
IF($C1581="5 - MS",'C1. Verprobung'!$D$21,
IF($C1581="6 - MS/NS",'C1. Verprobung'!$D$22,
IF($C1581="7 - NS",'C1. Verprobung'!$D$23,"-")))))))</f>
        <v>-</v>
      </c>
      <c r="Q1581" s="322" t="str">
        <f>IF($C1581="1 - HöS",'C1. Verprobung'!$E$17,
IF($C1581="2 - HöS/HS",'C1. Verprobung'!$E$18,
IF($C1581="3 - HS",'C1. Verprobung'!$E$19,
IF($C1581="4 - HS/MS",'C1. Verprobung'!$E$20,
IF($C1581="5 - MS",'C1. Verprobung'!$E$21,
IF($C1581="6 - MS/NS",'C1. Verprobung'!$E$22,
IF($C1581="7 - NS",'C1. Verprobung'!$E$23,"-")))))))</f>
        <v>-</v>
      </c>
      <c r="R1581" s="322" t="str">
        <f>IF($C1581="1 - HöS",'C1. Verprobung'!$F$17,
IF($C1581="2 - HöS/HS",'C1. Verprobung'!$F$18,
IF($C1581="3 - HS",'C1. Verprobung'!$F$19,
IF($C1581="4 - HS/MS",'C1. Verprobung'!$F$20,
IF($C1581="5 - MS",'C1. Verprobung'!$F$21,
IF($C1581="6 - MS/NS",'C1. Verprobung'!$F$22,
IF($C1581="7 - NS",'C1. Verprobung'!$F$23,"-")))))))</f>
        <v>-</v>
      </c>
      <c r="S1581" s="151"/>
      <c r="T1581" s="181">
        <f t="shared" si="123"/>
        <v>0</v>
      </c>
      <c r="U1581" s="181">
        <f t="shared" si="124"/>
        <v>0</v>
      </c>
      <c r="V1581" s="181">
        <f t="shared" si="125"/>
        <v>0</v>
      </c>
      <c r="W1581" s="181">
        <f t="shared" si="126"/>
        <v>0</v>
      </c>
      <c r="X1581" s="181">
        <f t="shared" si="127"/>
        <v>0</v>
      </c>
    </row>
    <row r="1582" spans="2:24" ht="15" customHeight="1" x14ac:dyDescent="0.2">
      <c r="B1582" s="337" t="s">
        <v>36</v>
      </c>
      <c r="C1582" s="133" t="s">
        <v>36</v>
      </c>
      <c r="D1582" s="133" t="s">
        <v>36</v>
      </c>
      <c r="E1582" s="133"/>
      <c r="F1582" s="133"/>
      <c r="G1582" s="133"/>
      <c r="H1582" s="133"/>
      <c r="I1582" s="133"/>
      <c r="J1582" s="133"/>
      <c r="K1582" s="154"/>
      <c r="L1582" s="154"/>
      <c r="M1582" s="154"/>
      <c r="N1582" s="154"/>
      <c r="O1582" s="322" t="str">
        <f>IF($C1582="1 - HöS",'C1. Verprobung'!$C$17,
IF($C1582="2 - HöS/HS",'C1. Verprobung'!$C$18,
IF($C1582="3 - HS",'C1. Verprobung'!$C$19,
IF($C1582="4 - HS/MS",'C1. Verprobung'!$C$20,
IF($C1582="5 - MS",'C1. Verprobung'!$C$21,
IF($C1582="6 - MS/NS",'C1. Verprobung'!$C$22,
IF($C1582="7 - NS",'C1. Verprobung'!$C$23,"-")))))))</f>
        <v>-</v>
      </c>
      <c r="P1582" s="322" t="str">
        <f>IF($C1582="1 - HöS",'C1. Verprobung'!$D$17,
IF($C1582="2 - HöS/HS",'C1. Verprobung'!$D$18,
IF($C1582="3 - HS",'C1. Verprobung'!$D$19,
IF($C1582="4 - HS/MS",'C1. Verprobung'!$D$20,
IF($C1582="5 - MS",'C1. Verprobung'!$D$21,
IF($C1582="6 - MS/NS",'C1. Verprobung'!$D$22,
IF($C1582="7 - NS",'C1. Verprobung'!$D$23,"-")))))))</f>
        <v>-</v>
      </c>
      <c r="Q1582" s="322" t="str">
        <f>IF($C1582="1 - HöS",'C1. Verprobung'!$E$17,
IF($C1582="2 - HöS/HS",'C1. Verprobung'!$E$18,
IF($C1582="3 - HS",'C1. Verprobung'!$E$19,
IF($C1582="4 - HS/MS",'C1. Verprobung'!$E$20,
IF($C1582="5 - MS",'C1. Verprobung'!$E$21,
IF($C1582="6 - MS/NS",'C1. Verprobung'!$E$22,
IF($C1582="7 - NS",'C1. Verprobung'!$E$23,"-")))))))</f>
        <v>-</v>
      </c>
      <c r="R1582" s="322" t="str">
        <f>IF($C1582="1 - HöS",'C1. Verprobung'!$F$17,
IF($C1582="2 - HöS/HS",'C1. Verprobung'!$F$18,
IF($C1582="3 - HS",'C1. Verprobung'!$F$19,
IF($C1582="4 - HS/MS",'C1. Verprobung'!$F$20,
IF($C1582="5 - MS",'C1. Verprobung'!$F$21,
IF($C1582="6 - MS/NS",'C1. Verprobung'!$F$22,
IF($C1582="7 - NS",'C1. Verprobung'!$F$23,"-")))))))</f>
        <v>-</v>
      </c>
      <c r="S1582" s="151"/>
      <c r="T1582" s="181">
        <f t="shared" si="123"/>
        <v>0</v>
      </c>
      <c r="U1582" s="181">
        <f t="shared" si="124"/>
        <v>0</v>
      </c>
      <c r="V1582" s="181">
        <f t="shared" si="125"/>
        <v>0</v>
      </c>
      <c r="W1582" s="181">
        <f t="shared" si="126"/>
        <v>0</v>
      </c>
      <c r="X1582" s="181">
        <f t="shared" si="127"/>
        <v>0</v>
      </c>
    </row>
    <row r="1583" spans="2:24" ht="15" customHeight="1" x14ac:dyDescent="0.2">
      <c r="B1583" s="337" t="s">
        <v>36</v>
      </c>
      <c r="C1583" s="133" t="s">
        <v>36</v>
      </c>
      <c r="D1583" s="133" t="s">
        <v>36</v>
      </c>
      <c r="E1583" s="133"/>
      <c r="F1583" s="133"/>
      <c r="G1583" s="133"/>
      <c r="H1583" s="133"/>
      <c r="I1583" s="133"/>
      <c r="J1583" s="133"/>
      <c r="K1583" s="154"/>
      <c r="L1583" s="154"/>
      <c r="M1583" s="154"/>
      <c r="N1583" s="154"/>
      <c r="O1583" s="322" t="str">
        <f>IF($C1583="1 - HöS",'C1. Verprobung'!$C$17,
IF($C1583="2 - HöS/HS",'C1. Verprobung'!$C$18,
IF($C1583="3 - HS",'C1. Verprobung'!$C$19,
IF($C1583="4 - HS/MS",'C1. Verprobung'!$C$20,
IF($C1583="5 - MS",'C1. Verprobung'!$C$21,
IF($C1583="6 - MS/NS",'C1. Verprobung'!$C$22,
IF($C1583="7 - NS",'C1. Verprobung'!$C$23,"-")))))))</f>
        <v>-</v>
      </c>
      <c r="P1583" s="322" t="str">
        <f>IF($C1583="1 - HöS",'C1. Verprobung'!$D$17,
IF($C1583="2 - HöS/HS",'C1. Verprobung'!$D$18,
IF($C1583="3 - HS",'C1. Verprobung'!$D$19,
IF($C1583="4 - HS/MS",'C1. Verprobung'!$D$20,
IF($C1583="5 - MS",'C1. Verprobung'!$D$21,
IF($C1583="6 - MS/NS",'C1. Verprobung'!$D$22,
IF($C1583="7 - NS",'C1. Verprobung'!$D$23,"-")))))))</f>
        <v>-</v>
      </c>
      <c r="Q1583" s="322" t="str">
        <f>IF($C1583="1 - HöS",'C1. Verprobung'!$E$17,
IF($C1583="2 - HöS/HS",'C1. Verprobung'!$E$18,
IF($C1583="3 - HS",'C1. Verprobung'!$E$19,
IF($C1583="4 - HS/MS",'C1. Verprobung'!$E$20,
IF($C1583="5 - MS",'C1. Verprobung'!$E$21,
IF($C1583="6 - MS/NS",'C1. Verprobung'!$E$22,
IF($C1583="7 - NS",'C1. Verprobung'!$E$23,"-")))))))</f>
        <v>-</v>
      </c>
      <c r="R1583" s="322" t="str">
        <f>IF($C1583="1 - HöS",'C1. Verprobung'!$F$17,
IF($C1583="2 - HöS/HS",'C1. Verprobung'!$F$18,
IF($C1583="3 - HS",'C1. Verprobung'!$F$19,
IF($C1583="4 - HS/MS",'C1. Verprobung'!$F$20,
IF($C1583="5 - MS",'C1. Verprobung'!$F$21,
IF($C1583="6 - MS/NS",'C1. Verprobung'!$F$22,
IF($C1583="7 - NS",'C1. Verprobung'!$F$23,"-")))))))</f>
        <v>-</v>
      </c>
      <c r="S1583" s="151"/>
      <c r="T1583" s="181">
        <f t="shared" si="123"/>
        <v>0</v>
      </c>
      <c r="U1583" s="181">
        <f t="shared" si="124"/>
        <v>0</v>
      </c>
      <c r="V1583" s="181">
        <f t="shared" si="125"/>
        <v>0</v>
      </c>
      <c r="W1583" s="181">
        <f t="shared" si="126"/>
        <v>0</v>
      </c>
      <c r="X1583" s="181">
        <f t="shared" si="127"/>
        <v>0</v>
      </c>
    </row>
    <row r="1584" spans="2:24" ht="15" customHeight="1" x14ac:dyDescent="0.2">
      <c r="B1584" s="337" t="s">
        <v>36</v>
      </c>
      <c r="C1584" s="133" t="s">
        <v>36</v>
      </c>
      <c r="D1584" s="133" t="s">
        <v>36</v>
      </c>
      <c r="E1584" s="133"/>
      <c r="F1584" s="133"/>
      <c r="G1584" s="133"/>
      <c r="H1584" s="133"/>
      <c r="I1584" s="133"/>
      <c r="J1584" s="133"/>
      <c r="K1584" s="154"/>
      <c r="L1584" s="154"/>
      <c r="M1584" s="154"/>
      <c r="N1584" s="154"/>
      <c r="O1584" s="322" t="str">
        <f>IF($C1584="1 - HöS",'C1. Verprobung'!$C$17,
IF($C1584="2 - HöS/HS",'C1. Verprobung'!$C$18,
IF($C1584="3 - HS",'C1. Verprobung'!$C$19,
IF($C1584="4 - HS/MS",'C1. Verprobung'!$C$20,
IF($C1584="5 - MS",'C1. Verprobung'!$C$21,
IF($C1584="6 - MS/NS",'C1. Verprobung'!$C$22,
IF($C1584="7 - NS",'C1. Verprobung'!$C$23,"-")))))))</f>
        <v>-</v>
      </c>
      <c r="P1584" s="322" t="str">
        <f>IF($C1584="1 - HöS",'C1. Verprobung'!$D$17,
IF($C1584="2 - HöS/HS",'C1. Verprobung'!$D$18,
IF($C1584="3 - HS",'C1. Verprobung'!$D$19,
IF($C1584="4 - HS/MS",'C1. Verprobung'!$D$20,
IF($C1584="5 - MS",'C1. Verprobung'!$D$21,
IF($C1584="6 - MS/NS",'C1. Verprobung'!$D$22,
IF($C1584="7 - NS",'C1. Verprobung'!$D$23,"-")))))))</f>
        <v>-</v>
      </c>
      <c r="Q1584" s="322" t="str">
        <f>IF($C1584="1 - HöS",'C1. Verprobung'!$E$17,
IF($C1584="2 - HöS/HS",'C1. Verprobung'!$E$18,
IF($C1584="3 - HS",'C1. Verprobung'!$E$19,
IF($C1584="4 - HS/MS",'C1. Verprobung'!$E$20,
IF($C1584="5 - MS",'C1. Verprobung'!$E$21,
IF($C1584="6 - MS/NS",'C1. Verprobung'!$E$22,
IF($C1584="7 - NS",'C1. Verprobung'!$E$23,"-")))))))</f>
        <v>-</v>
      </c>
      <c r="R1584" s="322" t="str">
        <f>IF($C1584="1 - HöS",'C1. Verprobung'!$F$17,
IF($C1584="2 - HöS/HS",'C1. Verprobung'!$F$18,
IF($C1584="3 - HS",'C1. Verprobung'!$F$19,
IF($C1584="4 - HS/MS",'C1. Verprobung'!$F$20,
IF($C1584="5 - MS",'C1. Verprobung'!$F$21,
IF($C1584="6 - MS/NS",'C1. Verprobung'!$F$22,
IF($C1584="7 - NS",'C1. Verprobung'!$F$23,"-")))))))</f>
        <v>-</v>
      </c>
      <c r="S1584" s="151"/>
      <c r="T1584" s="181">
        <f t="shared" si="123"/>
        <v>0</v>
      </c>
      <c r="U1584" s="181">
        <f t="shared" si="124"/>
        <v>0</v>
      </c>
      <c r="V1584" s="181">
        <f t="shared" si="125"/>
        <v>0</v>
      </c>
      <c r="W1584" s="181">
        <f t="shared" si="126"/>
        <v>0</v>
      </c>
      <c r="X1584" s="181">
        <f t="shared" si="127"/>
        <v>0</v>
      </c>
    </row>
    <row r="1585" spans="2:24" ht="15" customHeight="1" x14ac:dyDescent="0.2">
      <c r="B1585" s="337" t="s">
        <v>36</v>
      </c>
      <c r="C1585" s="133" t="s">
        <v>36</v>
      </c>
      <c r="D1585" s="133" t="s">
        <v>36</v>
      </c>
      <c r="E1585" s="133"/>
      <c r="F1585" s="133"/>
      <c r="G1585" s="133"/>
      <c r="H1585" s="133"/>
      <c r="I1585" s="133"/>
      <c r="J1585" s="133"/>
      <c r="K1585" s="154"/>
      <c r="L1585" s="154"/>
      <c r="M1585" s="154"/>
      <c r="N1585" s="154"/>
      <c r="O1585" s="322" t="str">
        <f>IF($C1585="1 - HöS",'C1. Verprobung'!$C$17,
IF($C1585="2 - HöS/HS",'C1. Verprobung'!$C$18,
IF($C1585="3 - HS",'C1. Verprobung'!$C$19,
IF($C1585="4 - HS/MS",'C1. Verprobung'!$C$20,
IF($C1585="5 - MS",'C1. Verprobung'!$C$21,
IF($C1585="6 - MS/NS",'C1. Verprobung'!$C$22,
IF($C1585="7 - NS",'C1. Verprobung'!$C$23,"-")))))))</f>
        <v>-</v>
      </c>
      <c r="P1585" s="322" t="str">
        <f>IF($C1585="1 - HöS",'C1. Verprobung'!$D$17,
IF($C1585="2 - HöS/HS",'C1. Verprobung'!$D$18,
IF($C1585="3 - HS",'C1. Verprobung'!$D$19,
IF($C1585="4 - HS/MS",'C1. Verprobung'!$D$20,
IF($C1585="5 - MS",'C1. Verprobung'!$D$21,
IF($C1585="6 - MS/NS",'C1. Verprobung'!$D$22,
IF($C1585="7 - NS",'C1. Verprobung'!$D$23,"-")))))))</f>
        <v>-</v>
      </c>
      <c r="Q1585" s="322" t="str">
        <f>IF($C1585="1 - HöS",'C1. Verprobung'!$E$17,
IF($C1585="2 - HöS/HS",'C1. Verprobung'!$E$18,
IF($C1585="3 - HS",'C1. Verprobung'!$E$19,
IF($C1585="4 - HS/MS",'C1. Verprobung'!$E$20,
IF($C1585="5 - MS",'C1. Verprobung'!$E$21,
IF($C1585="6 - MS/NS",'C1. Verprobung'!$E$22,
IF($C1585="7 - NS",'C1. Verprobung'!$E$23,"-")))))))</f>
        <v>-</v>
      </c>
      <c r="R1585" s="322" t="str">
        <f>IF($C1585="1 - HöS",'C1. Verprobung'!$F$17,
IF($C1585="2 - HöS/HS",'C1. Verprobung'!$F$18,
IF($C1585="3 - HS",'C1. Verprobung'!$F$19,
IF($C1585="4 - HS/MS",'C1. Verprobung'!$F$20,
IF($C1585="5 - MS",'C1. Verprobung'!$F$21,
IF($C1585="6 - MS/NS",'C1. Verprobung'!$F$22,
IF($C1585="7 - NS",'C1. Verprobung'!$F$23,"-")))))))</f>
        <v>-</v>
      </c>
      <c r="S1585" s="151"/>
      <c r="T1585" s="181">
        <f t="shared" si="123"/>
        <v>0</v>
      </c>
      <c r="U1585" s="181">
        <f t="shared" si="124"/>
        <v>0</v>
      </c>
      <c r="V1585" s="181">
        <f t="shared" si="125"/>
        <v>0</v>
      </c>
      <c r="W1585" s="181">
        <f t="shared" si="126"/>
        <v>0</v>
      </c>
      <c r="X1585" s="181">
        <f t="shared" si="127"/>
        <v>0</v>
      </c>
    </row>
    <row r="1586" spans="2:24" ht="15" customHeight="1" x14ac:dyDescent="0.2">
      <c r="B1586" s="337" t="s">
        <v>36</v>
      </c>
      <c r="C1586" s="133" t="s">
        <v>36</v>
      </c>
      <c r="D1586" s="133" t="s">
        <v>36</v>
      </c>
      <c r="E1586" s="133"/>
      <c r="F1586" s="133"/>
      <c r="G1586" s="133"/>
      <c r="H1586" s="133"/>
      <c r="I1586" s="133"/>
      <c r="J1586" s="133"/>
      <c r="K1586" s="154"/>
      <c r="L1586" s="154"/>
      <c r="M1586" s="154"/>
      <c r="N1586" s="154"/>
      <c r="O1586" s="322" t="str">
        <f>IF($C1586="1 - HöS",'C1. Verprobung'!$C$17,
IF($C1586="2 - HöS/HS",'C1. Verprobung'!$C$18,
IF($C1586="3 - HS",'C1. Verprobung'!$C$19,
IF($C1586="4 - HS/MS",'C1. Verprobung'!$C$20,
IF($C1586="5 - MS",'C1. Verprobung'!$C$21,
IF($C1586="6 - MS/NS",'C1. Verprobung'!$C$22,
IF($C1586="7 - NS",'C1. Verprobung'!$C$23,"-")))))))</f>
        <v>-</v>
      </c>
      <c r="P1586" s="322" t="str">
        <f>IF($C1586="1 - HöS",'C1. Verprobung'!$D$17,
IF($C1586="2 - HöS/HS",'C1. Verprobung'!$D$18,
IF($C1586="3 - HS",'C1. Verprobung'!$D$19,
IF($C1586="4 - HS/MS",'C1. Verprobung'!$D$20,
IF($C1586="5 - MS",'C1. Verprobung'!$D$21,
IF($C1586="6 - MS/NS",'C1. Verprobung'!$D$22,
IF($C1586="7 - NS",'C1. Verprobung'!$D$23,"-")))))))</f>
        <v>-</v>
      </c>
      <c r="Q1586" s="322" t="str">
        <f>IF($C1586="1 - HöS",'C1. Verprobung'!$E$17,
IF($C1586="2 - HöS/HS",'C1. Verprobung'!$E$18,
IF($C1586="3 - HS",'C1. Verprobung'!$E$19,
IF($C1586="4 - HS/MS",'C1. Verprobung'!$E$20,
IF($C1586="5 - MS",'C1. Verprobung'!$E$21,
IF($C1586="6 - MS/NS",'C1. Verprobung'!$E$22,
IF($C1586="7 - NS",'C1. Verprobung'!$E$23,"-")))))))</f>
        <v>-</v>
      </c>
      <c r="R1586" s="322" t="str">
        <f>IF($C1586="1 - HöS",'C1. Verprobung'!$F$17,
IF($C1586="2 - HöS/HS",'C1. Verprobung'!$F$18,
IF($C1586="3 - HS",'C1. Verprobung'!$F$19,
IF($C1586="4 - HS/MS",'C1. Verprobung'!$F$20,
IF($C1586="5 - MS",'C1. Verprobung'!$F$21,
IF($C1586="6 - MS/NS",'C1. Verprobung'!$F$22,
IF($C1586="7 - NS",'C1. Verprobung'!$F$23,"-")))))))</f>
        <v>-</v>
      </c>
      <c r="S1586" s="151"/>
      <c r="T1586" s="181">
        <f t="shared" si="123"/>
        <v>0</v>
      </c>
      <c r="U1586" s="181">
        <f t="shared" si="124"/>
        <v>0</v>
      </c>
      <c r="V1586" s="181">
        <f t="shared" si="125"/>
        <v>0</v>
      </c>
      <c r="W1586" s="181">
        <f t="shared" si="126"/>
        <v>0</v>
      </c>
      <c r="X1586" s="181">
        <f t="shared" si="127"/>
        <v>0</v>
      </c>
    </row>
    <row r="1587" spans="2:24" ht="15" customHeight="1" x14ac:dyDescent="0.2">
      <c r="B1587" s="337" t="s">
        <v>36</v>
      </c>
      <c r="C1587" s="133" t="s">
        <v>36</v>
      </c>
      <c r="D1587" s="133" t="s">
        <v>36</v>
      </c>
      <c r="E1587" s="133"/>
      <c r="F1587" s="133"/>
      <c r="G1587" s="133"/>
      <c r="H1587" s="133"/>
      <c r="I1587" s="133"/>
      <c r="J1587" s="133"/>
      <c r="K1587" s="154"/>
      <c r="L1587" s="154"/>
      <c r="M1587" s="154"/>
      <c r="N1587" s="154"/>
      <c r="O1587" s="322" t="str">
        <f>IF($C1587="1 - HöS",'C1. Verprobung'!$C$17,
IF($C1587="2 - HöS/HS",'C1. Verprobung'!$C$18,
IF($C1587="3 - HS",'C1. Verprobung'!$C$19,
IF($C1587="4 - HS/MS",'C1. Verprobung'!$C$20,
IF($C1587="5 - MS",'C1. Verprobung'!$C$21,
IF($C1587="6 - MS/NS",'C1. Verprobung'!$C$22,
IF($C1587="7 - NS",'C1. Verprobung'!$C$23,"-")))))))</f>
        <v>-</v>
      </c>
      <c r="P1587" s="322" t="str">
        <f>IF($C1587="1 - HöS",'C1. Verprobung'!$D$17,
IF($C1587="2 - HöS/HS",'C1. Verprobung'!$D$18,
IF($C1587="3 - HS",'C1. Verprobung'!$D$19,
IF($C1587="4 - HS/MS",'C1. Verprobung'!$D$20,
IF($C1587="5 - MS",'C1. Verprobung'!$D$21,
IF($C1587="6 - MS/NS",'C1. Verprobung'!$D$22,
IF($C1587="7 - NS",'C1. Verprobung'!$D$23,"-")))))))</f>
        <v>-</v>
      </c>
      <c r="Q1587" s="322" t="str">
        <f>IF($C1587="1 - HöS",'C1. Verprobung'!$E$17,
IF($C1587="2 - HöS/HS",'C1. Verprobung'!$E$18,
IF($C1587="3 - HS",'C1. Verprobung'!$E$19,
IF($C1587="4 - HS/MS",'C1. Verprobung'!$E$20,
IF($C1587="5 - MS",'C1. Verprobung'!$E$21,
IF($C1587="6 - MS/NS",'C1. Verprobung'!$E$22,
IF($C1587="7 - NS",'C1. Verprobung'!$E$23,"-")))))))</f>
        <v>-</v>
      </c>
      <c r="R1587" s="322" t="str">
        <f>IF($C1587="1 - HöS",'C1. Verprobung'!$F$17,
IF($C1587="2 - HöS/HS",'C1. Verprobung'!$F$18,
IF($C1587="3 - HS",'C1. Verprobung'!$F$19,
IF($C1587="4 - HS/MS",'C1. Verprobung'!$F$20,
IF($C1587="5 - MS",'C1. Verprobung'!$F$21,
IF($C1587="6 - MS/NS",'C1. Verprobung'!$F$22,
IF($C1587="7 - NS",'C1. Verprobung'!$F$23,"-")))))))</f>
        <v>-</v>
      </c>
      <c r="S1587" s="151"/>
      <c r="T1587" s="181">
        <f t="shared" si="123"/>
        <v>0</v>
      </c>
      <c r="U1587" s="181">
        <f t="shared" si="124"/>
        <v>0</v>
      </c>
      <c r="V1587" s="181">
        <f t="shared" si="125"/>
        <v>0</v>
      </c>
      <c r="W1587" s="181">
        <f t="shared" si="126"/>
        <v>0</v>
      </c>
      <c r="X1587" s="181">
        <f t="shared" si="127"/>
        <v>0</v>
      </c>
    </row>
    <row r="1588" spans="2:24" ht="15" customHeight="1" x14ac:dyDescent="0.2">
      <c r="B1588" s="337" t="s">
        <v>36</v>
      </c>
      <c r="C1588" s="133" t="s">
        <v>36</v>
      </c>
      <c r="D1588" s="133" t="s">
        <v>36</v>
      </c>
      <c r="E1588" s="133"/>
      <c r="F1588" s="133"/>
      <c r="G1588" s="133"/>
      <c r="H1588" s="133"/>
      <c r="I1588" s="133"/>
      <c r="J1588" s="133"/>
      <c r="K1588" s="154"/>
      <c r="L1588" s="154"/>
      <c r="M1588" s="154"/>
      <c r="N1588" s="154"/>
      <c r="O1588" s="322" t="str">
        <f>IF($C1588="1 - HöS",'C1. Verprobung'!$C$17,
IF($C1588="2 - HöS/HS",'C1. Verprobung'!$C$18,
IF($C1588="3 - HS",'C1. Verprobung'!$C$19,
IF($C1588="4 - HS/MS",'C1. Verprobung'!$C$20,
IF($C1588="5 - MS",'C1. Verprobung'!$C$21,
IF($C1588="6 - MS/NS",'C1. Verprobung'!$C$22,
IF($C1588="7 - NS",'C1. Verprobung'!$C$23,"-")))))))</f>
        <v>-</v>
      </c>
      <c r="P1588" s="322" t="str">
        <f>IF($C1588="1 - HöS",'C1. Verprobung'!$D$17,
IF($C1588="2 - HöS/HS",'C1. Verprobung'!$D$18,
IF($C1588="3 - HS",'C1. Verprobung'!$D$19,
IF($C1588="4 - HS/MS",'C1. Verprobung'!$D$20,
IF($C1588="5 - MS",'C1. Verprobung'!$D$21,
IF($C1588="6 - MS/NS",'C1. Verprobung'!$D$22,
IF($C1588="7 - NS",'C1. Verprobung'!$D$23,"-")))))))</f>
        <v>-</v>
      </c>
      <c r="Q1588" s="322" t="str">
        <f>IF($C1588="1 - HöS",'C1. Verprobung'!$E$17,
IF($C1588="2 - HöS/HS",'C1. Verprobung'!$E$18,
IF($C1588="3 - HS",'C1. Verprobung'!$E$19,
IF($C1588="4 - HS/MS",'C1. Verprobung'!$E$20,
IF($C1588="5 - MS",'C1. Verprobung'!$E$21,
IF($C1588="6 - MS/NS",'C1. Verprobung'!$E$22,
IF($C1588="7 - NS",'C1. Verprobung'!$E$23,"-")))))))</f>
        <v>-</v>
      </c>
      <c r="R1588" s="322" t="str">
        <f>IF($C1588="1 - HöS",'C1. Verprobung'!$F$17,
IF($C1588="2 - HöS/HS",'C1. Verprobung'!$F$18,
IF($C1588="3 - HS",'C1. Verprobung'!$F$19,
IF($C1588="4 - HS/MS",'C1. Verprobung'!$F$20,
IF($C1588="5 - MS",'C1. Verprobung'!$F$21,
IF($C1588="6 - MS/NS",'C1. Verprobung'!$F$22,
IF($C1588="7 - NS",'C1. Verprobung'!$F$23,"-")))))))</f>
        <v>-</v>
      </c>
      <c r="S1588" s="151"/>
      <c r="T1588" s="181">
        <f t="shared" si="123"/>
        <v>0</v>
      </c>
      <c r="U1588" s="181">
        <f t="shared" si="124"/>
        <v>0</v>
      </c>
      <c r="V1588" s="181">
        <f t="shared" si="125"/>
        <v>0</v>
      </c>
      <c r="W1588" s="181">
        <f t="shared" si="126"/>
        <v>0</v>
      </c>
      <c r="X1588" s="181">
        <f t="shared" si="127"/>
        <v>0</v>
      </c>
    </row>
    <row r="1589" spans="2:24" ht="15" customHeight="1" x14ac:dyDescent="0.2">
      <c r="B1589" s="337" t="s">
        <v>36</v>
      </c>
      <c r="C1589" s="133" t="s">
        <v>36</v>
      </c>
      <c r="D1589" s="133" t="s">
        <v>36</v>
      </c>
      <c r="E1589" s="133"/>
      <c r="F1589" s="133"/>
      <c r="G1589" s="133"/>
      <c r="H1589" s="133"/>
      <c r="I1589" s="133"/>
      <c r="J1589" s="133"/>
      <c r="K1589" s="154"/>
      <c r="L1589" s="154"/>
      <c r="M1589" s="154"/>
      <c r="N1589" s="154"/>
      <c r="O1589" s="322" t="str">
        <f>IF($C1589="1 - HöS",'C1. Verprobung'!$C$17,
IF($C1589="2 - HöS/HS",'C1. Verprobung'!$C$18,
IF($C1589="3 - HS",'C1. Verprobung'!$C$19,
IF($C1589="4 - HS/MS",'C1. Verprobung'!$C$20,
IF($C1589="5 - MS",'C1. Verprobung'!$C$21,
IF($C1589="6 - MS/NS",'C1. Verprobung'!$C$22,
IF($C1589="7 - NS",'C1. Verprobung'!$C$23,"-")))))))</f>
        <v>-</v>
      </c>
      <c r="P1589" s="322" t="str">
        <f>IF($C1589="1 - HöS",'C1. Verprobung'!$D$17,
IF($C1589="2 - HöS/HS",'C1. Verprobung'!$D$18,
IF($C1589="3 - HS",'C1. Verprobung'!$D$19,
IF($C1589="4 - HS/MS",'C1. Verprobung'!$D$20,
IF($C1589="5 - MS",'C1. Verprobung'!$D$21,
IF($C1589="6 - MS/NS",'C1. Verprobung'!$D$22,
IF($C1589="7 - NS",'C1. Verprobung'!$D$23,"-")))))))</f>
        <v>-</v>
      </c>
      <c r="Q1589" s="322" t="str">
        <f>IF($C1589="1 - HöS",'C1. Verprobung'!$E$17,
IF($C1589="2 - HöS/HS",'C1. Verprobung'!$E$18,
IF($C1589="3 - HS",'C1. Verprobung'!$E$19,
IF($C1589="4 - HS/MS",'C1. Verprobung'!$E$20,
IF($C1589="5 - MS",'C1. Verprobung'!$E$21,
IF($C1589="6 - MS/NS",'C1. Verprobung'!$E$22,
IF($C1589="7 - NS",'C1. Verprobung'!$E$23,"-")))))))</f>
        <v>-</v>
      </c>
      <c r="R1589" s="322" t="str">
        <f>IF($C1589="1 - HöS",'C1. Verprobung'!$F$17,
IF($C1589="2 - HöS/HS",'C1. Verprobung'!$F$18,
IF($C1589="3 - HS",'C1. Verprobung'!$F$19,
IF($C1589="4 - HS/MS",'C1. Verprobung'!$F$20,
IF($C1589="5 - MS",'C1. Verprobung'!$F$21,
IF($C1589="6 - MS/NS",'C1. Verprobung'!$F$22,
IF($C1589="7 - NS",'C1. Verprobung'!$F$23,"-")))))))</f>
        <v>-</v>
      </c>
      <c r="S1589" s="151"/>
      <c r="T1589" s="181">
        <f t="shared" si="123"/>
        <v>0</v>
      </c>
      <c r="U1589" s="181">
        <f t="shared" si="124"/>
        <v>0</v>
      </c>
      <c r="V1589" s="181">
        <f t="shared" si="125"/>
        <v>0</v>
      </c>
      <c r="W1589" s="181">
        <f t="shared" si="126"/>
        <v>0</v>
      </c>
      <c r="X1589" s="181">
        <f t="shared" si="127"/>
        <v>0</v>
      </c>
    </row>
    <row r="1590" spans="2:24" ht="15" customHeight="1" x14ac:dyDescent="0.2">
      <c r="B1590" s="337" t="s">
        <v>36</v>
      </c>
      <c r="C1590" s="133" t="s">
        <v>36</v>
      </c>
      <c r="D1590" s="133" t="s">
        <v>36</v>
      </c>
      <c r="E1590" s="133"/>
      <c r="F1590" s="133"/>
      <c r="G1590" s="133"/>
      <c r="H1590" s="133"/>
      <c r="I1590" s="133"/>
      <c r="J1590" s="133"/>
      <c r="K1590" s="154"/>
      <c r="L1590" s="154"/>
      <c r="M1590" s="154"/>
      <c r="N1590" s="154"/>
      <c r="O1590" s="322" t="str">
        <f>IF($C1590="1 - HöS",'C1. Verprobung'!$C$17,
IF($C1590="2 - HöS/HS",'C1. Verprobung'!$C$18,
IF($C1590="3 - HS",'C1. Verprobung'!$C$19,
IF($C1590="4 - HS/MS",'C1. Verprobung'!$C$20,
IF($C1590="5 - MS",'C1. Verprobung'!$C$21,
IF($C1590="6 - MS/NS",'C1. Verprobung'!$C$22,
IF($C1590="7 - NS",'C1. Verprobung'!$C$23,"-")))))))</f>
        <v>-</v>
      </c>
      <c r="P1590" s="322" t="str">
        <f>IF($C1590="1 - HöS",'C1. Verprobung'!$D$17,
IF($C1590="2 - HöS/HS",'C1. Verprobung'!$D$18,
IF($C1590="3 - HS",'C1. Verprobung'!$D$19,
IF($C1590="4 - HS/MS",'C1. Verprobung'!$D$20,
IF($C1590="5 - MS",'C1. Verprobung'!$D$21,
IF($C1590="6 - MS/NS",'C1. Verprobung'!$D$22,
IF($C1590="7 - NS",'C1. Verprobung'!$D$23,"-")))))))</f>
        <v>-</v>
      </c>
      <c r="Q1590" s="322" t="str">
        <f>IF($C1590="1 - HöS",'C1. Verprobung'!$E$17,
IF($C1590="2 - HöS/HS",'C1. Verprobung'!$E$18,
IF($C1590="3 - HS",'C1. Verprobung'!$E$19,
IF($C1590="4 - HS/MS",'C1. Verprobung'!$E$20,
IF($C1590="5 - MS",'C1. Verprobung'!$E$21,
IF($C1590="6 - MS/NS",'C1. Verprobung'!$E$22,
IF($C1590="7 - NS",'C1. Verprobung'!$E$23,"-")))))))</f>
        <v>-</v>
      </c>
      <c r="R1590" s="322" t="str">
        <f>IF($C1590="1 - HöS",'C1. Verprobung'!$F$17,
IF($C1590="2 - HöS/HS",'C1. Verprobung'!$F$18,
IF($C1590="3 - HS",'C1. Verprobung'!$F$19,
IF($C1590="4 - HS/MS",'C1. Verprobung'!$F$20,
IF($C1590="5 - MS",'C1. Verprobung'!$F$21,
IF($C1590="6 - MS/NS",'C1. Verprobung'!$F$22,
IF($C1590="7 - NS",'C1. Verprobung'!$F$23,"-")))))))</f>
        <v>-</v>
      </c>
      <c r="S1590" s="151"/>
      <c r="T1590" s="181">
        <f t="shared" si="123"/>
        <v>0</v>
      </c>
      <c r="U1590" s="181">
        <f t="shared" si="124"/>
        <v>0</v>
      </c>
      <c r="V1590" s="181">
        <f t="shared" si="125"/>
        <v>0</v>
      </c>
      <c r="W1590" s="181">
        <f t="shared" si="126"/>
        <v>0</v>
      </c>
      <c r="X1590" s="181">
        <f t="shared" si="127"/>
        <v>0</v>
      </c>
    </row>
    <row r="1591" spans="2:24" ht="15" customHeight="1" x14ac:dyDescent="0.2">
      <c r="B1591" s="337" t="s">
        <v>36</v>
      </c>
      <c r="C1591" s="133" t="s">
        <v>36</v>
      </c>
      <c r="D1591" s="133" t="s">
        <v>36</v>
      </c>
      <c r="E1591" s="133"/>
      <c r="F1591" s="133"/>
      <c r="G1591" s="133"/>
      <c r="H1591" s="133"/>
      <c r="I1591" s="133"/>
      <c r="J1591" s="133"/>
      <c r="K1591" s="154"/>
      <c r="L1591" s="154"/>
      <c r="M1591" s="154"/>
      <c r="N1591" s="154"/>
      <c r="O1591" s="322" t="str">
        <f>IF($C1591="1 - HöS",'C1. Verprobung'!$C$17,
IF($C1591="2 - HöS/HS",'C1. Verprobung'!$C$18,
IF($C1591="3 - HS",'C1. Verprobung'!$C$19,
IF($C1591="4 - HS/MS",'C1. Verprobung'!$C$20,
IF($C1591="5 - MS",'C1. Verprobung'!$C$21,
IF($C1591="6 - MS/NS",'C1. Verprobung'!$C$22,
IF($C1591="7 - NS",'C1. Verprobung'!$C$23,"-")))))))</f>
        <v>-</v>
      </c>
      <c r="P1591" s="322" t="str">
        <f>IF($C1591="1 - HöS",'C1. Verprobung'!$D$17,
IF($C1591="2 - HöS/HS",'C1. Verprobung'!$D$18,
IF($C1591="3 - HS",'C1. Verprobung'!$D$19,
IF($C1591="4 - HS/MS",'C1. Verprobung'!$D$20,
IF($C1591="5 - MS",'C1. Verprobung'!$D$21,
IF($C1591="6 - MS/NS",'C1. Verprobung'!$D$22,
IF($C1591="7 - NS",'C1. Verprobung'!$D$23,"-")))))))</f>
        <v>-</v>
      </c>
      <c r="Q1591" s="322" t="str">
        <f>IF($C1591="1 - HöS",'C1. Verprobung'!$E$17,
IF($C1591="2 - HöS/HS",'C1. Verprobung'!$E$18,
IF($C1591="3 - HS",'C1. Verprobung'!$E$19,
IF($C1591="4 - HS/MS",'C1. Verprobung'!$E$20,
IF($C1591="5 - MS",'C1. Verprobung'!$E$21,
IF($C1591="6 - MS/NS",'C1. Verprobung'!$E$22,
IF($C1591="7 - NS",'C1. Verprobung'!$E$23,"-")))))))</f>
        <v>-</v>
      </c>
      <c r="R1591" s="322" t="str">
        <f>IF($C1591="1 - HöS",'C1. Verprobung'!$F$17,
IF($C1591="2 - HöS/HS",'C1. Verprobung'!$F$18,
IF($C1591="3 - HS",'C1. Verprobung'!$F$19,
IF($C1591="4 - HS/MS",'C1. Verprobung'!$F$20,
IF($C1591="5 - MS",'C1. Verprobung'!$F$21,
IF($C1591="6 - MS/NS",'C1. Verprobung'!$F$22,
IF($C1591="7 - NS",'C1. Verprobung'!$F$23,"-")))))))</f>
        <v>-</v>
      </c>
      <c r="S1591" s="151"/>
      <c r="T1591" s="181">
        <f t="shared" si="123"/>
        <v>0</v>
      </c>
      <c r="U1591" s="181">
        <f t="shared" si="124"/>
        <v>0</v>
      </c>
      <c r="V1591" s="181">
        <f t="shared" si="125"/>
        <v>0</v>
      </c>
      <c r="W1591" s="181">
        <f t="shared" si="126"/>
        <v>0</v>
      </c>
      <c r="X1591" s="181">
        <f t="shared" si="127"/>
        <v>0</v>
      </c>
    </row>
    <row r="1592" spans="2:24" ht="15" customHeight="1" x14ac:dyDescent="0.2">
      <c r="B1592" s="337" t="s">
        <v>36</v>
      </c>
      <c r="C1592" s="133" t="s">
        <v>36</v>
      </c>
      <c r="D1592" s="133" t="s">
        <v>36</v>
      </c>
      <c r="E1592" s="133"/>
      <c r="F1592" s="133"/>
      <c r="G1592" s="133"/>
      <c r="H1592" s="133"/>
      <c r="I1592" s="133"/>
      <c r="J1592" s="133"/>
      <c r="K1592" s="154"/>
      <c r="L1592" s="154"/>
      <c r="M1592" s="154"/>
      <c r="N1592" s="154"/>
      <c r="O1592" s="322" t="str">
        <f>IF($C1592="1 - HöS",'C1. Verprobung'!$C$17,
IF($C1592="2 - HöS/HS",'C1. Verprobung'!$C$18,
IF($C1592="3 - HS",'C1. Verprobung'!$C$19,
IF($C1592="4 - HS/MS",'C1. Verprobung'!$C$20,
IF($C1592="5 - MS",'C1. Verprobung'!$C$21,
IF($C1592="6 - MS/NS",'C1. Verprobung'!$C$22,
IF($C1592="7 - NS",'C1. Verprobung'!$C$23,"-")))))))</f>
        <v>-</v>
      </c>
      <c r="P1592" s="322" t="str">
        <f>IF($C1592="1 - HöS",'C1. Verprobung'!$D$17,
IF($C1592="2 - HöS/HS",'C1. Verprobung'!$D$18,
IF($C1592="3 - HS",'C1. Verprobung'!$D$19,
IF($C1592="4 - HS/MS",'C1. Verprobung'!$D$20,
IF($C1592="5 - MS",'C1. Verprobung'!$D$21,
IF($C1592="6 - MS/NS",'C1. Verprobung'!$D$22,
IF($C1592="7 - NS",'C1. Verprobung'!$D$23,"-")))))))</f>
        <v>-</v>
      </c>
      <c r="Q1592" s="322" t="str">
        <f>IF($C1592="1 - HöS",'C1. Verprobung'!$E$17,
IF($C1592="2 - HöS/HS",'C1. Verprobung'!$E$18,
IF($C1592="3 - HS",'C1. Verprobung'!$E$19,
IF($C1592="4 - HS/MS",'C1. Verprobung'!$E$20,
IF($C1592="5 - MS",'C1. Verprobung'!$E$21,
IF($C1592="6 - MS/NS",'C1. Verprobung'!$E$22,
IF($C1592="7 - NS",'C1. Verprobung'!$E$23,"-")))))))</f>
        <v>-</v>
      </c>
      <c r="R1592" s="322" t="str">
        <f>IF($C1592="1 - HöS",'C1. Verprobung'!$F$17,
IF($C1592="2 - HöS/HS",'C1. Verprobung'!$F$18,
IF($C1592="3 - HS",'C1. Verprobung'!$F$19,
IF($C1592="4 - HS/MS",'C1. Verprobung'!$F$20,
IF($C1592="5 - MS",'C1. Verprobung'!$F$21,
IF($C1592="6 - MS/NS",'C1. Verprobung'!$F$22,
IF($C1592="7 - NS",'C1. Verprobung'!$F$23,"-")))))))</f>
        <v>-</v>
      </c>
      <c r="S1592" s="151"/>
      <c r="T1592" s="181">
        <f t="shared" si="123"/>
        <v>0</v>
      </c>
      <c r="U1592" s="181">
        <f t="shared" si="124"/>
        <v>0</v>
      </c>
      <c r="V1592" s="181">
        <f t="shared" si="125"/>
        <v>0</v>
      </c>
      <c r="W1592" s="181">
        <f t="shared" si="126"/>
        <v>0</v>
      </c>
      <c r="X1592" s="181">
        <f t="shared" si="127"/>
        <v>0</v>
      </c>
    </row>
    <row r="1593" spans="2:24" ht="15" customHeight="1" x14ac:dyDescent="0.2">
      <c r="B1593" s="337" t="s">
        <v>36</v>
      </c>
      <c r="C1593" s="133" t="s">
        <v>36</v>
      </c>
      <c r="D1593" s="133" t="s">
        <v>36</v>
      </c>
      <c r="E1593" s="133"/>
      <c r="F1593" s="133"/>
      <c r="G1593" s="133"/>
      <c r="H1593" s="133"/>
      <c r="I1593" s="133"/>
      <c r="J1593" s="133"/>
      <c r="K1593" s="154"/>
      <c r="L1593" s="154"/>
      <c r="M1593" s="154"/>
      <c r="N1593" s="154"/>
      <c r="O1593" s="322" t="str">
        <f>IF($C1593="1 - HöS",'C1. Verprobung'!$C$17,
IF($C1593="2 - HöS/HS",'C1. Verprobung'!$C$18,
IF($C1593="3 - HS",'C1. Verprobung'!$C$19,
IF($C1593="4 - HS/MS",'C1. Verprobung'!$C$20,
IF($C1593="5 - MS",'C1. Verprobung'!$C$21,
IF($C1593="6 - MS/NS",'C1. Verprobung'!$C$22,
IF($C1593="7 - NS",'C1. Verprobung'!$C$23,"-")))))))</f>
        <v>-</v>
      </c>
      <c r="P1593" s="322" t="str">
        <f>IF($C1593="1 - HöS",'C1. Verprobung'!$D$17,
IF($C1593="2 - HöS/HS",'C1. Verprobung'!$D$18,
IF($C1593="3 - HS",'C1. Verprobung'!$D$19,
IF($C1593="4 - HS/MS",'C1. Verprobung'!$D$20,
IF($C1593="5 - MS",'C1. Verprobung'!$D$21,
IF($C1593="6 - MS/NS",'C1. Verprobung'!$D$22,
IF($C1593="7 - NS",'C1. Verprobung'!$D$23,"-")))))))</f>
        <v>-</v>
      </c>
      <c r="Q1593" s="322" t="str">
        <f>IF($C1593="1 - HöS",'C1. Verprobung'!$E$17,
IF($C1593="2 - HöS/HS",'C1. Verprobung'!$E$18,
IF($C1593="3 - HS",'C1. Verprobung'!$E$19,
IF($C1593="4 - HS/MS",'C1. Verprobung'!$E$20,
IF($C1593="5 - MS",'C1. Verprobung'!$E$21,
IF($C1593="6 - MS/NS",'C1. Verprobung'!$E$22,
IF($C1593="7 - NS",'C1. Verprobung'!$E$23,"-")))))))</f>
        <v>-</v>
      </c>
      <c r="R1593" s="322" t="str">
        <f>IF($C1593="1 - HöS",'C1. Verprobung'!$F$17,
IF($C1593="2 - HöS/HS",'C1. Verprobung'!$F$18,
IF($C1593="3 - HS",'C1. Verprobung'!$F$19,
IF($C1593="4 - HS/MS",'C1. Verprobung'!$F$20,
IF($C1593="5 - MS",'C1. Verprobung'!$F$21,
IF($C1593="6 - MS/NS",'C1. Verprobung'!$F$22,
IF($C1593="7 - NS",'C1. Verprobung'!$F$23,"-")))))))</f>
        <v>-</v>
      </c>
      <c r="S1593" s="151"/>
      <c r="T1593" s="181">
        <f t="shared" si="123"/>
        <v>0</v>
      </c>
      <c r="U1593" s="181">
        <f t="shared" si="124"/>
        <v>0</v>
      </c>
      <c r="V1593" s="181">
        <f t="shared" si="125"/>
        <v>0</v>
      </c>
      <c r="W1593" s="181">
        <f t="shared" si="126"/>
        <v>0</v>
      </c>
      <c r="X1593" s="181">
        <f t="shared" si="127"/>
        <v>0</v>
      </c>
    </row>
    <row r="1594" spans="2:24" ht="15" customHeight="1" x14ac:dyDescent="0.2">
      <c r="B1594" s="337" t="s">
        <v>36</v>
      </c>
      <c r="C1594" s="133" t="s">
        <v>36</v>
      </c>
      <c r="D1594" s="133" t="s">
        <v>36</v>
      </c>
      <c r="E1594" s="133"/>
      <c r="F1594" s="133"/>
      <c r="G1594" s="133"/>
      <c r="H1594" s="133"/>
      <c r="I1594" s="133"/>
      <c r="J1594" s="133"/>
      <c r="K1594" s="154"/>
      <c r="L1594" s="154"/>
      <c r="M1594" s="154"/>
      <c r="N1594" s="154"/>
      <c r="O1594" s="322" t="str">
        <f>IF($C1594="1 - HöS",'C1. Verprobung'!$C$17,
IF($C1594="2 - HöS/HS",'C1. Verprobung'!$C$18,
IF($C1594="3 - HS",'C1. Verprobung'!$C$19,
IF($C1594="4 - HS/MS",'C1. Verprobung'!$C$20,
IF($C1594="5 - MS",'C1. Verprobung'!$C$21,
IF($C1594="6 - MS/NS",'C1. Verprobung'!$C$22,
IF($C1594="7 - NS",'C1. Verprobung'!$C$23,"-")))))))</f>
        <v>-</v>
      </c>
      <c r="P1594" s="322" t="str">
        <f>IF($C1594="1 - HöS",'C1. Verprobung'!$D$17,
IF($C1594="2 - HöS/HS",'C1. Verprobung'!$D$18,
IF($C1594="3 - HS",'C1. Verprobung'!$D$19,
IF($C1594="4 - HS/MS",'C1. Verprobung'!$D$20,
IF($C1594="5 - MS",'C1. Verprobung'!$D$21,
IF($C1594="6 - MS/NS",'C1. Verprobung'!$D$22,
IF($C1594="7 - NS",'C1. Verprobung'!$D$23,"-")))))))</f>
        <v>-</v>
      </c>
      <c r="Q1594" s="322" t="str">
        <f>IF($C1594="1 - HöS",'C1. Verprobung'!$E$17,
IF($C1594="2 - HöS/HS",'C1. Verprobung'!$E$18,
IF($C1594="3 - HS",'C1. Verprobung'!$E$19,
IF($C1594="4 - HS/MS",'C1. Verprobung'!$E$20,
IF($C1594="5 - MS",'C1. Verprobung'!$E$21,
IF($C1594="6 - MS/NS",'C1. Verprobung'!$E$22,
IF($C1594="7 - NS",'C1. Verprobung'!$E$23,"-")))))))</f>
        <v>-</v>
      </c>
      <c r="R1594" s="322" t="str">
        <f>IF($C1594="1 - HöS",'C1. Verprobung'!$F$17,
IF($C1594="2 - HöS/HS",'C1. Verprobung'!$F$18,
IF($C1594="3 - HS",'C1. Verprobung'!$F$19,
IF($C1594="4 - HS/MS",'C1. Verprobung'!$F$20,
IF($C1594="5 - MS",'C1. Verprobung'!$F$21,
IF($C1594="6 - MS/NS",'C1. Verprobung'!$F$22,
IF($C1594="7 - NS",'C1. Verprobung'!$F$23,"-")))))))</f>
        <v>-</v>
      </c>
      <c r="S1594" s="151"/>
      <c r="T1594" s="181">
        <f t="shared" si="123"/>
        <v>0</v>
      </c>
      <c r="U1594" s="181">
        <f t="shared" si="124"/>
        <v>0</v>
      </c>
      <c r="V1594" s="181">
        <f t="shared" si="125"/>
        <v>0</v>
      </c>
      <c r="W1594" s="181">
        <f t="shared" si="126"/>
        <v>0</v>
      </c>
      <c r="X1594" s="181">
        <f t="shared" si="127"/>
        <v>0</v>
      </c>
    </row>
    <row r="1595" spans="2:24" ht="15" customHeight="1" x14ac:dyDescent="0.2">
      <c r="B1595" s="337" t="s">
        <v>36</v>
      </c>
      <c r="C1595" s="133" t="s">
        <v>36</v>
      </c>
      <c r="D1595" s="133" t="s">
        <v>36</v>
      </c>
      <c r="E1595" s="133"/>
      <c r="F1595" s="133"/>
      <c r="G1595" s="133"/>
      <c r="H1595" s="133"/>
      <c r="I1595" s="133"/>
      <c r="J1595" s="133"/>
      <c r="K1595" s="154"/>
      <c r="L1595" s="154"/>
      <c r="M1595" s="154"/>
      <c r="N1595" s="154"/>
      <c r="O1595" s="322" t="str">
        <f>IF($C1595="1 - HöS",'C1. Verprobung'!$C$17,
IF($C1595="2 - HöS/HS",'C1. Verprobung'!$C$18,
IF($C1595="3 - HS",'C1. Verprobung'!$C$19,
IF($C1595="4 - HS/MS",'C1. Verprobung'!$C$20,
IF($C1595="5 - MS",'C1. Verprobung'!$C$21,
IF($C1595="6 - MS/NS",'C1. Verprobung'!$C$22,
IF($C1595="7 - NS",'C1. Verprobung'!$C$23,"-")))))))</f>
        <v>-</v>
      </c>
      <c r="P1595" s="322" t="str">
        <f>IF($C1595="1 - HöS",'C1. Verprobung'!$D$17,
IF($C1595="2 - HöS/HS",'C1. Verprobung'!$D$18,
IF($C1595="3 - HS",'C1. Verprobung'!$D$19,
IF($C1595="4 - HS/MS",'C1. Verprobung'!$D$20,
IF($C1595="5 - MS",'C1. Verprobung'!$D$21,
IF($C1595="6 - MS/NS",'C1. Verprobung'!$D$22,
IF($C1595="7 - NS",'C1. Verprobung'!$D$23,"-")))))))</f>
        <v>-</v>
      </c>
      <c r="Q1595" s="322" t="str">
        <f>IF($C1595="1 - HöS",'C1. Verprobung'!$E$17,
IF($C1595="2 - HöS/HS",'C1. Verprobung'!$E$18,
IF($C1595="3 - HS",'C1. Verprobung'!$E$19,
IF($C1595="4 - HS/MS",'C1. Verprobung'!$E$20,
IF($C1595="5 - MS",'C1. Verprobung'!$E$21,
IF($C1595="6 - MS/NS",'C1. Verprobung'!$E$22,
IF($C1595="7 - NS",'C1. Verprobung'!$E$23,"-")))))))</f>
        <v>-</v>
      </c>
      <c r="R1595" s="322" t="str">
        <f>IF($C1595="1 - HöS",'C1. Verprobung'!$F$17,
IF($C1595="2 - HöS/HS",'C1. Verprobung'!$F$18,
IF($C1595="3 - HS",'C1. Verprobung'!$F$19,
IF($C1595="4 - HS/MS",'C1. Verprobung'!$F$20,
IF($C1595="5 - MS",'C1. Verprobung'!$F$21,
IF($C1595="6 - MS/NS",'C1. Verprobung'!$F$22,
IF($C1595="7 - NS",'C1. Verprobung'!$F$23,"-")))))))</f>
        <v>-</v>
      </c>
      <c r="S1595" s="151"/>
      <c r="T1595" s="181">
        <f t="shared" si="123"/>
        <v>0</v>
      </c>
      <c r="U1595" s="181">
        <f t="shared" si="124"/>
        <v>0</v>
      </c>
      <c r="V1595" s="181">
        <f t="shared" si="125"/>
        <v>0</v>
      </c>
      <c r="W1595" s="181">
        <f t="shared" si="126"/>
        <v>0</v>
      </c>
      <c r="X1595" s="181">
        <f t="shared" si="127"/>
        <v>0</v>
      </c>
    </row>
    <row r="1596" spans="2:24" ht="15" customHeight="1" x14ac:dyDescent="0.2">
      <c r="B1596" s="337" t="s">
        <v>36</v>
      </c>
      <c r="C1596" s="133" t="s">
        <v>36</v>
      </c>
      <c r="D1596" s="133" t="s">
        <v>36</v>
      </c>
      <c r="E1596" s="133"/>
      <c r="F1596" s="133"/>
      <c r="G1596" s="133"/>
      <c r="H1596" s="133"/>
      <c r="I1596" s="133"/>
      <c r="J1596" s="133"/>
      <c r="K1596" s="154"/>
      <c r="L1596" s="154"/>
      <c r="M1596" s="154"/>
      <c r="N1596" s="154"/>
      <c r="O1596" s="322" t="str">
        <f>IF($C1596="1 - HöS",'C1. Verprobung'!$C$17,
IF($C1596="2 - HöS/HS",'C1. Verprobung'!$C$18,
IF($C1596="3 - HS",'C1. Verprobung'!$C$19,
IF($C1596="4 - HS/MS",'C1. Verprobung'!$C$20,
IF($C1596="5 - MS",'C1. Verprobung'!$C$21,
IF($C1596="6 - MS/NS",'C1. Verprobung'!$C$22,
IF($C1596="7 - NS",'C1. Verprobung'!$C$23,"-")))))))</f>
        <v>-</v>
      </c>
      <c r="P1596" s="322" t="str">
        <f>IF($C1596="1 - HöS",'C1. Verprobung'!$D$17,
IF($C1596="2 - HöS/HS",'C1. Verprobung'!$D$18,
IF($C1596="3 - HS",'C1. Verprobung'!$D$19,
IF($C1596="4 - HS/MS",'C1. Verprobung'!$D$20,
IF($C1596="5 - MS",'C1. Verprobung'!$D$21,
IF($C1596="6 - MS/NS",'C1. Verprobung'!$D$22,
IF($C1596="7 - NS",'C1. Verprobung'!$D$23,"-")))))))</f>
        <v>-</v>
      </c>
      <c r="Q1596" s="322" t="str">
        <f>IF($C1596="1 - HöS",'C1. Verprobung'!$E$17,
IF($C1596="2 - HöS/HS",'C1. Verprobung'!$E$18,
IF($C1596="3 - HS",'C1. Verprobung'!$E$19,
IF($C1596="4 - HS/MS",'C1. Verprobung'!$E$20,
IF($C1596="5 - MS",'C1. Verprobung'!$E$21,
IF($C1596="6 - MS/NS",'C1. Verprobung'!$E$22,
IF($C1596="7 - NS",'C1. Verprobung'!$E$23,"-")))))))</f>
        <v>-</v>
      </c>
      <c r="R1596" s="322" t="str">
        <f>IF($C1596="1 - HöS",'C1. Verprobung'!$F$17,
IF($C1596="2 - HöS/HS",'C1. Verprobung'!$F$18,
IF($C1596="3 - HS",'C1. Verprobung'!$F$19,
IF($C1596="4 - HS/MS",'C1. Verprobung'!$F$20,
IF($C1596="5 - MS",'C1. Verprobung'!$F$21,
IF($C1596="6 - MS/NS",'C1. Verprobung'!$F$22,
IF($C1596="7 - NS",'C1. Verprobung'!$F$23,"-")))))))</f>
        <v>-</v>
      </c>
      <c r="S1596" s="151"/>
      <c r="T1596" s="181">
        <f t="shared" si="123"/>
        <v>0</v>
      </c>
      <c r="U1596" s="181">
        <f t="shared" si="124"/>
        <v>0</v>
      </c>
      <c r="V1596" s="181">
        <f t="shared" si="125"/>
        <v>0</v>
      </c>
      <c r="W1596" s="181">
        <f t="shared" si="126"/>
        <v>0</v>
      </c>
      <c r="X1596" s="181">
        <f t="shared" si="127"/>
        <v>0</v>
      </c>
    </row>
    <row r="1597" spans="2:24" ht="15" customHeight="1" x14ac:dyDescent="0.2">
      <c r="B1597" s="337" t="s">
        <v>36</v>
      </c>
      <c r="C1597" s="133" t="s">
        <v>36</v>
      </c>
      <c r="D1597" s="133" t="s">
        <v>36</v>
      </c>
      <c r="E1597" s="133"/>
      <c r="F1597" s="133"/>
      <c r="G1597" s="133"/>
      <c r="H1597" s="133"/>
      <c r="I1597" s="133"/>
      <c r="J1597" s="133"/>
      <c r="K1597" s="154"/>
      <c r="L1597" s="154"/>
      <c r="M1597" s="154"/>
      <c r="N1597" s="154"/>
      <c r="O1597" s="322" t="str">
        <f>IF($C1597="1 - HöS",'C1. Verprobung'!$C$17,
IF($C1597="2 - HöS/HS",'C1. Verprobung'!$C$18,
IF($C1597="3 - HS",'C1. Verprobung'!$C$19,
IF($C1597="4 - HS/MS",'C1. Verprobung'!$C$20,
IF($C1597="5 - MS",'C1. Verprobung'!$C$21,
IF($C1597="6 - MS/NS",'C1. Verprobung'!$C$22,
IF($C1597="7 - NS",'C1. Verprobung'!$C$23,"-")))))))</f>
        <v>-</v>
      </c>
      <c r="P1597" s="322" t="str">
        <f>IF($C1597="1 - HöS",'C1. Verprobung'!$D$17,
IF($C1597="2 - HöS/HS",'C1. Verprobung'!$D$18,
IF($C1597="3 - HS",'C1. Verprobung'!$D$19,
IF($C1597="4 - HS/MS",'C1. Verprobung'!$D$20,
IF($C1597="5 - MS",'C1. Verprobung'!$D$21,
IF($C1597="6 - MS/NS",'C1. Verprobung'!$D$22,
IF($C1597="7 - NS",'C1. Verprobung'!$D$23,"-")))))))</f>
        <v>-</v>
      </c>
      <c r="Q1597" s="322" t="str">
        <f>IF($C1597="1 - HöS",'C1. Verprobung'!$E$17,
IF($C1597="2 - HöS/HS",'C1. Verprobung'!$E$18,
IF($C1597="3 - HS",'C1. Verprobung'!$E$19,
IF($C1597="4 - HS/MS",'C1. Verprobung'!$E$20,
IF($C1597="5 - MS",'C1. Verprobung'!$E$21,
IF($C1597="6 - MS/NS",'C1. Verprobung'!$E$22,
IF($C1597="7 - NS",'C1. Verprobung'!$E$23,"-")))))))</f>
        <v>-</v>
      </c>
      <c r="R1597" s="322" t="str">
        <f>IF($C1597="1 - HöS",'C1. Verprobung'!$F$17,
IF($C1597="2 - HöS/HS",'C1. Verprobung'!$F$18,
IF($C1597="3 - HS",'C1. Verprobung'!$F$19,
IF($C1597="4 - HS/MS",'C1. Verprobung'!$F$20,
IF($C1597="5 - MS",'C1. Verprobung'!$F$21,
IF($C1597="6 - MS/NS",'C1. Verprobung'!$F$22,
IF($C1597="7 - NS",'C1. Verprobung'!$F$23,"-")))))))</f>
        <v>-</v>
      </c>
      <c r="S1597" s="151"/>
      <c r="T1597" s="181">
        <f t="shared" si="123"/>
        <v>0</v>
      </c>
      <c r="U1597" s="181">
        <f t="shared" si="124"/>
        <v>0</v>
      </c>
      <c r="V1597" s="181">
        <f t="shared" si="125"/>
        <v>0</v>
      </c>
      <c r="W1597" s="181">
        <f t="shared" si="126"/>
        <v>0</v>
      </c>
      <c r="X1597" s="181">
        <f t="shared" si="127"/>
        <v>0</v>
      </c>
    </row>
    <row r="1598" spans="2:24" ht="15" customHeight="1" x14ac:dyDescent="0.2">
      <c r="B1598" s="337" t="s">
        <v>36</v>
      </c>
      <c r="C1598" s="133" t="s">
        <v>36</v>
      </c>
      <c r="D1598" s="133" t="s">
        <v>36</v>
      </c>
      <c r="E1598" s="133"/>
      <c r="F1598" s="133"/>
      <c r="G1598" s="133"/>
      <c r="H1598" s="133"/>
      <c r="I1598" s="133"/>
      <c r="J1598" s="133"/>
      <c r="K1598" s="154"/>
      <c r="L1598" s="154"/>
      <c r="M1598" s="154"/>
      <c r="N1598" s="154"/>
      <c r="O1598" s="322" t="str">
        <f>IF($C1598="1 - HöS",'C1. Verprobung'!$C$17,
IF($C1598="2 - HöS/HS",'C1. Verprobung'!$C$18,
IF($C1598="3 - HS",'C1. Verprobung'!$C$19,
IF($C1598="4 - HS/MS",'C1. Verprobung'!$C$20,
IF($C1598="5 - MS",'C1. Verprobung'!$C$21,
IF($C1598="6 - MS/NS",'C1. Verprobung'!$C$22,
IF($C1598="7 - NS",'C1. Verprobung'!$C$23,"-")))))))</f>
        <v>-</v>
      </c>
      <c r="P1598" s="322" t="str">
        <f>IF($C1598="1 - HöS",'C1. Verprobung'!$D$17,
IF($C1598="2 - HöS/HS",'C1. Verprobung'!$D$18,
IF($C1598="3 - HS",'C1. Verprobung'!$D$19,
IF($C1598="4 - HS/MS",'C1. Verprobung'!$D$20,
IF($C1598="5 - MS",'C1. Verprobung'!$D$21,
IF($C1598="6 - MS/NS",'C1. Verprobung'!$D$22,
IF($C1598="7 - NS",'C1. Verprobung'!$D$23,"-")))))))</f>
        <v>-</v>
      </c>
      <c r="Q1598" s="322" t="str">
        <f>IF($C1598="1 - HöS",'C1. Verprobung'!$E$17,
IF($C1598="2 - HöS/HS",'C1. Verprobung'!$E$18,
IF($C1598="3 - HS",'C1. Verprobung'!$E$19,
IF($C1598="4 - HS/MS",'C1. Verprobung'!$E$20,
IF($C1598="5 - MS",'C1. Verprobung'!$E$21,
IF($C1598="6 - MS/NS",'C1. Verprobung'!$E$22,
IF($C1598="7 - NS",'C1. Verprobung'!$E$23,"-")))))))</f>
        <v>-</v>
      </c>
      <c r="R1598" s="322" t="str">
        <f>IF($C1598="1 - HöS",'C1. Verprobung'!$F$17,
IF($C1598="2 - HöS/HS",'C1. Verprobung'!$F$18,
IF($C1598="3 - HS",'C1. Verprobung'!$F$19,
IF($C1598="4 - HS/MS",'C1. Verprobung'!$F$20,
IF($C1598="5 - MS",'C1. Verprobung'!$F$21,
IF($C1598="6 - MS/NS",'C1. Verprobung'!$F$22,
IF($C1598="7 - NS",'C1. Verprobung'!$F$23,"-")))))))</f>
        <v>-</v>
      </c>
      <c r="S1598" s="151"/>
      <c r="T1598" s="181">
        <f t="shared" si="123"/>
        <v>0</v>
      </c>
      <c r="U1598" s="181">
        <f t="shared" si="124"/>
        <v>0</v>
      </c>
      <c r="V1598" s="181">
        <f t="shared" si="125"/>
        <v>0</v>
      </c>
      <c r="W1598" s="181">
        <f t="shared" si="126"/>
        <v>0</v>
      </c>
      <c r="X1598" s="181">
        <f t="shared" si="127"/>
        <v>0</v>
      </c>
    </row>
    <row r="1599" spans="2:24" ht="15" customHeight="1" x14ac:dyDescent="0.2">
      <c r="B1599" s="337" t="s">
        <v>36</v>
      </c>
      <c r="C1599" s="133" t="s">
        <v>36</v>
      </c>
      <c r="D1599" s="133" t="s">
        <v>36</v>
      </c>
      <c r="E1599" s="133"/>
      <c r="F1599" s="133"/>
      <c r="G1599" s="133"/>
      <c r="H1599" s="133"/>
      <c r="I1599" s="133"/>
      <c r="J1599" s="133"/>
      <c r="K1599" s="154"/>
      <c r="L1599" s="154"/>
      <c r="M1599" s="154"/>
      <c r="N1599" s="154"/>
      <c r="O1599" s="322" t="str">
        <f>IF($C1599="1 - HöS",'C1. Verprobung'!$C$17,
IF($C1599="2 - HöS/HS",'C1. Verprobung'!$C$18,
IF($C1599="3 - HS",'C1. Verprobung'!$C$19,
IF($C1599="4 - HS/MS",'C1. Verprobung'!$C$20,
IF($C1599="5 - MS",'C1. Verprobung'!$C$21,
IF($C1599="6 - MS/NS",'C1. Verprobung'!$C$22,
IF($C1599="7 - NS",'C1. Verprobung'!$C$23,"-")))))))</f>
        <v>-</v>
      </c>
      <c r="P1599" s="322" t="str">
        <f>IF($C1599="1 - HöS",'C1. Verprobung'!$D$17,
IF($C1599="2 - HöS/HS",'C1. Verprobung'!$D$18,
IF($C1599="3 - HS",'C1. Verprobung'!$D$19,
IF($C1599="4 - HS/MS",'C1. Verprobung'!$D$20,
IF($C1599="5 - MS",'C1. Verprobung'!$D$21,
IF($C1599="6 - MS/NS",'C1. Verprobung'!$D$22,
IF($C1599="7 - NS",'C1. Verprobung'!$D$23,"-")))))))</f>
        <v>-</v>
      </c>
      <c r="Q1599" s="322" t="str">
        <f>IF($C1599="1 - HöS",'C1. Verprobung'!$E$17,
IF($C1599="2 - HöS/HS",'C1. Verprobung'!$E$18,
IF($C1599="3 - HS",'C1. Verprobung'!$E$19,
IF($C1599="4 - HS/MS",'C1. Verprobung'!$E$20,
IF($C1599="5 - MS",'C1. Verprobung'!$E$21,
IF($C1599="6 - MS/NS",'C1. Verprobung'!$E$22,
IF($C1599="7 - NS",'C1. Verprobung'!$E$23,"-")))))))</f>
        <v>-</v>
      </c>
      <c r="R1599" s="322" t="str">
        <f>IF($C1599="1 - HöS",'C1. Verprobung'!$F$17,
IF($C1599="2 - HöS/HS",'C1. Verprobung'!$F$18,
IF($C1599="3 - HS",'C1. Verprobung'!$F$19,
IF($C1599="4 - HS/MS",'C1. Verprobung'!$F$20,
IF($C1599="5 - MS",'C1. Verprobung'!$F$21,
IF($C1599="6 - MS/NS",'C1. Verprobung'!$F$22,
IF($C1599="7 - NS",'C1. Verprobung'!$F$23,"-")))))))</f>
        <v>-</v>
      </c>
      <c r="S1599" s="151"/>
      <c r="T1599" s="181">
        <f t="shared" si="123"/>
        <v>0</v>
      </c>
      <c r="U1599" s="181">
        <f t="shared" si="124"/>
        <v>0</v>
      </c>
      <c r="V1599" s="181">
        <f t="shared" si="125"/>
        <v>0</v>
      </c>
      <c r="W1599" s="181">
        <f t="shared" si="126"/>
        <v>0</v>
      </c>
      <c r="X1599" s="181">
        <f t="shared" si="127"/>
        <v>0</v>
      </c>
    </row>
    <row r="1600" spans="2:24" ht="15" customHeight="1" x14ac:dyDescent="0.2">
      <c r="B1600" s="337" t="s">
        <v>36</v>
      </c>
      <c r="C1600" s="133" t="s">
        <v>36</v>
      </c>
      <c r="D1600" s="133" t="s">
        <v>36</v>
      </c>
      <c r="E1600" s="133"/>
      <c r="F1600" s="133"/>
      <c r="G1600" s="133"/>
      <c r="H1600" s="133"/>
      <c r="I1600" s="133"/>
      <c r="J1600" s="133"/>
      <c r="K1600" s="154"/>
      <c r="L1600" s="154"/>
      <c r="M1600" s="154"/>
      <c r="N1600" s="154"/>
      <c r="O1600" s="322" t="str">
        <f>IF($C1600="1 - HöS",'C1. Verprobung'!$C$17,
IF($C1600="2 - HöS/HS",'C1. Verprobung'!$C$18,
IF($C1600="3 - HS",'C1. Verprobung'!$C$19,
IF($C1600="4 - HS/MS",'C1. Verprobung'!$C$20,
IF($C1600="5 - MS",'C1. Verprobung'!$C$21,
IF($C1600="6 - MS/NS",'C1. Verprobung'!$C$22,
IF($C1600="7 - NS",'C1. Verprobung'!$C$23,"-")))))))</f>
        <v>-</v>
      </c>
      <c r="P1600" s="322" t="str">
        <f>IF($C1600="1 - HöS",'C1. Verprobung'!$D$17,
IF($C1600="2 - HöS/HS",'C1. Verprobung'!$D$18,
IF($C1600="3 - HS",'C1. Verprobung'!$D$19,
IF($C1600="4 - HS/MS",'C1. Verprobung'!$D$20,
IF($C1600="5 - MS",'C1. Verprobung'!$D$21,
IF($C1600="6 - MS/NS",'C1. Verprobung'!$D$22,
IF($C1600="7 - NS",'C1. Verprobung'!$D$23,"-")))))))</f>
        <v>-</v>
      </c>
      <c r="Q1600" s="322" t="str">
        <f>IF($C1600="1 - HöS",'C1. Verprobung'!$E$17,
IF($C1600="2 - HöS/HS",'C1. Verprobung'!$E$18,
IF($C1600="3 - HS",'C1. Verprobung'!$E$19,
IF($C1600="4 - HS/MS",'C1. Verprobung'!$E$20,
IF($C1600="5 - MS",'C1. Verprobung'!$E$21,
IF($C1600="6 - MS/NS",'C1. Verprobung'!$E$22,
IF($C1600="7 - NS",'C1. Verprobung'!$E$23,"-")))))))</f>
        <v>-</v>
      </c>
      <c r="R1600" s="322" t="str">
        <f>IF($C1600="1 - HöS",'C1. Verprobung'!$F$17,
IF($C1600="2 - HöS/HS",'C1. Verprobung'!$F$18,
IF($C1600="3 - HS",'C1. Verprobung'!$F$19,
IF($C1600="4 - HS/MS",'C1. Verprobung'!$F$20,
IF($C1600="5 - MS",'C1. Verprobung'!$F$21,
IF($C1600="6 - MS/NS",'C1. Verprobung'!$F$22,
IF($C1600="7 - NS",'C1. Verprobung'!$F$23,"-")))))))</f>
        <v>-</v>
      </c>
      <c r="S1600" s="151"/>
      <c r="T1600" s="181">
        <f t="shared" si="123"/>
        <v>0</v>
      </c>
      <c r="U1600" s="181">
        <f t="shared" si="124"/>
        <v>0</v>
      </c>
      <c r="V1600" s="181">
        <f t="shared" si="125"/>
        <v>0</v>
      </c>
      <c r="W1600" s="181">
        <f t="shared" si="126"/>
        <v>0</v>
      </c>
      <c r="X1600" s="181">
        <f t="shared" si="127"/>
        <v>0</v>
      </c>
    </row>
    <row r="1601" spans="2:24" ht="15" customHeight="1" x14ac:dyDescent="0.2">
      <c r="B1601" s="337" t="s">
        <v>36</v>
      </c>
      <c r="C1601" s="133" t="s">
        <v>36</v>
      </c>
      <c r="D1601" s="133" t="s">
        <v>36</v>
      </c>
      <c r="E1601" s="133"/>
      <c r="F1601" s="133"/>
      <c r="G1601" s="133"/>
      <c r="H1601" s="133"/>
      <c r="I1601" s="133"/>
      <c r="J1601" s="133"/>
      <c r="K1601" s="154"/>
      <c r="L1601" s="154"/>
      <c r="M1601" s="154"/>
      <c r="N1601" s="154"/>
      <c r="O1601" s="322" t="str">
        <f>IF($C1601="1 - HöS",'C1. Verprobung'!$C$17,
IF($C1601="2 - HöS/HS",'C1. Verprobung'!$C$18,
IF($C1601="3 - HS",'C1. Verprobung'!$C$19,
IF($C1601="4 - HS/MS",'C1. Verprobung'!$C$20,
IF($C1601="5 - MS",'C1. Verprobung'!$C$21,
IF($C1601="6 - MS/NS",'C1. Verprobung'!$C$22,
IF($C1601="7 - NS",'C1. Verprobung'!$C$23,"-")))))))</f>
        <v>-</v>
      </c>
      <c r="P1601" s="322" t="str">
        <f>IF($C1601="1 - HöS",'C1. Verprobung'!$D$17,
IF($C1601="2 - HöS/HS",'C1. Verprobung'!$D$18,
IF($C1601="3 - HS",'C1. Verprobung'!$D$19,
IF($C1601="4 - HS/MS",'C1. Verprobung'!$D$20,
IF($C1601="5 - MS",'C1. Verprobung'!$D$21,
IF($C1601="6 - MS/NS",'C1. Verprobung'!$D$22,
IF($C1601="7 - NS",'C1. Verprobung'!$D$23,"-")))))))</f>
        <v>-</v>
      </c>
      <c r="Q1601" s="322" t="str">
        <f>IF($C1601="1 - HöS",'C1. Verprobung'!$E$17,
IF($C1601="2 - HöS/HS",'C1. Verprobung'!$E$18,
IF($C1601="3 - HS",'C1. Verprobung'!$E$19,
IF($C1601="4 - HS/MS",'C1. Verprobung'!$E$20,
IF($C1601="5 - MS",'C1. Verprobung'!$E$21,
IF($C1601="6 - MS/NS",'C1. Verprobung'!$E$22,
IF($C1601="7 - NS",'C1. Verprobung'!$E$23,"-")))))))</f>
        <v>-</v>
      </c>
      <c r="R1601" s="322" t="str">
        <f>IF($C1601="1 - HöS",'C1. Verprobung'!$F$17,
IF($C1601="2 - HöS/HS",'C1. Verprobung'!$F$18,
IF($C1601="3 - HS",'C1. Verprobung'!$F$19,
IF($C1601="4 - HS/MS",'C1. Verprobung'!$F$20,
IF($C1601="5 - MS",'C1. Verprobung'!$F$21,
IF($C1601="6 - MS/NS",'C1. Verprobung'!$F$22,
IF($C1601="7 - NS",'C1. Verprobung'!$F$23,"-")))))))</f>
        <v>-</v>
      </c>
      <c r="S1601" s="151"/>
      <c r="T1601" s="181">
        <f t="shared" si="123"/>
        <v>0</v>
      </c>
      <c r="U1601" s="181">
        <f t="shared" si="124"/>
        <v>0</v>
      </c>
      <c r="V1601" s="181">
        <f t="shared" si="125"/>
        <v>0</v>
      </c>
      <c r="W1601" s="181">
        <f t="shared" si="126"/>
        <v>0</v>
      </c>
      <c r="X1601" s="181">
        <f t="shared" si="127"/>
        <v>0</v>
      </c>
    </row>
    <row r="1602" spans="2:24" ht="15" customHeight="1" x14ac:dyDescent="0.2">
      <c r="B1602" s="337" t="s">
        <v>36</v>
      </c>
      <c r="C1602" s="133" t="s">
        <v>36</v>
      </c>
      <c r="D1602" s="133" t="s">
        <v>36</v>
      </c>
      <c r="E1602" s="133"/>
      <c r="F1602" s="133"/>
      <c r="G1602" s="133"/>
      <c r="H1602" s="133"/>
      <c r="I1602" s="133"/>
      <c r="J1602" s="133"/>
      <c r="K1602" s="154"/>
      <c r="L1602" s="154"/>
      <c r="M1602" s="154"/>
      <c r="N1602" s="154"/>
      <c r="O1602" s="322" t="str">
        <f>IF($C1602="1 - HöS",'C1. Verprobung'!$C$17,
IF($C1602="2 - HöS/HS",'C1. Verprobung'!$C$18,
IF($C1602="3 - HS",'C1. Verprobung'!$C$19,
IF($C1602="4 - HS/MS",'C1. Verprobung'!$C$20,
IF($C1602="5 - MS",'C1. Verprobung'!$C$21,
IF($C1602="6 - MS/NS",'C1. Verprobung'!$C$22,
IF($C1602="7 - NS",'C1. Verprobung'!$C$23,"-")))))))</f>
        <v>-</v>
      </c>
      <c r="P1602" s="322" t="str">
        <f>IF($C1602="1 - HöS",'C1. Verprobung'!$D$17,
IF($C1602="2 - HöS/HS",'C1. Verprobung'!$D$18,
IF($C1602="3 - HS",'C1. Verprobung'!$D$19,
IF($C1602="4 - HS/MS",'C1. Verprobung'!$D$20,
IF($C1602="5 - MS",'C1. Verprobung'!$D$21,
IF($C1602="6 - MS/NS",'C1. Verprobung'!$D$22,
IF($C1602="7 - NS",'C1. Verprobung'!$D$23,"-")))))))</f>
        <v>-</v>
      </c>
      <c r="Q1602" s="322" t="str">
        <f>IF($C1602="1 - HöS",'C1. Verprobung'!$E$17,
IF($C1602="2 - HöS/HS",'C1. Verprobung'!$E$18,
IF($C1602="3 - HS",'C1. Verprobung'!$E$19,
IF($C1602="4 - HS/MS",'C1. Verprobung'!$E$20,
IF($C1602="5 - MS",'C1. Verprobung'!$E$21,
IF($C1602="6 - MS/NS",'C1. Verprobung'!$E$22,
IF($C1602="7 - NS",'C1. Verprobung'!$E$23,"-")))))))</f>
        <v>-</v>
      </c>
      <c r="R1602" s="322" t="str">
        <f>IF($C1602="1 - HöS",'C1. Verprobung'!$F$17,
IF($C1602="2 - HöS/HS",'C1. Verprobung'!$F$18,
IF($C1602="3 - HS",'C1. Verprobung'!$F$19,
IF($C1602="4 - HS/MS",'C1. Verprobung'!$F$20,
IF($C1602="5 - MS",'C1. Verprobung'!$F$21,
IF($C1602="6 - MS/NS",'C1. Verprobung'!$F$22,
IF($C1602="7 - NS",'C1. Verprobung'!$F$23,"-")))))))</f>
        <v>-</v>
      </c>
      <c r="S1602" s="151"/>
      <c r="T1602" s="181">
        <f t="shared" si="123"/>
        <v>0</v>
      </c>
      <c r="U1602" s="181">
        <f t="shared" si="124"/>
        <v>0</v>
      </c>
      <c r="V1602" s="181">
        <f t="shared" si="125"/>
        <v>0</v>
      </c>
      <c r="W1602" s="181">
        <f t="shared" si="126"/>
        <v>0</v>
      </c>
      <c r="X1602" s="181">
        <f t="shared" si="127"/>
        <v>0</v>
      </c>
    </row>
    <row r="1603" spans="2:24" ht="15" customHeight="1" x14ac:dyDescent="0.2">
      <c r="B1603" s="337" t="s">
        <v>36</v>
      </c>
      <c r="C1603" s="133" t="s">
        <v>36</v>
      </c>
      <c r="D1603" s="133" t="s">
        <v>36</v>
      </c>
      <c r="E1603" s="133"/>
      <c r="F1603" s="133"/>
      <c r="G1603" s="133"/>
      <c r="H1603" s="133"/>
      <c r="I1603" s="133"/>
      <c r="J1603" s="133"/>
      <c r="K1603" s="154"/>
      <c r="L1603" s="154"/>
      <c r="M1603" s="154"/>
      <c r="N1603" s="154"/>
      <c r="O1603" s="322" t="str">
        <f>IF($C1603="1 - HöS",'C1. Verprobung'!$C$17,
IF($C1603="2 - HöS/HS",'C1. Verprobung'!$C$18,
IF($C1603="3 - HS",'C1. Verprobung'!$C$19,
IF($C1603="4 - HS/MS",'C1. Verprobung'!$C$20,
IF($C1603="5 - MS",'C1. Verprobung'!$C$21,
IF($C1603="6 - MS/NS",'C1. Verprobung'!$C$22,
IF($C1603="7 - NS",'C1. Verprobung'!$C$23,"-")))))))</f>
        <v>-</v>
      </c>
      <c r="P1603" s="322" t="str">
        <f>IF($C1603="1 - HöS",'C1. Verprobung'!$D$17,
IF($C1603="2 - HöS/HS",'C1. Verprobung'!$D$18,
IF($C1603="3 - HS",'C1. Verprobung'!$D$19,
IF($C1603="4 - HS/MS",'C1. Verprobung'!$D$20,
IF($C1603="5 - MS",'C1. Verprobung'!$D$21,
IF($C1603="6 - MS/NS",'C1. Verprobung'!$D$22,
IF($C1603="7 - NS",'C1. Verprobung'!$D$23,"-")))))))</f>
        <v>-</v>
      </c>
      <c r="Q1603" s="322" t="str">
        <f>IF($C1603="1 - HöS",'C1. Verprobung'!$E$17,
IF($C1603="2 - HöS/HS",'C1. Verprobung'!$E$18,
IF($C1603="3 - HS",'C1. Verprobung'!$E$19,
IF($C1603="4 - HS/MS",'C1. Verprobung'!$E$20,
IF($C1603="5 - MS",'C1. Verprobung'!$E$21,
IF($C1603="6 - MS/NS",'C1. Verprobung'!$E$22,
IF($C1603="7 - NS",'C1. Verprobung'!$E$23,"-")))))))</f>
        <v>-</v>
      </c>
      <c r="R1603" s="322" t="str">
        <f>IF($C1603="1 - HöS",'C1. Verprobung'!$F$17,
IF($C1603="2 - HöS/HS",'C1. Verprobung'!$F$18,
IF($C1603="3 - HS",'C1. Verprobung'!$F$19,
IF($C1603="4 - HS/MS",'C1. Verprobung'!$F$20,
IF($C1603="5 - MS",'C1. Verprobung'!$F$21,
IF($C1603="6 - MS/NS",'C1. Verprobung'!$F$22,
IF($C1603="7 - NS",'C1. Verprobung'!$F$23,"-")))))))</f>
        <v>-</v>
      </c>
      <c r="S1603" s="151"/>
      <c r="T1603" s="181">
        <f t="shared" si="123"/>
        <v>0</v>
      </c>
      <c r="U1603" s="181">
        <f t="shared" si="124"/>
        <v>0</v>
      </c>
      <c r="V1603" s="181">
        <f t="shared" si="125"/>
        <v>0</v>
      </c>
      <c r="W1603" s="181">
        <f t="shared" si="126"/>
        <v>0</v>
      </c>
      <c r="X1603" s="181">
        <f t="shared" si="127"/>
        <v>0</v>
      </c>
    </row>
    <row r="1604" spans="2:24" ht="15" customHeight="1" x14ac:dyDescent="0.2">
      <c r="B1604" s="337" t="s">
        <v>36</v>
      </c>
      <c r="C1604" s="133" t="s">
        <v>36</v>
      </c>
      <c r="D1604" s="133" t="s">
        <v>36</v>
      </c>
      <c r="E1604" s="133"/>
      <c r="F1604" s="133"/>
      <c r="G1604" s="133"/>
      <c r="H1604" s="133"/>
      <c r="I1604" s="133"/>
      <c r="J1604" s="133"/>
      <c r="K1604" s="154"/>
      <c r="L1604" s="154"/>
      <c r="M1604" s="154"/>
      <c r="N1604" s="154"/>
      <c r="O1604" s="322" t="str">
        <f>IF($C1604="1 - HöS",'C1. Verprobung'!$C$17,
IF($C1604="2 - HöS/HS",'C1. Verprobung'!$C$18,
IF($C1604="3 - HS",'C1. Verprobung'!$C$19,
IF($C1604="4 - HS/MS",'C1. Verprobung'!$C$20,
IF($C1604="5 - MS",'C1. Verprobung'!$C$21,
IF($C1604="6 - MS/NS",'C1. Verprobung'!$C$22,
IF($C1604="7 - NS",'C1. Verprobung'!$C$23,"-")))))))</f>
        <v>-</v>
      </c>
      <c r="P1604" s="322" t="str">
        <f>IF($C1604="1 - HöS",'C1. Verprobung'!$D$17,
IF($C1604="2 - HöS/HS",'C1. Verprobung'!$D$18,
IF($C1604="3 - HS",'C1. Verprobung'!$D$19,
IF($C1604="4 - HS/MS",'C1. Verprobung'!$D$20,
IF($C1604="5 - MS",'C1. Verprobung'!$D$21,
IF($C1604="6 - MS/NS",'C1. Verprobung'!$D$22,
IF($C1604="7 - NS",'C1. Verprobung'!$D$23,"-")))))))</f>
        <v>-</v>
      </c>
      <c r="Q1604" s="322" t="str">
        <f>IF($C1604="1 - HöS",'C1. Verprobung'!$E$17,
IF($C1604="2 - HöS/HS",'C1. Verprobung'!$E$18,
IF($C1604="3 - HS",'C1. Verprobung'!$E$19,
IF($C1604="4 - HS/MS",'C1. Verprobung'!$E$20,
IF($C1604="5 - MS",'C1. Verprobung'!$E$21,
IF($C1604="6 - MS/NS",'C1. Verprobung'!$E$22,
IF($C1604="7 - NS",'C1. Verprobung'!$E$23,"-")))))))</f>
        <v>-</v>
      </c>
      <c r="R1604" s="322" t="str">
        <f>IF($C1604="1 - HöS",'C1. Verprobung'!$F$17,
IF($C1604="2 - HöS/HS",'C1. Verprobung'!$F$18,
IF($C1604="3 - HS",'C1. Verprobung'!$F$19,
IF($C1604="4 - HS/MS",'C1. Verprobung'!$F$20,
IF($C1604="5 - MS",'C1. Verprobung'!$F$21,
IF($C1604="6 - MS/NS",'C1. Verprobung'!$F$22,
IF($C1604="7 - NS",'C1. Verprobung'!$F$23,"-")))))))</f>
        <v>-</v>
      </c>
      <c r="S1604" s="151"/>
      <c r="T1604" s="181">
        <f t="shared" si="123"/>
        <v>0</v>
      </c>
      <c r="U1604" s="181">
        <f t="shared" si="124"/>
        <v>0</v>
      </c>
      <c r="V1604" s="181">
        <f t="shared" si="125"/>
        <v>0</v>
      </c>
      <c r="W1604" s="181">
        <f t="shared" si="126"/>
        <v>0</v>
      </c>
      <c r="X1604" s="181">
        <f t="shared" si="127"/>
        <v>0</v>
      </c>
    </row>
    <row r="1605" spans="2:24" ht="15" customHeight="1" x14ac:dyDescent="0.2">
      <c r="B1605" s="337" t="s">
        <v>36</v>
      </c>
      <c r="C1605" s="133" t="s">
        <v>36</v>
      </c>
      <c r="D1605" s="133" t="s">
        <v>36</v>
      </c>
      <c r="E1605" s="133"/>
      <c r="F1605" s="133"/>
      <c r="G1605" s="133"/>
      <c r="H1605" s="133"/>
      <c r="I1605" s="133"/>
      <c r="J1605" s="133"/>
      <c r="K1605" s="154"/>
      <c r="L1605" s="154"/>
      <c r="M1605" s="154"/>
      <c r="N1605" s="154"/>
      <c r="O1605" s="322" t="str">
        <f>IF($C1605="1 - HöS",'C1. Verprobung'!$C$17,
IF($C1605="2 - HöS/HS",'C1. Verprobung'!$C$18,
IF($C1605="3 - HS",'C1. Verprobung'!$C$19,
IF($C1605="4 - HS/MS",'C1. Verprobung'!$C$20,
IF($C1605="5 - MS",'C1. Verprobung'!$C$21,
IF($C1605="6 - MS/NS",'C1. Verprobung'!$C$22,
IF($C1605="7 - NS",'C1. Verprobung'!$C$23,"-")))))))</f>
        <v>-</v>
      </c>
      <c r="P1605" s="322" t="str">
        <f>IF($C1605="1 - HöS",'C1. Verprobung'!$D$17,
IF($C1605="2 - HöS/HS",'C1. Verprobung'!$D$18,
IF($C1605="3 - HS",'C1. Verprobung'!$D$19,
IF($C1605="4 - HS/MS",'C1. Verprobung'!$D$20,
IF($C1605="5 - MS",'C1. Verprobung'!$D$21,
IF($C1605="6 - MS/NS",'C1. Verprobung'!$D$22,
IF($C1605="7 - NS",'C1. Verprobung'!$D$23,"-")))))))</f>
        <v>-</v>
      </c>
      <c r="Q1605" s="322" t="str">
        <f>IF($C1605="1 - HöS",'C1. Verprobung'!$E$17,
IF($C1605="2 - HöS/HS",'C1. Verprobung'!$E$18,
IF($C1605="3 - HS",'C1. Verprobung'!$E$19,
IF($C1605="4 - HS/MS",'C1. Verprobung'!$E$20,
IF($C1605="5 - MS",'C1. Verprobung'!$E$21,
IF($C1605="6 - MS/NS",'C1. Verprobung'!$E$22,
IF($C1605="7 - NS",'C1. Verprobung'!$E$23,"-")))))))</f>
        <v>-</v>
      </c>
      <c r="R1605" s="322" t="str">
        <f>IF($C1605="1 - HöS",'C1. Verprobung'!$F$17,
IF($C1605="2 - HöS/HS",'C1. Verprobung'!$F$18,
IF($C1605="3 - HS",'C1. Verprobung'!$F$19,
IF($C1605="4 - HS/MS",'C1. Verprobung'!$F$20,
IF($C1605="5 - MS",'C1. Verprobung'!$F$21,
IF($C1605="6 - MS/NS",'C1. Verprobung'!$F$22,
IF($C1605="7 - NS",'C1. Verprobung'!$F$23,"-")))))))</f>
        <v>-</v>
      </c>
      <c r="S1605" s="151"/>
      <c r="T1605" s="181">
        <f t="shared" si="123"/>
        <v>0</v>
      </c>
      <c r="U1605" s="181">
        <f t="shared" si="124"/>
        <v>0</v>
      </c>
      <c r="V1605" s="181">
        <f t="shared" si="125"/>
        <v>0</v>
      </c>
      <c r="W1605" s="181">
        <f t="shared" si="126"/>
        <v>0</v>
      </c>
      <c r="X1605" s="181">
        <f t="shared" si="127"/>
        <v>0</v>
      </c>
    </row>
    <row r="1606" spans="2:24" ht="15" customHeight="1" x14ac:dyDescent="0.2">
      <c r="B1606" s="337" t="s">
        <v>36</v>
      </c>
      <c r="C1606" s="133" t="s">
        <v>36</v>
      </c>
      <c r="D1606" s="133" t="s">
        <v>36</v>
      </c>
      <c r="E1606" s="133"/>
      <c r="F1606" s="133"/>
      <c r="G1606" s="133"/>
      <c r="H1606" s="133"/>
      <c r="I1606" s="133"/>
      <c r="J1606" s="133"/>
      <c r="K1606" s="154"/>
      <c r="L1606" s="154"/>
      <c r="M1606" s="154"/>
      <c r="N1606" s="154"/>
      <c r="O1606" s="322" t="str">
        <f>IF($C1606="1 - HöS",'C1. Verprobung'!$C$17,
IF($C1606="2 - HöS/HS",'C1. Verprobung'!$C$18,
IF($C1606="3 - HS",'C1. Verprobung'!$C$19,
IF($C1606="4 - HS/MS",'C1. Verprobung'!$C$20,
IF($C1606="5 - MS",'C1. Verprobung'!$C$21,
IF($C1606="6 - MS/NS",'C1. Verprobung'!$C$22,
IF($C1606="7 - NS",'C1. Verprobung'!$C$23,"-")))))))</f>
        <v>-</v>
      </c>
      <c r="P1606" s="322" t="str">
        <f>IF($C1606="1 - HöS",'C1. Verprobung'!$D$17,
IF($C1606="2 - HöS/HS",'C1. Verprobung'!$D$18,
IF($C1606="3 - HS",'C1. Verprobung'!$D$19,
IF($C1606="4 - HS/MS",'C1. Verprobung'!$D$20,
IF($C1606="5 - MS",'C1. Verprobung'!$D$21,
IF($C1606="6 - MS/NS",'C1. Verprobung'!$D$22,
IF($C1606="7 - NS",'C1. Verprobung'!$D$23,"-")))))))</f>
        <v>-</v>
      </c>
      <c r="Q1606" s="322" t="str">
        <f>IF($C1606="1 - HöS",'C1. Verprobung'!$E$17,
IF($C1606="2 - HöS/HS",'C1. Verprobung'!$E$18,
IF($C1606="3 - HS",'C1. Verprobung'!$E$19,
IF($C1606="4 - HS/MS",'C1. Verprobung'!$E$20,
IF($C1606="5 - MS",'C1. Verprobung'!$E$21,
IF($C1606="6 - MS/NS",'C1. Verprobung'!$E$22,
IF($C1606="7 - NS",'C1. Verprobung'!$E$23,"-")))))))</f>
        <v>-</v>
      </c>
      <c r="R1606" s="322" t="str">
        <f>IF($C1606="1 - HöS",'C1. Verprobung'!$F$17,
IF($C1606="2 - HöS/HS",'C1. Verprobung'!$F$18,
IF($C1606="3 - HS",'C1. Verprobung'!$F$19,
IF($C1606="4 - HS/MS",'C1. Verprobung'!$F$20,
IF($C1606="5 - MS",'C1. Verprobung'!$F$21,
IF($C1606="6 - MS/NS",'C1. Verprobung'!$F$22,
IF($C1606="7 - NS",'C1. Verprobung'!$F$23,"-")))))))</f>
        <v>-</v>
      </c>
      <c r="S1606" s="151"/>
      <c r="T1606" s="181">
        <f t="shared" si="123"/>
        <v>0</v>
      </c>
      <c r="U1606" s="181">
        <f t="shared" si="124"/>
        <v>0</v>
      </c>
      <c r="V1606" s="181">
        <f t="shared" si="125"/>
        <v>0</v>
      </c>
      <c r="W1606" s="181">
        <f t="shared" si="126"/>
        <v>0</v>
      </c>
      <c r="X1606" s="181">
        <f t="shared" si="127"/>
        <v>0</v>
      </c>
    </row>
    <row r="1607" spans="2:24" ht="15" customHeight="1" x14ac:dyDescent="0.2">
      <c r="B1607" s="337" t="s">
        <v>36</v>
      </c>
      <c r="C1607" s="133" t="s">
        <v>36</v>
      </c>
      <c r="D1607" s="133" t="s">
        <v>36</v>
      </c>
      <c r="E1607" s="133"/>
      <c r="F1607" s="133"/>
      <c r="G1607" s="133"/>
      <c r="H1607" s="133"/>
      <c r="I1607" s="133"/>
      <c r="J1607" s="133"/>
      <c r="K1607" s="154"/>
      <c r="L1607" s="154"/>
      <c r="M1607" s="154"/>
      <c r="N1607" s="154"/>
      <c r="O1607" s="322" t="str">
        <f>IF($C1607="1 - HöS",'C1. Verprobung'!$C$17,
IF($C1607="2 - HöS/HS",'C1. Verprobung'!$C$18,
IF($C1607="3 - HS",'C1. Verprobung'!$C$19,
IF($C1607="4 - HS/MS",'C1. Verprobung'!$C$20,
IF($C1607="5 - MS",'C1. Verprobung'!$C$21,
IF($C1607="6 - MS/NS",'C1. Verprobung'!$C$22,
IF($C1607="7 - NS",'C1. Verprobung'!$C$23,"-")))))))</f>
        <v>-</v>
      </c>
      <c r="P1607" s="322" t="str">
        <f>IF($C1607="1 - HöS",'C1. Verprobung'!$D$17,
IF($C1607="2 - HöS/HS",'C1. Verprobung'!$D$18,
IF($C1607="3 - HS",'C1. Verprobung'!$D$19,
IF($C1607="4 - HS/MS",'C1. Verprobung'!$D$20,
IF($C1607="5 - MS",'C1. Verprobung'!$D$21,
IF($C1607="6 - MS/NS",'C1. Verprobung'!$D$22,
IF($C1607="7 - NS",'C1. Verprobung'!$D$23,"-")))))))</f>
        <v>-</v>
      </c>
      <c r="Q1607" s="322" t="str">
        <f>IF($C1607="1 - HöS",'C1. Verprobung'!$E$17,
IF($C1607="2 - HöS/HS",'C1. Verprobung'!$E$18,
IF($C1607="3 - HS",'C1. Verprobung'!$E$19,
IF($C1607="4 - HS/MS",'C1. Verprobung'!$E$20,
IF($C1607="5 - MS",'C1. Verprobung'!$E$21,
IF($C1607="6 - MS/NS",'C1. Verprobung'!$E$22,
IF($C1607="7 - NS",'C1. Verprobung'!$E$23,"-")))))))</f>
        <v>-</v>
      </c>
      <c r="R1607" s="322" t="str">
        <f>IF($C1607="1 - HöS",'C1. Verprobung'!$F$17,
IF($C1607="2 - HöS/HS",'C1. Verprobung'!$F$18,
IF($C1607="3 - HS",'C1. Verprobung'!$F$19,
IF($C1607="4 - HS/MS",'C1. Verprobung'!$F$20,
IF($C1607="5 - MS",'C1. Verprobung'!$F$21,
IF($C1607="6 - MS/NS",'C1. Verprobung'!$F$22,
IF($C1607="7 - NS",'C1. Verprobung'!$F$23,"-")))))))</f>
        <v>-</v>
      </c>
      <c r="S1607" s="151"/>
      <c r="T1607" s="181">
        <f t="shared" si="123"/>
        <v>0</v>
      </c>
      <c r="U1607" s="181">
        <f t="shared" si="124"/>
        <v>0</v>
      </c>
      <c r="V1607" s="181">
        <f t="shared" si="125"/>
        <v>0</v>
      </c>
      <c r="W1607" s="181">
        <f t="shared" si="126"/>
        <v>0</v>
      </c>
      <c r="X1607" s="181">
        <f t="shared" si="127"/>
        <v>0</v>
      </c>
    </row>
    <row r="1608" spans="2:24" ht="15" customHeight="1" x14ac:dyDescent="0.2">
      <c r="B1608" s="337" t="s">
        <v>36</v>
      </c>
      <c r="C1608" s="133" t="s">
        <v>36</v>
      </c>
      <c r="D1608" s="133" t="s">
        <v>36</v>
      </c>
      <c r="E1608" s="133"/>
      <c r="F1608" s="133"/>
      <c r="G1608" s="133"/>
      <c r="H1608" s="133"/>
      <c r="I1608" s="133"/>
      <c r="J1608" s="133"/>
      <c r="K1608" s="154"/>
      <c r="L1608" s="154"/>
      <c r="M1608" s="154"/>
      <c r="N1608" s="154"/>
      <c r="O1608" s="322" t="str">
        <f>IF($C1608="1 - HöS",'C1. Verprobung'!$C$17,
IF($C1608="2 - HöS/HS",'C1. Verprobung'!$C$18,
IF($C1608="3 - HS",'C1. Verprobung'!$C$19,
IF($C1608="4 - HS/MS",'C1. Verprobung'!$C$20,
IF($C1608="5 - MS",'C1. Verprobung'!$C$21,
IF($C1608="6 - MS/NS",'C1. Verprobung'!$C$22,
IF($C1608="7 - NS",'C1. Verprobung'!$C$23,"-")))))))</f>
        <v>-</v>
      </c>
      <c r="P1608" s="322" t="str">
        <f>IF($C1608="1 - HöS",'C1. Verprobung'!$D$17,
IF($C1608="2 - HöS/HS",'C1. Verprobung'!$D$18,
IF($C1608="3 - HS",'C1. Verprobung'!$D$19,
IF($C1608="4 - HS/MS",'C1. Verprobung'!$D$20,
IF($C1608="5 - MS",'C1. Verprobung'!$D$21,
IF($C1608="6 - MS/NS",'C1. Verprobung'!$D$22,
IF($C1608="7 - NS",'C1. Verprobung'!$D$23,"-")))))))</f>
        <v>-</v>
      </c>
      <c r="Q1608" s="322" t="str">
        <f>IF($C1608="1 - HöS",'C1. Verprobung'!$E$17,
IF($C1608="2 - HöS/HS",'C1. Verprobung'!$E$18,
IF($C1608="3 - HS",'C1. Verprobung'!$E$19,
IF($C1608="4 - HS/MS",'C1. Verprobung'!$E$20,
IF($C1608="5 - MS",'C1. Verprobung'!$E$21,
IF($C1608="6 - MS/NS",'C1. Verprobung'!$E$22,
IF($C1608="7 - NS",'C1. Verprobung'!$E$23,"-")))))))</f>
        <v>-</v>
      </c>
      <c r="R1608" s="322" t="str">
        <f>IF($C1608="1 - HöS",'C1. Verprobung'!$F$17,
IF($C1608="2 - HöS/HS",'C1. Verprobung'!$F$18,
IF($C1608="3 - HS",'C1. Verprobung'!$F$19,
IF($C1608="4 - HS/MS",'C1. Verprobung'!$F$20,
IF($C1608="5 - MS",'C1. Verprobung'!$F$21,
IF($C1608="6 - MS/NS",'C1. Verprobung'!$F$22,
IF($C1608="7 - NS",'C1. Verprobung'!$F$23,"-")))))))</f>
        <v>-</v>
      </c>
      <c r="S1608" s="151"/>
      <c r="T1608" s="181">
        <f t="shared" si="123"/>
        <v>0</v>
      </c>
      <c r="U1608" s="181">
        <f t="shared" si="124"/>
        <v>0</v>
      </c>
      <c r="V1608" s="181">
        <f t="shared" si="125"/>
        <v>0</v>
      </c>
      <c r="W1608" s="181">
        <f t="shared" si="126"/>
        <v>0</v>
      </c>
      <c r="X1608" s="181">
        <f t="shared" si="127"/>
        <v>0</v>
      </c>
    </row>
    <row r="1609" spans="2:24" ht="15" customHeight="1" x14ac:dyDescent="0.2">
      <c r="B1609" s="337" t="s">
        <v>36</v>
      </c>
      <c r="C1609" s="133" t="s">
        <v>36</v>
      </c>
      <c r="D1609" s="133" t="s">
        <v>36</v>
      </c>
      <c r="E1609" s="133"/>
      <c r="F1609" s="133"/>
      <c r="G1609" s="133"/>
      <c r="H1609" s="133"/>
      <c r="I1609" s="133"/>
      <c r="J1609" s="133"/>
      <c r="K1609" s="154"/>
      <c r="L1609" s="154"/>
      <c r="M1609" s="154"/>
      <c r="N1609" s="154"/>
      <c r="O1609" s="322" t="str">
        <f>IF($C1609="1 - HöS",'C1. Verprobung'!$C$17,
IF($C1609="2 - HöS/HS",'C1. Verprobung'!$C$18,
IF($C1609="3 - HS",'C1. Verprobung'!$C$19,
IF($C1609="4 - HS/MS",'C1. Verprobung'!$C$20,
IF($C1609="5 - MS",'C1. Verprobung'!$C$21,
IF($C1609="6 - MS/NS",'C1. Verprobung'!$C$22,
IF($C1609="7 - NS",'C1. Verprobung'!$C$23,"-")))))))</f>
        <v>-</v>
      </c>
      <c r="P1609" s="322" t="str">
        <f>IF($C1609="1 - HöS",'C1. Verprobung'!$D$17,
IF($C1609="2 - HöS/HS",'C1. Verprobung'!$D$18,
IF($C1609="3 - HS",'C1. Verprobung'!$D$19,
IF($C1609="4 - HS/MS",'C1. Verprobung'!$D$20,
IF($C1609="5 - MS",'C1. Verprobung'!$D$21,
IF($C1609="6 - MS/NS",'C1. Verprobung'!$D$22,
IF($C1609="7 - NS",'C1. Verprobung'!$D$23,"-")))))))</f>
        <v>-</v>
      </c>
      <c r="Q1609" s="322" t="str">
        <f>IF($C1609="1 - HöS",'C1. Verprobung'!$E$17,
IF($C1609="2 - HöS/HS",'C1. Verprobung'!$E$18,
IF($C1609="3 - HS",'C1. Verprobung'!$E$19,
IF($C1609="4 - HS/MS",'C1. Verprobung'!$E$20,
IF($C1609="5 - MS",'C1. Verprobung'!$E$21,
IF($C1609="6 - MS/NS",'C1. Verprobung'!$E$22,
IF($C1609="7 - NS",'C1. Verprobung'!$E$23,"-")))))))</f>
        <v>-</v>
      </c>
      <c r="R1609" s="322" t="str">
        <f>IF($C1609="1 - HöS",'C1. Verprobung'!$F$17,
IF($C1609="2 - HöS/HS",'C1. Verprobung'!$F$18,
IF($C1609="3 - HS",'C1. Verprobung'!$F$19,
IF($C1609="4 - HS/MS",'C1. Verprobung'!$F$20,
IF($C1609="5 - MS",'C1. Verprobung'!$F$21,
IF($C1609="6 - MS/NS",'C1. Verprobung'!$F$22,
IF($C1609="7 - NS",'C1. Verprobung'!$F$23,"-")))))))</f>
        <v>-</v>
      </c>
      <c r="S1609" s="151"/>
      <c r="T1609" s="181">
        <f t="shared" si="123"/>
        <v>0</v>
      </c>
      <c r="U1609" s="181">
        <f t="shared" si="124"/>
        <v>0</v>
      </c>
      <c r="V1609" s="181">
        <f t="shared" si="125"/>
        <v>0</v>
      </c>
      <c r="W1609" s="181">
        <f t="shared" si="126"/>
        <v>0</v>
      </c>
      <c r="X1609" s="181">
        <f t="shared" si="127"/>
        <v>0</v>
      </c>
    </row>
    <row r="1610" spans="2:24" ht="15" customHeight="1" x14ac:dyDescent="0.2">
      <c r="B1610" s="337" t="s">
        <v>36</v>
      </c>
      <c r="C1610" s="133" t="s">
        <v>36</v>
      </c>
      <c r="D1610" s="133" t="s">
        <v>36</v>
      </c>
      <c r="E1610" s="133"/>
      <c r="F1610" s="133"/>
      <c r="G1610" s="133"/>
      <c r="H1610" s="133"/>
      <c r="I1610" s="133"/>
      <c r="J1610" s="133"/>
      <c r="K1610" s="154"/>
      <c r="L1610" s="154"/>
      <c r="M1610" s="154"/>
      <c r="N1610" s="154"/>
      <c r="O1610" s="322" t="str">
        <f>IF($C1610="1 - HöS",'C1. Verprobung'!$C$17,
IF($C1610="2 - HöS/HS",'C1. Verprobung'!$C$18,
IF($C1610="3 - HS",'C1. Verprobung'!$C$19,
IF($C1610="4 - HS/MS",'C1. Verprobung'!$C$20,
IF($C1610="5 - MS",'C1. Verprobung'!$C$21,
IF($C1610="6 - MS/NS",'C1. Verprobung'!$C$22,
IF($C1610="7 - NS",'C1. Verprobung'!$C$23,"-")))))))</f>
        <v>-</v>
      </c>
      <c r="P1610" s="322" t="str">
        <f>IF($C1610="1 - HöS",'C1. Verprobung'!$D$17,
IF($C1610="2 - HöS/HS",'C1. Verprobung'!$D$18,
IF($C1610="3 - HS",'C1. Verprobung'!$D$19,
IF($C1610="4 - HS/MS",'C1. Verprobung'!$D$20,
IF($C1610="5 - MS",'C1. Verprobung'!$D$21,
IF($C1610="6 - MS/NS",'C1. Verprobung'!$D$22,
IF($C1610="7 - NS",'C1. Verprobung'!$D$23,"-")))))))</f>
        <v>-</v>
      </c>
      <c r="Q1610" s="322" t="str">
        <f>IF($C1610="1 - HöS",'C1. Verprobung'!$E$17,
IF($C1610="2 - HöS/HS",'C1. Verprobung'!$E$18,
IF($C1610="3 - HS",'C1. Verprobung'!$E$19,
IF($C1610="4 - HS/MS",'C1. Verprobung'!$E$20,
IF($C1610="5 - MS",'C1. Verprobung'!$E$21,
IF($C1610="6 - MS/NS",'C1. Verprobung'!$E$22,
IF($C1610="7 - NS",'C1. Verprobung'!$E$23,"-")))))))</f>
        <v>-</v>
      </c>
      <c r="R1610" s="322" t="str">
        <f>IF($C1610="1 - HöS",'C1. Verprobung'!$F$17,
IF($C1610="2 - HöS/HS",'C1. Verprobung'!$F$18,
IF($C1610="3 - HS",'C1. Verprobung'!$F$19,
IF($C1610="4 - HS/MS",'C1. Verprobung'!$F$20,
IF($C1610="5 - MS",'C1. Verprobung'!$F$21,
IF($C1610="6 - MS/NS",'C1. Verprobung'!$F$22,
IF($C1610="7 - NS",'C1. Verprobung'!$F$23,"-")))))))</f>
        <v>-</v>
      </c>
      <c r="S1610" s="151"/>
      <c r="T1610" s="181">
        <f t="shared" si="123"/>
        <v>0</v>
      </c>
      <c r="U1610" s="181">
        <f t="shared" si="124"/>
        <v>0</v>
      </c>
      <c r="V1610" s="181">
        <f t="shared" si="125"/>
        <v>0</v>
      </c>
      <c r="W1610" s="181">
        <f t="shared" si="126"/>
        <v>0</v>
      </c>
      <c r="X1610" s="181">
        <f t="shared" si="127"/>
        <v>0</v>
      </c>
    </row>
    <row r="1611" spans="2:24" ht="15" customHeight="1" x14ac:dyDescent="0.2">
      <c r="B1611" s="337" t="s">
        <v>36</v>
      </c>
      <c r="C1611" s="133" t="s">
        <v>36</v>
      </c>
      <c r="D1611" s="133" t="s">
        <v>36</v>
      </c>
      <c r="E1611" s="133"/>
      <c r="F1611" s="133"/>
      <c r="G1611" s="133"/>
      <c r="H1611" s="133"/>
      <c r="I1611" s="133"/>
      <c r="J1611" s="133"/>
      <c r="K1611" s="154"/>
      <c r="L1611" s="154"/>
      <c r="M1611" s="154"/>
      <c r="N1611" s="154"/>
      <c r="O1611" s="322" t="str">
        <f>IF($C1611="1 - HöS",'C1. Verprobung'!$C$17,
IF($C1611="2 - HöS/HS",'C1. Verprobung'!$C$18,
IF($C1611="3 - HS",'C1. Verprobung'!$C$19,
IF($C1611="4 - HS/MS",'C1. Verprobung'!$C$20,
IF($C1611="5 - MS",'C1. Verprobung'!$C$21,
IF($C1611="6 - MS/NS",'C1. Verprobung'!$C$22,
IF($C1611="7 - NS",'C1. Verprobung'!$C$23,"-")))))))</f>
        <v>-</v>
      </c>
      <c r="P1611" s="322" t="str">
        <f>IF($C1611="1 - HöS",'C1. Verprobung'!$D$17,
IF($C1611="2 - HöS/HS",'C1. Verprobung'!$D$18,
IF($C1611="3 - HS",'C1. Verprobung'!$D$19,
IF($C1611="4 - HS/MS",'C1. Verprobung'!$D$20,
IF($C1611="5 - MS",'C1. Verprobung'!$D$21,
IF($C1611="6 - MS/NS",'C1. Verprobung'!$D$22,
IF($C1611="7 - NS",'C1. Verprobung'!$D$23,"-")))))))</f>
        <v>-</v>
      </c>
      <c r="Q1611" s="322" t="str">
        <f>IF($C1611="1 - HöS",'C1. Verprobung'!$E$17,
IF($C1611="2 - HöS/HS",'C1. Verprobung'!$E$18,
IF($C1611="3 - HS",'C1. Verprobung'!$E$19,
IF($C1611="4 - HS/MS",'C1. Verprobung'!$E$20,
IF($C1611="5 - MS",'C1. Verprobung'!$E$21,
IF($C1611="6 - MS/NS",'C1. Verprobung'!$E$22,
IF($C1611="7 - NS",'C1. Verprobung'!$E$23,"-")))))))</f>
        <v>-</v>
      </c>
      <c r="R1611" s="322" t="str">
        <f>IF($C1611="1 - HöS",'C1. Verprobung'!$F$17,
IF($C1611="2 - HöS/HS",'C1. Verprobung'!$F$18,
IF($C1611="3 - HS",'C1. Verprobung'!$F$19,
IF($C1611="4 - HS/MS",'C1. Verprobung'!$F$20,
IF($C1611="5 - MS",'C1. Verprobung'!$F$21,
IF($C1611="6 - MS/NS",'C1. Verprobung'!$F$22,
IF($C1611="7 - NS",'C1. Verprobung'!$F$23,"-")))))))</f>
        <v>-</v>
      </c>
      <c r="S1611" s="151"/>
      <c r="T1611" s="181">
        <f t="shared" si="123"/>
        <v>0</v>
      </c>
      <c r="U1611" s="181">
        <f t="shared" si="124"/>
        <v>0</v>
      </c>
      <c r="V1611" s="181">
        <f t="shared" si="125"/>
        <v>0</v>
      </c>
      <c r="W1611" s="181">
        <f t="shared" si="126"/>
        <v>0</v>
      </c>
      <c r="X1611" s="181">
        <f t="shared" si="127"/>
        <v>0</v>
      </c>
    </row>
    <row r="1612" spans="2:24" ht="15" customHeight="1" x14ac:dyDescent="0.2">
      <c r="B1612" s="337" t="s">
        <v>36</v>
      </c>
      <c r="C1612" s="133" t="s">
        <v>36</v>
      </c>
      <c r="D1612" s="133" t="s">
        <v>36</v>
      </c>
      <c r="E1612" s="133"/>
      <c r="F1612" s="133"/>
      <c r="G1612" s="133"/>
      <c r="H1612" s="133"/>
      <c r="I1612" s="133"/>
      <c r="J1612" s="133"/>
      <c r="K1612" s="154"/>
      <c r="L1612" s="154"/>
      <c r="M1612" s="154"/>
      <c r="N1612" s="154"/>
      <c r="O1612" s="322" t="str">
        <f>IF($C1612="1 - HöS",'C1. Verprobung'!$C$17,
IF($C1612="2 - HöS/HS",'C1. Verprobung'!$C$18,
IF($C1612="3 - HS",'C1. Verprobung'!$C$19,
IF($C1612="4 - HS/MS",'C1. Verprobung'!$C$20,
IF($C1612="5 - MS",'C1. Verprobung'!$C$21,
IF($C1612="6 - MS/NS",'C1. Verprobung'!$C$22,
IF($C1612="7 - NS",'C1. Verprobung'!$C$23,"-")))))))</f>
        <v>-</v>
      </c>
      <c r="P1612" s="322" t="str">
        <f>IF($C1612="1 - HöS",'C1. Verprobung'!$D$17,
IF($C1612="2 - HöS/HS",'C1. Verprobung'!$D$18,
IF($C1612="3 - HS",'C1. Verprobung'!$D$19,
IF($C1612="4 - HS/MS",'C1. Verprobung'!$D$20,
IF($C1612="5 - MS",'C1. Verprobung'!$D$21,
IF($C1612="6 - MS/NS",'C1. Verprobung'!$D$22,
IF($C1612="7 - NS",'C1. Verprobung'!$D$23,"-")))))))</f>
        <v>-</v>
      </c>
      <c r="Q1612" s="322" t="str">
        <f>IF($C1612="1 - HöS",'C1. Verprobung'!$E$17,
IF($C1612="2 - HöS/HS",'C1. Verprobung'!$E$18,
IF($C1612="3 - HS",'C1. Verprobung'!$E$19,
IF($C1612="4 - HS/MS",'C1. Verprobung'!$E$20,
IF($C1612="5 - MS",'C1. Verprobung'!$E$21,
IF($C1612="6 - MS/NS",'C1. Verprobung'!$E$22,
IF($C1612="7 - NS",'C1. Verprobung'!$E$23,"-")))))))</f>
        <v>-</v>
      </c>
      <c r="R1612" s="322" t="str">
        <f>IF($C1612="1 - HöS",'C1. Verprobung'!$F$17,
IF($C1612="2 - HöS/HS",'C1. Verprobung'!$F$18,
IF($C1612="3 - HS",'C1. Verprobung'!$F$19,
IF($C1612="4 - HS/MS",'C1. Verprobung'!$F$20,
IF($C1612="5 - MS",'C1. Verprobung'!$F$21,
IF($C1612="6 - MS/NS",'C1. Verprobung'!$F$22,
IF($C1612="7 - NS",'C1. Verprobung'!$F$23,"-")))))))</f>
        <v>-</v>
      </c>
      <c r="S1612" s="151"/>
      <c r="T1612" s="181">
        <f t="shared" si="123"/>
        <v>0</v>
      </c>
      <c r="U1612" s="181">
        <f t="shared" si="124"/>
        <v>0</v>
      </c>
      <c r="V1612" s="181">
        <f t="shared" si="125"/>
        <v>0</v>
      </c>
      <c r="W1612" s="181">
        <f t="shared" si="126"/>
        <v>0</v>
      </c>
      <c r="X1612" s="181">
        <f t="shared" si="127"/>
        <v>0</v>
      </c>
    </row>
    <row r="1613" spans="2:24" ht="15" customHeight="1" x14ac:dyDescent="0.2">
      <c r="B1613" s="337" t="s">
        <v>36</v>
      </c>
      <c r="C1613" s="133" t="s">
        <v>36</v>
      </c>
      <c r="D1613" s="133" t="s">
        <v>36</v>
      </c>
      <c r="E1613" s="133"/>
      <c r="F1613" s="133"/>
      <c r="G1613" s="133"/>
      <c r="H1613" s="133"/>
      <c r="I1613" s="133"/>
      <c r="J1613" s="133"/>
      <c r="K1613" s="154"/>
      <c r="L1613" s="154"/>
      <c r="M1613" s="154"/>
      <c r="N1613" s="154"/>
      <c r="O1613" s="322" t="str">
        <f>IF($C1613="1 - HöS",'C1. Verprobung'!$C$17,
IF($C1613="2 - HöS/HS",'C1. Verprobung'!$C$18,
IF($C1613="3 - HS",'C1. Verprobung'!$C$19,
IF($C1613="4 - HS/MS",'C1. Verprobung'!$C$20,
IF($C1613="5 - MS",'C1. Verprobung'!$C$21,
IF($C1613="6 - MS/NS",'C1. Verprobung'!$C$22,
IF($C1613="7 - NS",'C1. Verprobung'!$C$23,"-")))))))</f>
        <v>-</v>
      </c>
      <c r="P1613" s="322" t="str">
        <f>IF($C1613="1 - HöS",'C1. Verprobung'!$D$17,
IF($C1613="2 - HöS/HS",'C1. Verprobung'!$D$18,
IF($C1613="3 - HS",'C1. Verprobung'!$D$19,
IF($C1613="4 - HS/MS",'C1. Verprobung'!$D$20,
IF($C1613="5 - MS",'C1. Verprobung'!$D$21,
IF($C1613="6 - MS/NS",'C1. Verprobung'!$D$22,
IF($C1613="7 - NS",'C1. Verprobung'!$D$23,"-")))))))</f>
        <v>-</v>
      </c>
      <c r="Q1613" s="322" t="str">
        <f>IF($C1613="1 - HöS",'C1. Verprobung'!$E$17,
IF($C1613="2 - HöS/HS",'C1. Verprobung'!$E$18,
IF($C1613="3 - HS",'C1. Verprobung'!$E$19,
IF($C1613="4 - HS/MS",'C1. Verprobung'!$E$20,
IF($C1613="5 - MS",'C1. Verprobung'!$E$21,
IF($C1613="6 - MS/NS",'C1. Verprobung'!$E$22,
IF($C1613="7 - NS",'C1. Verprobung'!$E$23,"-")))))))</f>
        <v>-</v>
      </c>
      <c r="R1613" s="322" t="str">
        <f>IF($C1613="1 - HöS",'C1. Verprobung'!$F$17,
IF($C1613="2 - HöS/HS",'C1. Verprobung'!$F$18,
IF($C1613="3 - HS",'C1. Verprobung'!$F$19,
IF($C1613="4 - HS/MS",'C1. Verprobung'!$F$20,
IF($C1613="5 - MS",'C1. Verprobung'!$F$21,
IF($C1613="6 - MS/NS",'C1. Verprobung'!$F$22,
IF($C1613="7 - NS",'C1. Verprobung'!$F$23,"-")))))))</f>
        <v>-</v>
      </c>
      <c r="S1613" s="151"/>
      <c r="T1613" s="181">
        <f t="shared" si="123"/>
        <v>0</v>
      </c>
      <c r="U1613" s="181">
        <f t="shared" si="124"/>
        <v>0</v>
      </c>
      <c r="V1613" s="181">
        <f t="shared" si="125"/>
        <v>0</v>
      </c>
      <c r="W1613" s="181">
        <f t="shared" si="126"/>
        <v>0</v>
      </c>
      <c r="X1613" s="181">
        <f t="shared" si="127"/>
        <v>0</v>
      </c>
    </row>
    <row r="1614" spans="2:24" ht="15" customHeight="1" x14ac:dyDescent="0.2">
      <c r="B1614" s="337" t="s">
        <v>36</v>
      </c>
      <c r="C1614" s="133" t="s">
        <v>36</v>
      </c>
      <c r="D1614" s="133" t="s">
        <v>36</v>
      </c>
      <c r="E1614" s="133"/>
      <c r="F1614" s="133"/>
      <c r="G1614" s="133"/>
      <c r="H1614" s="133"/>
      <c r="I1614" s="133"/>
      <c r="J1614" s="133"/>
      <c r="K1614" s="154"/>
      <c r="L1614" s="154"/>
      <c r="M1614" s="154"/>
      <c r="N1614" s="154"/>
      <c r="O1614" s="322" t="str">
        <f>IF($C1614="1 - HöS",'C1. Verprobung'!$C$17,
IF($C1614="2 - HöS/HS",'C1. Verprobung'!$C$18,
IF($C1614="3 - HS",'C1. Verprobung'!$C$19,
IF($C1614="4 - HS/MS",'C1. Verprobung'!$C$20,
IF($C1614="5 - MS",'C1. Verprobung'!$C$21,
IF($C1614="6 - MS/NS",'C1. Verprobung'!$C$22,
IF($C1614="7 - NS",'C1. Verprobung'!$C$23,"-")))))))</f>
        <v>-</v>
      </c>
      <c r="P1614" s="322" t="str">
        <f>IF($C1614="1 - HöS",'C1. Verprobung'!$D$17,
IF($C1614="2 - HöS/HS",'C1. Verprobung'!$D$18,
IF($C1614="3 - HS",'C1. Verprobung'!$D$19,
IF($C1614="4 - HS/MS",'C1. Verprobung'!$D$20,
IF($C1614="5 - MS",'C1. Verprobung'!$D$21,
IF($C1614="6 - MS/NS",'C1. Verprobung'!$D$22,
IF($C1614="7 - NS",'C1. Verprobung'!$D$23,"-")))))))</f>
        <v>-</v>
      </c>
      <c r="Q1614" s="322" t="str">
        <f>IF($C1614="1 - HöS",'C1. Verprobung'!$E$17,
IF($C1614="2 - HöS/HS",'C1. Verprobung'!$E$18,
IF($C1614="3 - HS",'C1. Verprobung'!$E$19,
IF($C1614="4 - HS/MS",'C1. Verprobung'!$E$20,
IF($C1614="5 - MS",'C1. Verprobung'!$E$21,
IF($C1614="6 - MS/NS",'C1. Verprobung'!$E$22,
IF($C1614="7 - NS",'C1. Verprobung'!$E$23,"-")))))))</f>
        <v>-</v>
      </c>
      <c r="R1614" s="322" t="str">
        <f>IF($C1614="1 - HöS",'C1. Verprobung'!$F$17,
IF($C1614="2 - HöS/HS",'C1. Verprobung'!$F$18,
IF($C1614="3 - HS",'C1. Verprobung'!$F$19,
IF($C1614="4 - HS/MS",'C1. Verprobung'!$F$20,
IF($C1614="5 - MS",'C1. Verprobung'!$F$21,
IF($C1614="6 - MS/NS",'C1. Verprobung'!$F$22,
IF($C1614="7 - NS",'C1. Verprobung'!$F$23,"-")))))))</f>
        <v>-</v>
      </c>
      <c r="S1614" s="151"/>
      <c r="T1614" s="181">
        <f t="shared" si="123"/>
        <v>0</v>
      </c>
      <c r="U1614" s="181">
        <f t="shared" si="124"/>
        <v>0</v>
      </c>
      <c r="V1614" s="181">
        <f t="shared" si="125"/>
        <v>0</v>
      </c>
      <c r="W1614" s="181">
        <f t="shared" si="126"/>
        <v>0</v>
      </c>
      <c r="X1614" s="181">
        <f t="shared" si="127"/>
        <v>0</v>
      </c>
    </row>
    <row r="1615" spans="2:24" ht="15" customHeight="1" x14ac:dyDescent="0.2">
      <c r="B1615" s="337" t="s">
        <v>36</v>
      </c>
      <c r="C1615" s="133" t="s">
        <v>36</v>
      </c>
      <c r="D1615" s="133" t="s">
        <v>36</v>
      </c>
      <c r="E1615" s="133"/>
      <c r="F1615" s="133"/>
      <c r="G1615" s="133"/>
      <c r="H1615" s="133"/>
      <c r="I1615" s="133"/>
      <c r="J1615" s="133"/>
      <c r="K1615" s="154"/>
      <c r="L1615" s="154"/>
      <c r="M1615" s="154"/>
      <c r="N1615" s="154"/>
      <c r="O1615" s="322" t="str">
        <f>IF($C1615="1 - HöS",'C1. Verprobung'!$C$17,
IF($C1615="2 - HöS/HS",'C1. Verprobung'!$C$18,
IF($C1615="3 - HS",'C1. Verprobung'!$C$19,
IF($C1615="4 - HS/MS",'C1. Verprobung'!$C$20,
IF($C1615="5 - MS",'C1. Verprobung'!$C$21,
IF($C1615="6 - MS/NS",'C1. Verprobung'!$C$22,
IF($C1615="7 - NS",'C1. Verprobung'!$C$23,"-")))))))</f>
        <v>-</v>
      </c>
      <c r="P1615" s="322" t="str">
        <f>IF($C1615="1 - HöS",'C1. Verprobung'!$D$17,
IF($C1615="2 - HöS/HS",'C1. Verprobung'!$D$18,
IF($C1615="3 - HS",'C1. Verprobung'!$D$19,
IF($C1615="4 - HS/MS",'C1. Verprobung'!$D$20,
IF($C1615="5 - MS",'C1. Verprobung'!$D$21,
IF($C1615="6 - MS/NS",'C1. Verprobung'!$D$22,
IF($C1615="7 - NS",'C1. Verprobung'!$D$23,"-")))))))</f>
        <v>-</v>
      </c>
      <c r="Q1615" s="322" t="str">
        <f>IF($C1615="1 - HöS",'C1. Verprobung'!$E$17,
IF($C1615="2 - HöS/HS",'C1. Verprobung'!$E$18,
IF($C1615="3 - HS",'C1. Verprobung'!$E$19,
IF($C1615="4 - HS/MS",'C1. Verprobung'!$E$20,
IF($C1615="5 - MS",'C1. Verprobung'!$E$21,
IF($C1615="6 - MS/NS",'C1. Verprobung'!$E$22,
IF($C1615="7 - NS",'C1. Verprobung'!$E$23,"-")))))))</f>
        <v>-</v>
      </c>
      <c r="R1615" s="322" t="str">
        <f>IF($C1615="1 - HöS",'C1. Verprobung'!$F$17,
IF($C1615="2 - HöS/HS",'C1. Verprobung'!$F$18,
IF($C1615="3 - HS",'C1. Verprobung'!$F$19,
IF($C1615="4 - HS/MS",'C1. Verprobung'!$F$20,
IF($C1615="5 - MS",'C1. Verprobung'!$F$21,
IF($C1615="6 - MS/NS",'C1. Verprobung'!$F$22,
IF($C1615="7 - NS",'C1. Verprobung'!$F$23,"-")))))))</f>
        <v>-</v>
      </c>
      <c r="S1615" s="151"/>
      <c r="T1615" s="181">
        <f t="shared" si="123"/>
        <v>0</v>
      </c>
      <c r="U1615" s="181">
        <f t="shared" si="124"/>
        <v>0</v>
      </c>
      <c r="V1615" s="181">
        <f t="shared" si="125"/>
        <v>0</v>
      </c>
      <c r="W1615" s="181">
        <f t="shared" si="126"/>
        <v>0</v>
      </c>
      <c r="X1615" s="181">
        <f t="shared" si="127"/>
        <v>0</v>
      </c>
    </row>
    <row r="1616" spans="2:24" ht="15" customHeight="1" x14ac:dyDescent="0.2">
      <c r="B1616" s="337" t="s">
        <v>36</v>
      </c>
      <c r="C1616" s="133" t="s">
        <v>36</v>
      </c>
      <c r="D1616" s="133" t="s">
        <v>36</v>
      </c>
      <c r="E1616" s="133"/>
      <c r="F1616" s="133"/>
      <c r="G1616" s="133"/>
      <c r="H1616" s="133"/>
      <c r="I1616" s="133"/>
      <c r="J1616" s="133"/>
      <c r="K1616" s="154"/>
      <c r="L1616" s="154"/>
      <c r="M1616" s="154"/>
      <c r="N1616" s="154"/>
      <c r="O1616" s="322" t="str">
        <f>IF($C1616="1 - HöS",'C1. Verprobung'!$C$17,
IF($C1616="2 - HöS/HS",'C1. Verprobung'!$C$18,
IF($C1616="3 - HS",'C1. Verprobung'!$C$19,
IF($C1616="4 - HS/MS",'C1. Verprobung'!$C$20,
IF($C1616="5 - MS",'C1. Verprobung'!$C$21,
IF($C1616="6 - MS/NS",'C1. Verprobung'!$C$22,
IF($C1616="7 - NS",'C1. Verprobung'!$C$23,"-")))))))</f>
        <v>-</v>
      </c>
      <c r="P1616" s="322" t="str">
        <f>IF($C1616="1 - HöS",'C1. Verprobung'!$D$17,
IF($C1616="2 - HöS/HS",'C1. Verprobung'!$D$18,
IF($C1616="3 - HS",'C1. Verprobung'!$D$19,
IF($C1616="4 - HS/MS",'C1. Verprobung'!$D$20,
IF($C1616="5 - MS",'C1. Verprobung'!$D$21,
IF($C1616="6 - MS/NS",'C1. Verprobung'!$D$22,
IF($C1616="7 - NS",'C1. Verprobung'!$D$23,"-")))))))</f>
        <v>-</v>
      </c>
      <c r="Q1616" s="322" t="str">
        <f>IF($C1616="1 - HöS",'C1. Verprobung'!$E$17,
IF($C1616="2 - HöS/HS",'C1. Verprobung'!$E$18,
IF($C1616="3 - HS",'C1. Verprobung'!$E$19,
IF($C1616="4 - HS/MS",'C1. Verprobung'!$E$20,
IF($C1616="5 - MS",'C1. Verprobung'!$E$21,
IF($C1616="6 - MS/NS",'C1. Verprobung'!$E$22,
IF($C1616="7 - NS",'C1. Verprobung'!$E$23,"-")))))))</f>
        <v>-</v>
      </c>
      <c r="R1616" s="322" t="str">
        <f>IF($C1616="1 - HöS",'C1. Verprobung'!$F$17,
IF($C1616="2 - HöS/HS",'C1. Verprobung'!$F$18,
IF($C1616="3 - HS",'C1. Verprobung'!$F$19,
IF($C1616="4 - HS/MS",'C1. Verprobung'!$F$20,
IF($C1616="5 - MS",'C1. Verprobung'!$F$21,
IF($C1616="6 - MS/NS",'C1. Verprobung'!$F$22,
IF($C1616="7 - NS",'C1. Verprobung'!$F$23,"-")))))))</f>
        <v>-</v>
      </c>
      <c r="S1616" s="151"/>
      <c r="T1616" s="181">
        <f t="shared" si="123"/>
        <v>0</v>
      </c>
      <c r="U1616" s="181">
        <f t="shared" si="124"/>
        <v>0</v>
      </c>
      <c r="V1616" s="181">
        <f t="shared" si="125"/>
        <v>0</v>
      </c>
      <c r="W1616" s="181">
        <f t="shared" si="126"/>
        <v>0</v>
      </c>
      <c r="X1616" s="181">
        <f t="shared" si="127"/>
        <v>0</v>
      </c>
    </row>
  </sheetData>
  <sheetProtection formatColumns="0" formatRows="0"/>
  <phoneticPr fontId="0" type="noConversion"/>
  <conditionalFormatting sqref="K17:L1616">
    <cfRule type="expression" dxfId="4" priority="8" stopIfTrue="1">
      <formula>$B17="§ 19 Abs. 2 Satz 2 StromNEV"</formula>
    </cfRule>
  </conditionalFormatting>
  <conditionalFormatting sqref="O17:O1616">
    <cfRule type="cellIs" dxfId="3" priority="9" stopIfTrue="1" operator="notEqual">
      <formula>ROUND(O17,2)</formula>
    </cfRule>
  </conditionalFormatting>
  <conditionalFormatting sqref="P17:P1616">
    <cfRule type="cellIs" dxfId="2" priority="10" stopIfTrue="1" operator="notEqual">
      <formula>ROUND(P17,2)</formula>
    </cfRule>
  </conditionalFormatting>
  <conditionalFormatting sqref="Q17:Q1616">
    <cfRule type="cellIs" dxfId="1" priority="16" stopIfTrue="1" operator="notEqual">
      <formula>ROUND(Q17,2)</formula>
    </cfRule>
  </conditionalFormatting>
  <conditionalFormatting sqref="R17:R1616">
    <cfRule type="cellIs" dxfId="0" priority="25" stopIfTrue="1" operator="notEqual">
      <formula>ROUND(R17,2)</formula>
    </cfRule>
  </conditionalFormatting>
  <dataValidations count="3">
    <dataValidation type="list" allowBlank="1" showInputMessage="1" showErrorMessage="1" sqref="C17:C1616" xr:uid="{00000000-0002-0000-0800-000000000000}">
      <formula1>"bitte wählen,1 - HöS,2 - HöS/HS,3 - HS,4 - HS/MS,5 - MS,6 - MS/NS,7 - NS"</formula1>
    </dataValidation>
    <dataValidation type="list" allowBlank="1" showInputMessage="1" showErrorMessage="1" sqref="D17:D1616" xr:uid="{00000000-0002-0000-0800-000001000000}">
      <formula1>"bitte wählen,50Hertz,Amprion,Transnet BW,Tennet,Sonstige"</formula1>
    </dataValidation>
    <dataValidation type="list" allowBlank="1" showInputMessage="1" showErrorMessage="1" sqref="B17:B1616" xr:uid="{00000000-0002-0000-0800-000002000000}">
      <formula1>"bitte wählen,§ 19 Abs. 2 Satz 1 StromNEV,§ 19 Abs. 2 Satz 2 StromNEV,§ 118 Abs. 6 Satz 9 EnWG"</formula1>
    </dataValidation>
  </dataValidations>
  <pageMargins left="0.78740157480314965" right="0.78740157480314965" top="0.98425196850393704" bottom="0.98425196850393704" header="0.51181102362204722" footer="0.51181102362204722"/>
  <pageSetup paperSize="8" scale="27" fitToHeight="50" pageOrder="overThenDown" orientation="landscape" verticalDpi="4" r:id="rId1"/>
  <headerFooter alignWithMargins="0">
    <oddFooter>&amp;R&amp;12Seite &amp;P von &amp;N</oddFooter>
  </headerFooter>
  <ignoredErrors>
    <ignoredError sqref="G4:H10" emptyCellReference="1"/>
    <ignoredError sqref="O17:R161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C8DCEA42D53BD46A4911181CE3C9285" ma:contentTypeVersion="3" ma:contentTypeDescription="Ein neues Dokument erstellen." ma:contentTypeScope="" ma:versionID="5583a4f47821970cd8d418d9fc0bbd69">
  <xsd:schema xmlns:xsd="http://www.w3.org/2001/XMLSchema" xmlns:xs="http://www.w3.org/2001/XMLSchema" xmlns:p="http://schemas.microsoft.com/office/2006/metadata/properties" xmlns:ns1="http://schemas.microsoft.com/sharepoint/v3" xmlns:ns2="c883d5f1-165f-4cee-9d54-eba977019644" targetNamespace="http://schemas.microsoft.com/office/2006/metadata/properties" ma:root="true" ma:fieldsID="7040df456c463e709e833a1c93f836d0" ns1:_="" ns2:_="">
    <xsd:import namespace="http://schemas.microsoft.com/sharepoint/v3"/>
    <xsd:import namespace="c883d5f1-165f-4cee-9d54-eba977019644"/>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83d5f1-165f-4cee-9d54-eba977019644"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6E6832-C3FA-4516-AC14-2F7CFEEEC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83d5f1-165f-4cee-9d54-eba977019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0AB99D-138A-4E83-97C4-1ADBC75A1144}">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883d5f1-165f-4cee-9d54-eba977019644"/>
    <ds:schemaRef ds:uri="http://www.w3.org/XML/1998/namespace"/>
    <ds:schemaRef ds:uri="http://purl.org/dc/dcmitype/"/>
  </ds:schemaRefs>
</ds:datastoreItem>
</file>

<file path=customXml/itemProps3.xml><?xml version="1.0" encoding="utf-8"?>
<ds:datastoreItem xmlns:ds="http://schemas.openxmlformats.org/officeDocument/2006/customXml" ds:itemID="{BCADF5A5-6505-4784-A753-2D73FCF3FB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Changelog</vt:lpstr>
      <vt:lpstr>Ausfüllhilfe</vt:lpstr>
      <vt:lpstr>A. Allgemeine Informationen</vt:lpstr>
      <vt:lpstr>B. Kostenträgerrechnung</vt:lpstr>
      <vt:lpstr>B1. EE-Kostenwälzung</vt:lpstr>
      <vt:lpstr>C1. Verprobung</vt:lpstr>
      <vt:lpstr>C1a. Netzentgeltkurven</vt:lpstr>
      <vt:lpstr>C1b. Zeitvariables Netzentgelt</vt:lpstr>
      <vt:lpstr>C2. §19 (2) StromNEV - Erlöse</vt:lpstr>
      <vt:lpstr>D. Erläuterungen</vt:lpstr>
      <vt:lpstr>Ausfüllhilfe!Druckbereich</vt:lpstr>
      <vt:lpstr>'C2. §19 (2) StromNEV - Erlöse'!Druckbereich</vt:lpstr>
      <vt:lpstr>'D. Erläuterungen'!Druckbereich</vt:lpstr>
      <vt:lpstr>'C2. §19 (2) StromNEV - Erlöse'!Drucktitel</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610c</dc:creator>
  <cp:lastModifiedBy>Petschuch, Christoph Milan (HMWVW)</cp:lastModifiedBy>
  <cp:lastPrinted>2017-09-28T07:47:16Z</cp:lastPrinted>
  <dcterms:created xsi:type="dcterms:W3CDTF">2008-01-30T13:39:14Z</dcterms:created>
  <dcterms:modified xsi:type="dcterms:W3CDTF">2024-11-19T09:02:17Z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0x0101000C8DCEA42D53BD46A4911181CE3C9285</vt:lpwstr>
  </property>
</Properties>
</file>